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bdl\"/>
    </mc:Choice>
  </mc:AlternateContent>
  <bookViews>
    <workbookView xWindow="120" yWindow="90" windowWidth="23895" windowHeight="14535"/>
  </bookViews>
  <sheets>
    <sheet name="bdl210981_pkg_0251c.xlsx" sheetId="1" r:id="rId1"/>
  </sheets>
  <definedNames>
    <definedName name="_xlnm._FilterDatabase" localSheetId="0" hidden="1">bdl210981_pkg_0251c.xlsx!$A$1:$M$3384</definedName>
    <definedName name="pkg_0251c">bdl210981_pkg_0251c.xlsx!$A$1:$X$3384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4" i="1"/>
  <c r="K1885" i="1"/>
  <c r="K1886" i="1"/>
  <c r="K1887" i="1"/>
  <c r="K1888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5" i="1"/>
  <c r="K1906" i="1"/>
  <c r="K1907" i="1"/>
  <c r="K1908" i="1"/>
  <c r="K1909" i="1"/>
  <c r="K1910" i="1"/>
  <c r="K1911" i="1"/>
  <c r="K1912" i="1"/>
  <c r="K1913" i="1"/>
  <c r="K1914" i="1"/>
  <c r="K1915" i="1"/>
  <c r="K1916" i="1"/>
  <c r="K1917" i="1"/>
  <c r="K1918" i="1"/>
  <c r="K1919" i="1"/>
  <c r="K1920" i="1"/>
  <c r="K1921" i="1"/>
  <c r="K1922" i="1"/>
  <c r="K1923" i="1"/>
  <c r="K1924" i="1"/>
  <c r="K1925" i="1"/>
  <c r="K1926" i="1"/>
  <c r="K1927" i="1"/>
  <c r="K1928" i="1"/>
  <c r="K1929" i="1"/>
  <c r="K1930" i="1"/>
  <c r="K1931" i="1"/>
  <c r="K1932" i="1"/>
  <c r="K1933" i="1"/>
  <c r="K1934" i="1"/>
  <c r="K1935" i="1"/>
  <c r="K1936" i="1"/>
  <c r="K1937" i="1"/>
  <c r="K1938" i="1"/>
  <c r="K1939" i="1"/>
  <c r="K1940" i="1"/>
  <c r="K1941" i="1"/>
  <c r="K1942" i="1"/>
  <c r="K1943" i="1"/>
  <c r="K1944" i="1"/>
  <c r="K1945" i="1"/>
  <c r="K1946" i="1"/>
  <c r="K1947" i="1"/>
  <c r="K1948" i="1"/>
  <c r="K1949" i="1"/>
  <c r="K1950" i="1"/>
  <c r="K1951" i="1"/>
  <c r="K1952" i="1"/>
  <c r="K1953" i="1"/>
  <c r="K1954" i="1"/>
  <c r="K1955" i="1"/>
  <c r="K1956" i="1"/>
  <c r="K1957" i="1"/>
  <c r="K1958" i="1"/>
  <c r="K1959" i="1"/>
  <c r="K1960" i="1"/>
  <c r="K1961" i="1"/>
  <c r="K1962" i="1"/>
  <c r="K1963" i="1"/>
  <c r="K1964" i="1"/>
  <c r="K1965" i="1"/>
  <c r="K1966" i="1"/>
  <c r="K1967" i="1"/>
  <c r="K1968" i="1"/>
  <c r="K1969" i="1"/>
  <c r="K1970" i="1"/>
  <c r="K1971" i="1"/>
  <c r="K1972" i="1"/>
  <c r="K1973" i="1"/>
  <c r="K1974" i="1"/>
  <c r="K1975" i="1"/>
  <c r="K1976" i="1"/>
  <c r="K1977" i="1"/>
  <c r="K1978" i="1"/>
  <c r="K1979" i="1"/>
  <c r="K1980" i="1"/>
  <c r="K1981" i="1"/>
  <c r="K1982" i="1"/>
  <c r="K1983" i="1"/>
  <c r="K1984" i="1"/>
  <c r="K1985" i="1"/>
  <c r="K1986" i="1"/>
  <c r="K1987" i="1"/>
  <c r="K1988" i="1"/>
  <c r="K1989" i="1"/>
  <c r="K1990" i="1"/>
  <c r="K1991" i="1"/>
  <c r="K1992" i="1"/>
  <c r="K1993" i="1"/>
  <c r="K1994" i="1"/>
  <c r="K1995" i="1"/>
  <c r="K1996" i="1"/>
  <c r="K1997" i="1"/>
  <c r="K1998" i="1"/>
  <c r="K1999" i="1"/>
  <c r="K2000" i="1"/>
  <c r="K2001" i="1"/>
  <c r="K2002" i="1"/>
  <c r="K2003" i="1"/>
  <c r="K2004" i="1"/>
  <c r="K2005" i="1"/>
  <c r="K2006" i="1"/>
  <c r="K2007" i="1"/>
  <c r="K2008" i="1"/>
  <c r="K2009" i="1"/>
  <c r="K2010" i="1"/>
  <c r="K2011" i="1"/>
  <c r="K2012" i="1"/>
  <c r="K2013" i="1"/>
  <c r="K2014" i="1"/>
  <c r="K2015" i="1"/>
  <c r="K2016" i="1"/>
  <c r="K2017" i="1"/>
  <c r="K2018" i="1"/>
  <c r="K2019" i="1"/>
  <c r="K2020" i="1"/>
  <c r="K2021" i="1"/>
  <c r="K2022" i="1"/>
  <c r="K2023" i="1"/>
  <c r="K2024" i="1"/>
  <c r="K2025" i="1"/>
  <c r="K2026" i="1"/>
  <c r="K2027" i="1"/>
  <c r="K2028" i="1"/>
  <c r="K2029" i="1"/>
  <c r="K2030" i="1"/>
  <c r="K2031" i="1"/>
  <c r="K2032" i="1"/>
  <c r="K2033" i="1"/>
  <c r="K2034" i="1"/>
  <c r="K2035" i="1"/>
  <c r="K2036" i="1"/>
  <c r="K2037" i="1"/>
  <c r="K2038" i="1"/>
  <c r="K2039" i="1"/>
  <c r="K2040" i="1"/>
  <c r="K2041" i="1"/>
  <c r="K2042" i="1"/>
  <c r="K2043" i="1"/>
  <c r="K2044" i="1"/>
  <c r="K2045" i="1"/>
  <c r="K2046" i="1"/>
  <c r="K2047" i="1"/>
  <c r="K2048" i="1"/>
  <c r="K2049" i="1"/>
  <c r="K2050" i="1"/>
  <c r="K2051" i="1"/>
  <c r="K2052" i="1"/>
  <c r="K2053" i="1"/>
  <c r="K2054" i="1"/>
  <c r="K2055" i="1"/>
  <c r="K2056" i="1"/>
  <c r="K2057" i="1"/>
  <c r="K2058" i="1"/>
  <c r="K2059" i="1"/>
  <c r="K2060" i="1"/>
  <c r="K2061" i="1"/>
  <c r="K2062" i="1"/>
  <c r="K2063" i="1"/>
  <c r="K2064" i="1"/>
  <c r="K2065" i="1"/>
  <c r="K2066" i="1"/>
  <c r="K2067" i="1"/>
  <c r="K2068" i="1"/>
  <c r="K2069" i="1"/>
  <c r="K2070" i="1"/>
  <c r="K2071" i="1"/>
  <c r="K2072" i="1"/>
  <c r="K2073" i="1"/>
  <c r="K2074" i="1"/>
  <c r="K2075" i="1"/>
  <c r="K2076" i="1"/>
  <c r="K2077" i="1"/>
  <c r="K2078" i="1"/>
  <c r="K2079" i="1"/>
  <c r="K2080" i="1"/>
  <c r="K2081" i="1"/>
  <c r="K2082" i="1"/>
  <c r="K2083" i="1"/>
  <c r="K2084" i="1"/>
  <c r="K2085" i="1"/>
  <c r="K2086" i="1"/>
  <c r="K2087" i="1"/>
  <c r="K2088" i="1"/>
  <c r="K2089" i="1"/>
  <c r="K2090" i="1"/>
  <c r="K2091" i="1"/>
  <c r="K2092" i="1"/>
  <c r="K2093" i="1"/>
  <c r="K2094" i="1"/>
  <c r="K2095" i="1"/>
  <c r="K2096" i="1"/>
  <c r="K2097" i="1"/>
  <c r="K2098" i="1"/>
  <c r="K2099" i="1"/>
  <c r="K2100" i="1"/>
  <c r="K2101" i="1"/>
  <c r="K2102" i="1"/>
  <c r="K2103" i="1"/>
  <c r="K2104" i="1"/>
  <c r="K2105" i="1"/>
  <c r="K2106" i="1"/>
  <c r="K2107" i="1"/>
  <c r="K2108" i="1"/>
  <c r="K2109" i="1"/>
  <c r="K2110" i="1"/>
  <c r="K2111" i="1"/>
  <c r="K2112" i="1"/>
  <c r="K2113" i="1"/>
  <c r="K2114" i="1"/>
  <c r="K2115" i="1"/>
  <c r="K2116" i="1"/>
  <c r="K2117" i="1"/>
  <c r="K2118" i="1"/>
  <c r="K2119" i="1"/>
  <c r="K2120" i="1"/>
  <c r="K2121" i="1"/>
  <c r="K2122" i="1"/>
  <c r="K2123" i="1"/>
  <c r="K2124" i="1"/>
  <c r="K2125" i="1"/>
  <c r="K2126" i="1"/>
  <c r="K2127" i="1"/>
  <c r="K2128" i="1"/>
  <c r="K2129" i="1"/>
  <c r="K2130" i="1"/>
  <c r="K2131" i="1"/>
  <c r="K2132" i="1"/>
  <c r="K2133" i="1"/>
  <c r="K2134" i="1"/>
  <c r="K2135" i="1"/>
  <c r="K2136" i="1"/>
  <c r="K2137" i="1"/>
  <c r="K2138" i="1"/>
  <c r="K2139" i="1"/>
  <c r="K2140" i="1"/>
  <c r="K2141" i="1"/>
  <c r="K2142" i="1"/>
  <c r="K2143" i="1"/>
  <c r="K2144" i="1"/>
  <c r="K2145" i="1"/>
  <c r="K2146" i="1"/>
  <c r="K2147" i="1"/>
  <c r="K2148" i="1"/>
  <c r="K2149" i="1"/>
  <c r="K2150" i="1"/>
  <c r="K2151" i="1"/>
  <c r="K2152" i="1"/>
  <c r="K2153" i="1"/>
  <c r="K2154" i="1"/>
  <c r="K2155" i="1"/>
  <c r="K2156" i="1"/>
  <c r="K2157" i="1"/>
  <c r="K2158" i="1"/>
  <c r="K2159" i="1"/>
  <c r="K2160" i="1"/>
  <c r="K2161" i="1"/>
  <c r="K2162" i="1"/>
  <c r="K2163" i="1"/>
  <c r="K2164" i="1"/>
  <c r="K2165" i="1"/>
  <c r="K2166" i="1"/>
  <c r="K2167" i="1"/>
  <c r="K2168" i="1"/>
  <c r="K2169" i="1"/>
  <c r="K2170" i="1"/>
  <c r="K2171" i="1"/>
  <c r="K2172" i="1"/>
  <c r="K2173" i="1"/>
  <c r="K2174" i="1"/>
  <c r="K2175" i="1"/>
  <c r="K2176" i="1"/>
  <c r="K2177" i="1"/>
  <c r="K2178" i="1"/>
  <c r="K2179" i="1"/>
  <c r="K2180" i="1"/>
  <c r="K2181" i="1"/>
  <c r="K2182" i="1"/>
  <c r="K2183" i="1"/>
  <c r="K2184" i="1"/>
  <c r="K2185" i="1"/>
  <c r="K2186" i="1"/>
  <c r="K2187" i="1"/>
  <c r="K2188" i="1"/>
  <c r="K2189" i="1"/>
  <c r="K2190" i="1"/>
  <c r="K2191" i="1"/>
  <c r="K2192" i="1"/>
  <c r="K2193" i="1"/>
  <c r="K2194" i="1"/>
  <c r="K2195" i="1"/>
  <c r="K2196" i="1"/>
  <c r="K2197" i="1"/>
  <c r="K2198" i="1"/>
  <c r="K2199" i="1"/>
  <c r="K2200" i="1"/>
  <c r="K2201" i="1"/>
  <c r="K2202" i="1"/>
  <c r="K2203" i="1"/>
  <c r="K2204" i="1"/>
  <c r="K2205" i="1"/>
  <c r="K2206" i="1"/>
  <c r="K2207" i="1"/>
  <c r="K2208" i="1"/>
  <c r="K2209" i="1"/>
  <c r="K2210" i="1"/>
  <c r="K2211" i="1"/>
  <c r="K2212" i="1"/>
  <c r="K2213" i="1"/>
  <c r="K2214" i="1"/>
  <c r="K2215" i="1"/>
  <c r="K2216" i="1"/>
  <c r="K2217" i="1"/>
  <c r="K2218" i="1"/>
  <c r="K2219" i="1"/>
  <c r="K2220" i="1"/>
  <c r="K2221" i="1"/>
  <c r="K2222" i="1"/>
  <c r="K2223" i="1"/>
  <c r="K2224" i="1"/>
  <c r="K2225" i="1"/>
  <c r="K2226" i="1"/>
  <c r="K2227" i="1"/>
  <c r="K2228" i="1"/>
  <c r="K2229" i="1"/>
  <c r="K2230" i="1"/>
  <c r="K2231" i="1"/>
  <c r="K2232" i="1"/>
  <c r="K2233" i="1"/>
  <c r="K2234" i="1"/>
  <c r="K2235" i="1"/>
  <c r="K2236" i="1"/>
  <c r="K2237" i="1"/>
  <c r="K2238" i="1"/>
  <c r="K2239" i="1"/>
  <c r="K2240" i="1"/>
  <c r="K2241" i="1"/>
  <c r="K2242" i="1"/>
  <c r="K2243" i="1"/>
  <c r="K2244" i="1"/>
  <c r="K2245" i="1"/>
  <c r="K2246" i="1"/>
  <c r="K2247" i="1"/>
  <c r="K2248" i="1"/>
  <c r="K2249" i="1"/>
  <c r="K2250" i="1"/>
  <c r="K2251" i="1"/>
  <c r="K2252" i="1"/>
  <c r="K2253" i="1"/>
  <c r="K2254" i="1"/>
  <c r="K2255" i="1"/>
  <c r="K2256" i="1"/>
  <c r="K2257" i="1"/>
  <c r="K2258" i="1"/>
  <c r="K2259" i="1"/>
  <c r="K2260" i="1"/>
  <c r="K2261" i="1"/>
  <c r="K2262" i="1"/>
  <c r="K2263" i="1"/>
  <c r="K2264" i="1"/>
  <c r="K2265" i="1"/>
  <c r="K2266" i="1"/>
  <c r="K2267" i="1"/>
  <c r="K2268" i="1"/>
  <c r="K2269" i="1"/>
  <c r="K2270" i="1"/>
  <c r="K2271" i="1"/>
  <c r="K2272" i="1"/>
  <c r="K2273" i="1"/>
  <c r="K2274" i="1"/>
  <c r="K2275" i="1"/>
  <c r="K2276" i="1"/>
  <c r="K2277" i="1"/>
  <c r="K2278" i="1"/>
  <c r="K2279" i="1"/>
  <c r="K2280" i="1"/>
  <c r="K2281" i="1"/>
  <c r="K2282" i="1"/>
  <c r="K2283" i="1"/>
  <c r="K2284" i="1"/>
  <c r="K2285" i="1"/>
  <c r="K2286" i="1"/>
  <c r="K2287" i="1"/>
  <c r="K2288" i="1"/>
  <c r="K2289" i="1"/>
  <c r="K2290" i="1"/>
  <c r="K2291" i="1"/>
  <c r="K2292" i="1"/>
  <c r="K2293" i="1"/>
  <c r="K2294" i="1"/>
  <c r="K2295" i="1"/>
  <c r="K2296" i="1"/>
  <c r="K2297" i="1"/>
  <c r="K2298" i="1"/>
  <c r="K2299" i="1"/>
  <c r="K2300" i="1"/>
  <c r="K2301" i="1"/>
  <c r="K2302" i="1"/>
  <c r="K2303" i="1"/>
  <c r="K2304" i="1"/>
  <c r="K2305" i="1"/>
  <c r="K2306" i="1"/>
  <c r="K2307" i="1"/>
  <c r="K2308" i="1"/>
  <c r="K2309" i="1"/>
  <c r="K2310" i="1"/>
  <c r="K2311" i="1"/>
  <c r="K2312" i="1"/>
  <c r="K2313" i="1"/>
  <c r="K2314" i="1"/>
  <c r="K2315" i="1"/>
  <c r="K2316" i="1"/>
  <c r="K2317" i="1"/>
  <c r="K2318" i="1"/>
  <c r="K2319" i="1"/>
  <c r="K2320" i="1"/>
  <c r="K2321" i="1"/>
  <c r="K2322" i="1"/>
  <c r="K2323" i="1"/>
  <c r="K2324" i="1"/>
  <c r="K2325" i="1"/>
  <c r="K2326" i="1"/>
  <c r="K2327" i="1"/>
  <c r="K2328" i="1"/>
  <c r="K2329" i="1"/>
  <c r="K2330" i="1"/>
  <c r="K2331" i="1"/>
  <c r="K2332" i="1"/>
  <c r="K2333" i="1"/>
  <c r="K2334" i="1"/>
  <c r="K2335" i="1"/>
  <c r="K2336" i="1"/>
  <c r="K2337" i="1"/>
  <c r="K2338" i="1"/>
  <c r="K2339" i="1"/>
  <c r="K2340" i="1"/>
  <c r="K2341" i="1"/>
  <c r="K2342" i="1"/>
  <c r="K2343" i="1"/>
  <c r="K2344" i="1"/>
  <c r="K2345" i="1"/>
  <c r="K2346" i="1"/>
  <c r="K2347" i="1"/>
  <c r="K2348" i="1"/>
  <c r="K2349" i="1"/>
  <c r="K2350" i="1"/>
  <c r="K2351" i="1"/>
  <c r="K2352" i="1"/>
  <c r="K2353" i="1"/>
  <c r="K2354" i="1"/>
  <c r="K2355" i="1"/>
  <c r="K2356" i="1"/>
  <c r="K2357" i="1"/>
  <c r="K2358" i="1"/>
  <c r="K2359" i="1"/>
  <c r="K2360" i="1"/>
  <c r="K2361" i="1"/>
  <c r="K2362" i="1"/>
  <c r="K2363" i="1"/>
  <c r="K2364" i="1"/>
  <c r="K2365" i="1"/>
  <c r="K2366" i="1"/>
  <c r="K2367" i="1"/>
  <c r="K2368" i="1"/>
  <c r="K2369" i="1"/>
  <c r="K2370" i="1"/>
  <c r="K2371" i="1"/>
  <c r="K2372" i="1"/>
  <c r="K2373" i="1"/>
  <c r="K2374" i="1"/>
  <c r="K2375" i="1"/>
  <c r="K2376" i="1"/>
  <c r="K2377" i="1"/>
  <c r="K2378" i="1"/>
  <c r="K2379" i="1"/>
  <c r="K2380" i="1"/>
  <c r="K2381" i="1"/>
  <c r="K2382" i="1"/>
  <c r="K2383" i="1"/>
  <c r="K2384" i="1"/>
  <c r="K2385" i="1"/>
  <c r="K2386" i="1"/>
  <c r="K2387" i="1"/>
  <c r="K2388" i="1"/>
  <c r="K2389" i="1"/>
  <c r="K2390" i="1"/>
  <c r="K2391" i="1"/>
  <c r="K2392" i="1"/>
  <c r="K2393" i="1"/>
  <c r="K2394" i="1"/>
  <c r="K2395" i="1"/>
  <c r="K2396" i="1"/>
  <c r="K2397" i="1"/>
  <c r="K2398" i="1"/>
  <c r="K2399" i="1"/>
  <c r="K2400" i="1"/>
  <c r="K2401" i="1"/>
  <c r="K2402" i="1"/>
  <c r="K2403" i="1"/>
  <c r="K2404" i="1"/>
  <c r="K2405" i="1"/>
  <c r="K2406" i="1"/>
  <c r="K2407" i="1"/>
  <c r="K2408" i="1"/>
  <c r="K2409" i="1"/>
  <c r="K2410" i="1"/>
  <c r="K2411" i="1"/>
  <c r="K2412" i="1"/>
  <c r="K2413" i="1"/>
  <c r="K2414" i="1"/>
  <c r="K2415" i="1"/>
  <c r="K2416" i="1"/>
  <c r="K2417" i="1"/>
  <c r="K2418" i="1"/>
  <c r="K2419" i="1"/>
  <c r="K2420" i="1"/>
  <c r="K2421" i="1"/>
  <c r="K2422" i="1"/>
  <c r="K2423" i="1"/>
  <c r="K2424" i="1"/>
  <c r="K2425" i="1"/>
  <c r="K2426" i="1"/>
  <c r="K2427" i="1"/>
  <c r="K2428" i="1"/>
  <c r="K2429" i="1"/>
  <c r="K2430" i="1"/>
  <c r="K2431" i="1"/>
  <c r="K2432" i="1"/>
  <c r="K2433" i="1"/>
  <c r="K2434" i="1"/>
  <c r="K2435" i="1"/>
  <c r="K2436" i="1"/>
  <c r="K2437" i="1"/>
  <c r="K2438" i="1"/>
  <c r="K2439" i="1"/>
  <c r="K2440" i="1"/>
  <c r="K2441" i="1"/>
  <c r="K2442" i="1"/>
  <c r="K2443" i="1"/>
  <c r="K2444" i="1"/>
  <c r="K2445" i="1"/>
  <c r="K2446" i="1"/>
  <c r="K2447" i="1"/>
  <c r="K2448" i="1"/>
  <c r="K2449" i="1"/>
  <c r="K2450" i="1"/>
  <c r="K2451" i="1"/>
  <c r="K2452" i="1"/>
  <c r="K2453" i="1"/>
  <c r="K2454" i="1"/>
  <c r="K2455" i="1"/>
  <c r="K2456" i="1"/>
  <c r="K2457" i="1"/>
  <c r="K2458" i="1"/>
  <c r="K2459" i="1"/>
  <c r="K2460" i="1"/>
  <c r="K2461" i="1"/>
  <c r="K2462" i="1"/>
  <c r="K2463" i="1"/>
  <c r="K2464" i="1"/>
  <c r="K2465" i="1"/>
  <c r="K2466" i="1"/>
  <c r="K2467" i="1"/>
  <c r="K2468" i="1"/>
  <c r="K2469" i="1"/>
  <c r="K2470" i="1"/>
  <c r="K2471" i="1"/>
  <c r="K2472" i="1"/>
  <c r="K2473" i="1"/>
  <c r="K2474" i="1"/>
  <c r="K2475" i="1"/>
  <c r="K2476" i="1"/>
  <c r="K2477" i="1"/>
  <c r="K2478" i="1"/>
  <c r="K2479" i="1"/>
  <c r="K2480" i="1"/>
  <c r="K2481" i="1"/>
  <c r="K2482" i="1"/>
  <c r="K2483" i="1"/>
  <c r="K2484" i="1"/>
  <c r="K2485" i="1"/>
  <c r="K2486" i="1"/>
  <c r="K2487" i="1"/>
  <c r="K2488" i="1"/>
  <c r="K2489" i="1"/>
  <c r="K2490" i="1"/>
  <c r="K2491" i="1"/>
  <c r="K2492" i="1"/>
  <c r="K2493" i="1"/>
  <c r="K2494" i="1"/>
  <c r="K2495" i="1"/>
  <c r="K2496" i="1"/>
  <c r="K2497" i="1"/>
  <c r="K2498" i="1"/>
  <c r="K2499" i="1"/>
  <c r="K2500" i="1"/>
  <c r="K2501" i="1"/>
  <c r="K2502" i="1"/>
  <c r="K2503" i="1"/>
  <c r="K2504" i="1"/>
  <c r="K2505" i="1"/>
  <c r="K2506" i="1"/>
  <c r="K2507" i="1"/>
  <c r="K2508" i="1"/>
  <c r="K2509" i="1"/>
  <c r="K2510" i="1"/>
  <c r="K2511" i="1"/>
  <c r="K2512" i="1"/>
  <c r="K2513" i="1"/>
  <c r="K2514" i="1"/>
  <c r="K2515" i="1"/>
  <c r="K2516" i="1"/>
  <c r="K2517" i="1"/>
  <c r="K2518" i="1"/>
  <c r="K2519" i="1"/>
  <c r="K2520" i="1"/>
  <c r="K2521" i="1"/>
  <c r="K2522" i="1"/>
  <c r="K2523" i="1"/>
  <c r="K2524" i="1"/>
  <c r="K2525" i="1"/>
  <c r="K2526" i="1"/>
  <c r="K2527" i="1"/>
  <c r="K2528" i="1"/>
  <c r="K2529" i="1"/>
  <c r="K2530" i="1"/>
  <c r="K2531" i="1"/>
  <c r="K2532" i="1"/>
  <c r="K2533" i="1"/>
  <c r="K2534" i="1"/>
  <c r="K2535" i="1"/>
  <c r="K2536" i="1"/>
  <c r="K2537" i="1"/>
  <c r="K2538" i="1"/>
  <c r="K2539" i="1"/>
  <c r="K2540" i="1"/>
  <c r="K2541" i="1"/>
  <c r="K2542" i="1"/>
  <c r="K2543" i="1"/>
  <c r="K2544" i="1"/>
  <c r="K2545" i="1"/>
  <c r="K2546" i="1"/>
  <c r="K2547" i="1"/>
  <c r="K2548" i="1"/>
  <c r="K2549" i="1"/>
  <c r="K2550" i="1"/>
  <c r="K2551" i="1"/>
  <c r="K2552" i="1"/>
  <c r="K2553" i="1"/>
  <c r="K2554" i="1"/>
  <c r="K2555" i="1"/>
  <c r="K2556" i="1"/>
  <c r="K2557" i="1"/>
  <c r="K2558" i="1"/>
  <c r="K2559" i="1"/>
  <c r="K2560" i="1"/>
  <c r="K2561" i="1"/>
  <c r="K2562" i="1"/>
  <c r="K2563" i="1"/>
  <c r="K2564" i="1"/>
  <c r="K2565" i="1"/>
  <c r="K2566" i="1"/>
  <c r="K2567" i="1"/>
  <c r="K2568" i="1"/>
  <c r="K2569" i="1"/>
  <c r="K2570" i="1"/>
  <c r="K2571" i="1"/>
  <c r="K2572" i="1"/>
  <c r="K2573" i="1"/>
  <c r="K2574" i="1"/>
  <c r="K2575" i="1"/>
  <c r="K2576" i="1"/>
  <c r="K2577" i="1"/>
  <c r="K2578" i="1"/>
  <c r="K2579" i="1"/>
  <c r="K2580" i="1"/>
  <c r="K2581" i="1"/>
  <c r="K2582" i="1"/>
  <c r="K2583" i="1"/>
  <c r="K2584" i="1"/>
  <c r="K2585" i="1"/>
  <c r="K2586" i="1"/>
  <c r="K2587" i="1"/>
  <c r="K2588" i="1"/>
  <c r="K2589" i="1"/>
  <c r="K2590" i="1"/>
  <c r="K2591" i="1"/>
  <c r="K2592" i="1"/>
  <c r="K2593" i="1"/>
  <c r="K2594" i="1"/>
  <c r="K2595" i="1"/>
  <c r="K2596" i="1"/>
  <c r="K2597" i="1"/>
  <c r="K2598" i="1"/>
  <c r="K2599" i="1"/>
  <c r="K2600" i="1"/>
  <c r="K2601" i="1"/>
  <c r="K2602" i="1"/>
  <c r="K2603" i="1"/>
  <c r="K2604" i="1"/>
  <c r="K2605" i="1"/>
  <c r="K2606" i="1"/>
  <c r="K2607" i="1"/>
  <c r="K2608" i="1"/>
  <c r="K2609" i="1"/>
  <c r="K2610" i="1"/>
  <c r="K2611" i="1"/>
  <c r="K2612" i="1"/>
  <c r="K2613" i="1"/>
  <c r="K2614" i="1"/>
  <c r="K2615" i="1"/>
  <c r="K2616" i="1"/>
  <c r="K2617" i="1"/>
  <c r="K2618" i="1"/>
  <c r="K2619" i="1"/>
  <c r="K2620" i="1"/>
  <c r="K2621" i="1"/>
  <c r="K2622" i="1"/>
  <c r="K2623" i="1"/>
  <c r="K2624" i="1"/>
  <c r="K2625" i="1"/>
  <c r="K2626" i="1"/>
  <c r="K2627" i="1"/>
  <c r="K2628" i="1"/>
  <c r="K2629" i="1"/>
  <c r="K2630" i="1"/>
  <c r="K2631" i="1"/>
  <c r="K2632" i="1"/>
  <c r="K2633" i="1"/>
  <c r="K2634" i="1"/>
  <c r="K2635" i="1"/>
  <c r="K2636" i="1"/>
  <c r="K2637" i="1"/>
  <c r="K2638" i="1"/>
  <c r="K2639" i="1"/>
  <c r="K2640" i="1"/>
  <c r="K2641" i="1"/>
  <c r="K2642" i="1"/>
  <c r="K2643" i="1"/>
  <c r="K2644" i="1"/>
  <c r="K2645" i="1"/>
  <c r="K2646" i="1"/>
  <c r="K2647" i="1"/>
  <c r="K2648" i="1"/>
  <c r="K2649" i="1"/>
  <c r="K2650" i="1"/>
  <c r="K2651" i="1"/>
  <c r="K2652" i="1"/>
  <c r="K2653" i="1"/>
  <c r="K2654" i="1"/>
  <c r="K2655" i="1"/>
  <c r="K2656" i="1"/>
  <c r="K2657" i="1"/>
  <c r="K2658" i="1"/>
  <c r="K2659" i="1"/>
  <c r="K2660" i="1"/>
  <c r="K2661" i="1"/>
  <c r="K2662" i="1"/>
  <c r="K2663" i="1"/>
  <c r="K2664" i="1"/>
  <c r="K2665" i="1"/>
  <c r="K2666" i="1"/>
  <c r="K2667" i="1"/>
  <c r="K2668" i="1"/>
  <c r="K2669" i="1"/>
  <c r="K2670" i="1"/>
  <c r="K2671" i="1"/>
  <c r="K2672" i="1"/>
  <c r="K2673" i="1"/>
  <c r="K2674" i="1"/>
  <c r="K2675" i="1"/>
  <c r="K2676" i="1"/>
  <c r="K2677" i="1"/>
  <c r="K2678" i="1"/>
  <c r="K2679" i="1"/>
  <c r="K2680" i="1"/>
  <c r="K2681" i="1"/>
  <c r="K2682" i="1"/>
  <c r="K2683" i="1"/>
  <c r="K2684" i="1"/>
  <c r="K2685" i="1"/>
  <c r="K2686" i="1"/>
  <c r="K2687" i="1"/>
  <c r="K2688" i="1"/>
  <c r="K2689" i="1"/>
  <c r="K2690" i="1"/>
  <c r="K2691" i="1"/>
  <c r="K2692" i="1"/>
  <c r="K2693" i="1"/>
  <c r="K2694" i="1"/>
  <c r="K2695" i="1"/>
  <c r="K2696" i="1"/>
  <c r="K2697" i="1"/>
  <c r="K2698" i="1"/>
  <c r="K2699" i="1"/>
  <c r="K2700" i="1"/>
  <c r="K2701" i="1"/>
  <c r="K2702" i="1"/>
  <c r="K2703" i="1"/>
  <c r="K2704" i="1"/>
  <c r="K2705" i="1"/>
  <c r="K2706" i="1"/>
  <c r="K2707" i="1"/>
  <c r="K2708" i="1"/>
  <c r="K2709" i="1"/>
  <c r="K2710" i="1"/>
  <c r="K2711" i="1"/>
  <c r="K2712" i="1"/>
  <c r="K2713" i="1"/>
  <c r="K2714" i="1"/>
  <c r="K2715" i="1"/>
  <c r="K2716" i="1"/>
  <c r="K2717" i="1"/>
  <c r="K2718" i="1"/>
  <c r="K2719" i="1"/>
  <c r="K2720" i="1"/>
  <c r="K2721" i="1"/>
  <c r="K2722" i="1"/>
  <c r="K2723" i="1"/>
  <c r="K2724" i="1"/>
  <c r="K2725" i="1"/>
  <c r="K2726" i="1"/>
  <c r="K2727" i="1"/>
  <c r="K2728" i="1"/>
  <c r="K2729" i="1"/>
  <c r="K2730" i="1"/>
  <c r="K2731" i="1"/>
  <c r="K2732" i="1"/>
  <c r="K2733" i="1"/>
  <c r="K2734" i="1"/>
  <c r="K2735" i="1"/>
  <c r="K2736" i="1"/>
  <c r="K2737" i="1"/>
  <c r="K2738" i="1"/>
  <c r="K2739" i="1"/>
  <c r="K2740" i="1"/>
  <c r="K2741" i="1"/>
  <c r="K2742" i="1"/>
  <c r="K2743" i="1"/>
  <c r="K2744" i="1"/>
  <c r="K2745" i="1"/>
  <c r="K2746" i="1"/>
  <c r="K2747" i="1"/>
  <c r="K2748" i="1"/>
  <c r="K2749" i="1"/>
  <c r="K2750" i="1"/>
  <c r="K2751" i="1"/>
  <c r="K2752" i="1"/>
  <c r="K2753" i="1"/>
  <c r="K2754" i="1"/>
  <c r="K2755" i="1"/>
  <c r="K2756" i="1"/>
  <c r="K2757" i="1"/>
  <c r="K2758" i="1"/>
  <c r="K2759" i="1"/>
  <c r="K2760" i="1"/>
  <c r="K2761" i="1"/>
  <c r="K2762" i="1"/>
  <c r="K2763" i="1"/>
  <c r="K2764" i="1"/>
  <c r="K2765" i="1"/>
  <c r="K2766" i="1"/>
  <c r="K2767" i="1"/>
  <c r="K2768" i="1"/>
  <c r="K2769" i="1"/>
  <c r="K2770" i="1"/>
  <c r="K2771" i="1"/>
  <c r="K2772" i="1"/>
  <c r="K2773" i="1"/>
  <c r="K2774" i="1"/>
  <c r="K2775" i="1"/>
  <c r="K2776" i="1"/>
  <c r="K2777" i="1"/>
  <c r="K2778" i="1"/>
  <c r="K2779" i="1"/>
  <c r="K2780" i="1"/>
  <c r="K2781" i="1"/>
  <c r="K2782" i="1"/>
  <c r="K2783" i="1"/>
  <c r="K2784" i="1"/>
  <c r="K2785" i="1"/>
  <c r="K2786" i="1"/>
  <c r="K2787" i="1"/>
  <c r="K2788" i="1"/>
  <c r="K2789" i="1"/>
  <c r="K2790" i="1"/>
  <c r="K2791" i="1"/>
  <c r="K2792" i="1"/>
  <c r="K2793" i="1"/>
  <c r="K2794" i="1"/>
  <c r="K2795" i="1"/>
  <c r="K2796" i="1"/>
  <c r="K2797" i="1"/>
  <c r="K2798" i="1"/>
  <c r="K2799" i="1"/>
  <c r="K2800" i="1"/>
  <c r="K2801" i="1"/>
  <c r="K2802" i="1"/>
  <c r="K2803" i="1"/>
  <c r="K2804" i="1"/>
  <c r="K2805" i="1"/>
  <c r="K2806" i="1"/>
  <c r="K2807" i="1"/>
  <c r="K2808" i="1"/>
  <c r="K2809" i="1"/>
  <c r="K2810" i="1"/>
  <c r="K2811" i="1"/>
  <c r="K2812" i="1"/>
  <c r="K2813" i="1"/>
  <c r="K2814" i="1"/>
  <c r="K2815" i="1"/>
  <c r="K2816" i="1"/>
  <c r="K2817" i="1"/>
  <c r="K2818" i="1"/>
  <c r="K2819" i="1"/>
  <c r="K2820" i="1"/>
  <c r="K2821" i="1"/>
  <c r="K2822" i="1"/>
  <c r="K2823" i="1"/>
  <c r="K2824" i="1"/>
  <c r="K2825" i="1"/>
  <c r="K2826" i="1"/>
  <c r="K2827" i="1"/>
  <c r="K2828" i="1"/>
  <c r="K2829" i="1"/>
  <c r="K2830" i="1"/>
  <c r="K2831" i="1"/>
  <c r="K2832" i="1"/>
  <c r="K2833" i="1"/>
  <c r="K2834" i="1"/>
  <c r="K2835" i="1"/>
  <c r="K2836" i="1"/>
  <c r="K2837" i="1"/>
  <c r="K2838" i="1"/>
  <c r="K2839" i="1"/>
  <c r="K2840" i="1"/>
  <c r="K2841" i="1"/>
  <c r="K2842" i="1"/>
  <c r="K2843" i="1"/>
  <c r="K2844" i="1"/>
  <c r="K2845" i="1"/>
  <c r="K2846" i="1"/>
  <c r="K2847" i="1"/>
  <c r="K2848" i="1"/>
  <c r="K2849" i="1"/>
  <c r="K2850" i="1"/>
  <c r="K2851" i="1"/>
  <c r="K2852" i="1"/>
  <c r="K2853" i="1"/>
  <c r="K2854" i="1"/>
  <c r="K2855" i="1"/>
  <c r="K2856" i="1"/>
  <c r="K2857" i="1"/>
  <c r="K2858" i="1"/>
  <c r="K2859" i="1"/>
  <c r="K2860" i="1"/>
  <c r="K2861" i="1"/>
  <c r="K2862" i="1"/>
  <c r="K2863" i="1"/>
  <c r="K2864" i="1"/>
  <c r="K2865" i="1"/>
  <c r="K2866" i="1"/>
  <c r="K2867" i="1"/>
  <c r="K2868" i="1"/>
  <c r="K2869" i="1"/>
  <c r="K2870" i="1"/>
  <c r="K2871" i="1"/>
  <c r="K2872" i="1"/>
  <c r="K2873" i="1"/>
  <c r="K2874" i="1"/>
  <c r="K2875" i="1"/>
  <c r="K2876" i="1"/>
  <c r="K2877" i="1"/>
  <c r="K2878" i="1"/>
  <c r="K2879" i="1"/>
  <c r="K2880" i="1"/>
  <c r="K2881" i="1"/>
  <c r="K2882" i="1"/>
  <c r="K2883" i="1"/>
  <c r="K2884" i="1"/>
  <c r="K2885" i="1"/>
  <c r="K2886" i="1"/>
  <c r="K2887" i="1"/>
  <c r="K2888" i="1"/>
  <c r="K2889" i="1"/>
  <c r="K2890" i="1"/>
  <c r="K2891" i="1"/>
  <c r="K2892" i="1"/>
  <c r="K2893" i="1"/>
  <c r="K2894" i="1"/>
  <c r="K2895" i="1"/>
  <c r="K2896" i="1"/>
  <c r="K2897" i="1"/>
  <c r="K2898" i="1"/>
  <c r="K2899" i="1"/>
  <c r="K2900" i="1"/>
  <c r="K2901" i="1"/>
  <c r="K2902" i="1"/>
  <c r="K2903" i="1"/>
  <c r="K2904" i="1"/>
  <c r="K2905" i="1"/>
  <c r="K2906" i="1"/>
  <c r="K2907" i="1"/>
  <c r="K2908" i="1"/>
  <c r="K2909" i="1"/>
  <c r="K2910" i="1"/>
  <c r="K2911" i="1"/>
  <c r="K2912" i="1"/>
  <c r="K2913" i="1"/>
  <c r="K2914" i="1"/>
  <c r="K2915" i="1"/>
  <c r="K2916" i="1"/>
  <c r="K2917" i="1"/>
  <c r="K2918" i="1"/>
  <c r="K2919" i="1"/>
  <c r="K2920" i="1"/>
  <c r="K2921" i="1"/>
  <c r="K2922" i="1"/>
  <c r="K2923" i="1"/>
  <c r="K2924" i="1"/>
  <c r="K2925" i="1"/>
  <c r="K2926" i="1"/>
  <c r="K2927" i="1"/>
  <c r="K2928" i="1"/>
  <c r="K2929" i="1"/>
  <c r="K2930" i="1"/>
  <c r="K2931" i="1"/>
  <c r="K2932" i="1"/>
  <c r="K2933" i="1"/>
  <c r="K2934" i="1"/>
  <c r="K2935" i="1"/>
  <c r="K2936" i="1"/>
  <c r="K2937" i="1"/>
  <c r="K2938" i="1"/>
  <c r="K2939" i="1"/>
  <c r="K2940" i="1"/>
  <c r="K2941" i="1"/>
  <c r="K2942" i="1"/>
  <c r="K2943" i="1"/>
  <c r="K2944" i="1"/>
  <c r="K2945" i="1"/>
  <c r="K2946" i="1"/>
  <c r="K2947" i="1"/>
  <c r="K2948" i="1"/>
  <c r="K2949" i="1"/>
  <c r="K2950" i="1"/>
  <c r="K2951" i="1"/>
  <c r="K2952" i="1"/>
  <c r="K2953" i="1"/>
  <c r="K2954" i="1"/>
  <c r="K2955" i="1"/>
  <c r="K2956" i="1"/>
  <c r="K2957" i="1"/>
  <c r="K2958" i="1"/>
  <c r="K2959" i="1"/>
  <c r="K2960" i="1"/>
  <c r="K2961" i="1"/>
  <c r="K2962" i="1"/>
  <c r="K2963" i="1"/>
  <c r="K2964" i="1"/>
  <c r="K2965" i="1"/>
  <c r="K2966" i="1"/>
  <c r="K2967" i="1"/>
  <c r="K2968" i="1"/>
  <c r="K2969" i="1"/>
  <c r="K2970" i="1"/>
  <c r="K2971" i="1"/>
  <c r="K2972" i="1"/>
  <c r="K2973" i="1"/>
  <c r="K2974" i="1"/>
  <c r="K2975" i="1"/>
  <c r="K2976" i="1"/>
  <c r="K2977" i="1"/>
  <c r="K2978" i="1"/>
  <c r="K2979" i="1"/>
  <c r="K2980" i="1"/>
  <c r="K2981" i="1"/>
  <c r="K2982" i="1"/>
  <c r="K2983" i="1"/>
  <c r="K2984" i="1"/>
  <c r="K2985" i="1"/>
  <c r="K2986" i="1"/>
  <c r="K2987" i="1"/>
  <c r="K2988" i="1"/>
  <c r="K2989" i="1"/>
  <c r="K2990" i="1"/>
  <c r="K2991" i="1"/>
  <c r="K2992" i="1"/>
  <c r="K2993" i="1"/>
  <c r="K2994" i="1"/>
  <c r="K2995" i="1"/>
  <c r="K2996" i="1"/>
  <c r="K2997" i="1"/>
  <c r="K2998" i="1"/>
  <c r="K2999" i="1"/>
  <c r="K3000" i="1"/>
  <c r="K3001" i="1"/>
  <c r="K3002" i="1"/>
  <c r="K3003" i="1"/>
  <c r="K3004" i="1"/>
  <c r="K3005" i="1"/>
  <c r="K3006" i="1"/>
  <c r="K3007" i="1"/>
  <c r="K3008" i="1"/>
  <c r="K3009" i="1"/>
  <c r="K3010" i="1"/>
  <c r="K3011" i="1"/>
  <c r="K3012" i="1"/>
  <c r="K3013" i="1"/>
  <c r="K3014" i="1"/>
  <c r="K3015" i="1"/>
  <c r="K3016" i="1"/>
  <c r="K3017" i="1"/>
  <c r="K3018" i="1"/>
  <c r="K3019" i="1"/>
  <c r="K3020" i="1"/>
  <c r="K3021" i="1"/>
  <c r="K3022" i="1"/>
  <c r="K3023" i="1"/>
  <c r="K3024" i="1"/>
  <c r="K3025" i="1"/>
  <c r="K3026" i="1"/>
  <c r="K3027" i="1"/>
  <c r="K3028" i="1"/>
  <c r="K3029" i="1"/>
  <c r="K3030" i="1"/>
  <c r="K3031" i="1"/>
  <c r="K3032" i="1"/>
  <c r="K3033" i="1"/>
  <c r="K3034" i="1"/>
  <c r="K3035" i="1"/>
  <c r="K3036" i="1"/>
  <c r="K3037" i="1"/>
  <c r="K3038" i="1"/>
  <c r="K3039" i="1"/>
  <c r="K3040" i="1"/>
  <c r="K3041" i="1"/>
  <c r="K3042" i="1"/>
  <c r="K3043" i="1"/>
  <c r="K3044" i="1"/>
  <c r="K3045" i="1"/>
  <c r="K3046" i="1"/>
  <c r="K3047" i="1"/>
  <c r="K3048" i="1"/>
  <c r="K3049" i="1"/>
  <c r="K3050" i="1"/>
  <c r="K3051" i="1"/>
  <c r="K3052" i="1"/>
  <c r="K3053" i="1"/>
  <c r="K3054" i="1"/>
  <c r="K3055" i="1"/>
  <c r="K3056" i="1"/>
  <c r="K3057" i="1"/>
  <c r="K3058" i="1"/>
  <c r="K3059" i="1"/>
  <c r="K3060" i="1"/>
  <c r="K3061" i="1"/>
  <c r="K3062" i="1"/>
  <c r="K3063" i="1"/>
  <c r="K3064" i="1"/>
  <c r="K3065" i="1"/>
  <c r="K3066" i="1"/>
  <c r="K3067" i="1"/>
  <c r="K3068" i="1"/>
  <c r="K3069" i="1"/>
  <c r="K3070" i="1"/>
  <c r="K3071" i="1"/>
  <c r="K3072" i="1"/>
  <c r="K3073" i="1"/>
  <c r="K3074" i="1"/>
  <c r="K3075" i="1"/>
  <c r="K3076" i="1"/>
  <c r="K3077" i="1"/>
  <c r="K3078" i="1"/>
  <c r="K3079" i="1"/>
  <c r="K3080" i="1"/>
  <c r="K3081" i="1"/>
  <c r="K3082" i="1"/>
  <c r="K3083" i="1"/>
  <c r="K3084" i="1"/>
  <c r="K3085" i="1"/>
  <c r="K3086" i="1"/>
  <c r="K3087" i="1"/>
  <c r="K3088" i="1"/>
  <c r="K3089" i="1"/>
  <c r="K3090" i="1"/>
  <c r="K3091" i="1"/>
  <c r="K3092" i="1"/>
  <c r="K3093" i="1"/>
  <c r="K3094" i="1"/>
  <c r="K3095" i="1"/>
  <c r="K3096" i="1"/>
  <c r="K3097" i="1"/>
  <c r="K3098" i="1"/>
  <c r="K3099" i="1"/>
  <c r="K3100" i="1"/>
  <c r="K3101" i="1"/>
  <c r="K3102" i="1"/>
  <c r="K3103" i="1"/>
  <c r="K3104" i="1"/>
  <c r="K3105" i="1"/>
  <c r="K3106" i="1"/>
  <c r="K3107" i="1"/>
  <c r="K3108" i="1"/>
  <c r="K3109" i="1"/>
  <c r="K3110" i="1"/>
  <c r="K3111" i="1"/>
  <c r="K3112" i="1"/>
  <c r="K3113" i="1"/>
  <c r="K3114" i="1"/>
  <c r="K3115" i="1"/>
  <c r="K3116" i="1"/>
  <c r="K3117" i="1"/>
  <c r="K3118" i="1"/>
  <c r="K3119" i="1"/>
  <c r="K3120" i="1"/>
  <c r="K3121" i="1"/>
  <c r="K3122" i="1"/>
  <c r="K3123" i="1"/>
  <c r="K3124" i="1"/>
  <c r="K3125" i="1"/>
  <c r="K3126" i="1"/>
  <c r="K3127" i="1"/>
  <c r="K3128" i="1"/>
  <c r="K3129" i="1"/>
  <c r="K3130" i="1"/>
  <c r="K3131" i="1"/>
  <c r="K3132" i="1"/>
  <c r="K3133" i="1"/>
  <c r="K3134" i="1"/>
  <c r="K3135" i="1"/>
  <c r="K3136" i="1"/>
  <c r="K3137" i="1"/>
  <c r="K3138" i="1"/>
  <c r="K3139" i="1"/>
  <c r="K3140" i="1"/>
  <c r="K3141" i="1"/>
  <c r="K3142" i="1"/>
  <c r="K3143" i="1"/>
  <c r="K3144" i="1"/>
  <c r="K3145" i="1"/>
  <c r="K3146" i="1"/>
  <c r="K3147" i="1"/>
  <c r="K3148" i="1"/>
  <c r="K3149" i="1"/>
  <c r="K3150" i="1"/>
  <c r="K3151" i="1"/>
  <c r="K3152" i="1"/>
  <c r="K3153" i="1"/>
  <c r="K3154" i="1"/>
  <c r="K3155" i="1"/>
  <c r="K3156" i="1"/>
  <c r="K3157" i="1"/>
  <c r="K3158" i="1"/>
  <c r="K3159" i="1"/>
  <c r="K3160" i="1"/>
  <c r="K3161" i="1"/>
  <c r="K3162" i="1"/>
  <c r="K3163" i="1"/>
  <c r="K3164" i="1"/>
  <c r="K3165" i="1"/>
  <c r="K3166" i="1"/>
  <c r="K3167" i="1"/>
  <c r="K3168" i="1"/>
  <c r="K3169" i="1"/>
  <c r="K3170" i="1"/>
  <c r="K3171" i="1"/>
  <c r="K3172" i="1"/>
  <c r="K3173" i="1"/>
  <c r="K3174" i="1"/>
  <c r="K3175" i="1"/>
  <c r="K3176" i="1"/>
  <c r="K3177" i="1"/>
  <c r="K3178" i="1"/>
  <c r="K3179" i="1"/>
  <c r="K3180" i="1"/>
  <c r="K3181" i="1"/>
  <c r="K3182" i="1"/>
  <c r="K3183" i="1"/>
  <c r="K3184" i="1"/>
  <c r="K3185" i="1"/>
  <c r="K3186" i="1"/>
  <c r="K3187" i="1"/>
  <c r="K3188" i="1"/>
  <c r="K3189" i="1"/>
  <c r="K3190" i="1"/>
  <c r="K3191" i="1"/>
  <c r="K3192" i="1"/>
  <c r="K3193" i="1"/>
  <c r="K3194" i="1"/>
  <c r="K3195" i="1"/>
  <c r="K3196" i="1"/>
  <c r="K3197" i="1"/>
  <c r="K3198" i="1"/>
  <c r="K3199" i="1"/>
  <c r="K3200" i="1"/>
  <c r="K3201" i="1"/>
  <c r="K3202" i="1"/>
  <c r="K3203" i="1"/>
  <c r="K3204" i="1"/>
  <c r="K3205" i="1"/>
  <c r="K3206" i="1"/>
  <c r="K3207" i="1"/>
  <c r="K3208" i="1"/>
  <c r="K3209" i="1"/>
  <c r="K3210" i="1"/>
  <c r="K3211" i="1"/>
  <c r="K3212" i="1"/>
  <c r="K3213" i="1"/>
  <c r="K3214" i="1"/>
  <c r="K3215" i="1"/>
  <c r="K3216" i="1"/>
  <c r="K3217" i="1"/>
  <c r="K3218" i="1"/>
  <c r="K3219" i="1"/>
  <c r="K3220" i="1"/>
  <c r="K3221" i="1"/>
  <c r="K3222" i="1"/>
  <c r="K3223" i="1"/>
  <c r="K3224" i="1"/>
  <c r="K3225" i="1"/>
  <c r="K3226" i="1"/>
  <c r="K3227" i="1"/>
  <c r="K3228" i="1"/>
  <c r="K3229" i="1"/>
  <c r="K3230" i="1"/>
  <c r="K3231" i="1"/>
  <c r="K3232" i="1"/>
  <c r="K3233" i="1"/>
  <c r="K3234" i="1"/>
  <c r="K3235" i="1"/>
  <c r="K3236" i="1"/>
  <c r="K3237" i="1"/>
  <c r="K3238" i="1"/>
  <c r="K3239" i="1"/>
  <c r="K3240" i="1"/>
  <c r="K3241" i="1"/>
  <c r="K3242" i="1"/>
  <c r="K3243" i="1"/>
  <c r="K3244" i="1"/>
  <c r="K3245" i="1"/>
  <c r="K3246" i="1"/>
  <c r="K3247" i="1"/>
  <c r="K3248" i="1"/>
  <c r="K3249" i="1"/>
  <c r="K3250" i="1"/>
  <c r="K3251" i="1"/>
  <c r="K3252" i="1"/>
  <c r="K3253" i="1"/>
  <c r="K3254" i="1"/>
  <c r="K3255" i="1"/>
  <c r="K3256" i="1"/>
  <c r="K3257" i="1"/>
  <c r="K3258" i="1"/>
  <c r="K3259" i="1"/>
  <c r="K3260" i="1"/>
  <c r="K3261" i="1"/>
  <c r="K3262" i="1"/>
  <c r="K3263" i="1"/>
  <c r="K3264" i="1"/>
  <c r="K3265" i="1"/>
  <c r="K3266" i="1"/>
  <c r="K3267" i="1"/>
  <c r="K3268" i="1"/>
  <c r="K3269" i="1"/>
  <c r="K3270" i="1"/>
  <c r="K3271" i="1"/>
  <c r="K3272" i="1"/>
  <c r="K3273" i="1"/>
  <c r="K3274" i="1"/>
  <c r="K3275" i="1"/>
  <c r="K3276" i="1"/>
  <c r="K3277" i="1"/>
  <c r="K3278" i="1"/>
  <c r="K3279" i="1"/>
  <c r="K3280" i="1"/>
  <c r="K3281" i="1"/>
  <c r="K3282" i="1"/>
  <c r="K3283" i="1"/>
  <c r="K3284" i="1"/>
  <c r="K3285" i="1"/>
  <c r="K3286" i="1"/>
  <c r="K3287" i="1"/>
  <c r="K3288" i="1"/>
  <c r="K3289" i="1"/>
  <c r="K3290" i="1"/>
  <c r="K3291" i="1"/>
  <c r="K3292" i="1"/>
  <c r="K3293" i="1"/>
  <c r="K3294" i="1"/>
  <c r="K3295" i="1"/>
  <c r="K3296" i="1"/>
  <c r="K3297" i="1"/>
  <c r="K3298" i="1"/>
  <c r="K3299" i="1"/>
  <c r="K3300" i="1"/>
  <c r="K3301" i="1"/>
  <c r="K3302" i="1"/>
  <c r="K3303" i="1"/>
  <c r="K3304" i="1"/>
  <c r="K3305" i="1"/>
  <c r="K3306" i="1"/>
  <c r="K3307" i="1"/>
  <c r="K3308" i="1"/>
  <c r="K3309" i="1"/>
  <c r="K3310" i="1"/>
  <c r="K3311" i="1"/>
  <c r="K3312" i="1"/>
  <c r="K3313" i="1"/>
  <c r="K3314" i="1"/>
  <c r="K3315" i="1"/>
  <c r="K3316" i="1"/>
  <c r="K3317" i="1"/>
  <c r="K3318" i="1"/>
  <c r="K3319" i="1"/>
  <c r="K3320" i="1"/>
  <c r="K3321" i="1"/>
  <c r="K3322" i="1"/>
  <c r="K3323" i="1"/>
  <c r="K3324" i="1"/>
  <c r="K3325" i="1"/>
  <c r="K3326" i="1"/>
  <c r="K3327" i="1"/>
  <c r="K3328" i="1"/>
  <c r="K3329" i="1"/>
  <c r="K3330" i="1"/>
  <c r="K3331" i="1"/>
  <c r="K3332" i="1"/>
  <c r="K3333" i="1"/>
  <c r="K3334" i="1"/>
  <c r="K3335" i="1"/>
  <c r="K3336" i="1"/>
  <c r="K3337" i="1"/>
  <c r="K3338" i="1"/>
  <c r="K3339" i="1"/>
  <c r="K3340" i="1"/>
  <c r="K3341" i="1"/>
  <c r="K3342" i="1"/>
  <c r="K3343" i="1"/>
  <c r="K3344" i="1"/>
  <c r="K3345" i="1"/>
  <c r="K3346" i="1"/>
  <c r="K3347" i="1"/>
  <c r="K3348" i="1"/>
  <c r="K3349" i="1"/>
  <c r="K3350" i="1"/>
  <c r="K3351" i="1"/>
  <c r="K3352" i="1"/>
  <c r="K3353" i="1"/>
  <c r="K3354" i="1"/>
  <c r="K3355" i="1"/>
  <c r="K3356" i="1"/>
  <c r="K3357" i="1"/>
  <c r="K3358" i="1"/>
  <c r="K3359" i="1"/>
  <c r="K3360" i="1"/>
  <c r="K3361" i="1"/>
  <c r="K3362" i="1"/>
  <c r="K3363" i="1"/>
  <c r="K3364" i="1"/>
  <c r="K3365" i="1"/>
  <c r="K3366" i="1"/>
  <c r="K3367" i="1"/>
  <c r="K3368" i="1"/>
  <c r="K3369" i="1"/>
  <c r="K3370" i="1"/>
  <c r="K3371" i="1"/>
  <c r="K3372" i="1"/>
  <c r="K3373" i="1"/>
  <c r="K3374" i="1"/>
  <c r="K3375" i="1"/>
  <c r="K3376" i="1"/>
  <c r="K3377" i="1"/>
  <c r="K3378" i="1"/>
  <c r="K3379" i="1"/>
  <c r="K3380" i="1"/>
  <c r="K3381" i="1"/>
  <c r="K3382" i="1"/>
  <c r="K3383" i="1"/>
  <c r="K3384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J2027" i="1"/>
  <c r="J2028" i="1"/>
  <c r="J2029" i="1"/>
  <c r="J2030" i="1"/>
  <c r="J2031" i="1"/>
  <c r="J2032" i="1"/>
  <c r="J2033" i="1"/>
  <c r="J2034" i="1"/>
  <c r="J2035" i="1"/>
  <c r="J2036" i="1"/>
  <c r="J2037" i="1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3" i="1"/>
  <c r="J2054" i="1"/>
  <c r="J2055" i="1"/>
  <c r="J2056" i="1"/>
  <c r="J2057" i="1"/>
  <c r="J2058" i="1"/>
  <c r="J2059" i="1"/>
  <c r="J2060" i="1"/>
  <c r="J2061" i="1"/>
  <c r="J2062" i="1"/>
  <c r="J2063" i="1"/>
  <c r="J2064" i="1"/>
  <c r="J2065" i="1"/>
  <c r="J2066" i="1"/>
  <c r="J2067" i="1"/>
  <c r="J2068" i="1"/>
  <c r="J2069" i="1"/>
  <c r="J2070" i="1"/>
  <c r="J2071" i="1"/>
  <c r="J2072" i="1"/>
  <c r="J2073" i="1"/>
  <c r="J2074" i="1"/>
  <c r="J2075" i="1"/>
  <c r="J2076" i="1"/>
  <c r="J2077" i="1"/>
  <c r="J2078" i="1"/>
  <c r="J2079" i="1"/>
  <c r="J2080" i="1"/>
  <c r="J2081" i="1"/>
  <c r="J2082" i="1"/>
  <c r="J2083" i="1"/>
  <c r="J2084" i="1"/>
  <c r="J2085" i="1"/>
  <c r="J2086" i="1"/>
  <c r="J2087" i="1"/>
  <c r="J2088" i="1"/>
  <c r="J2089" i="1"/>
  <c r="J2090" i="1"/>
  <c r="J2091" i="1"/>
  <c r="J2092" i="1"/>
  <c r="J2093" i="1"/>
  <c r="J2094" i="1"/>
  <c r="J2095" i="1"/>
  <c r="J2096" i="1"/>
  <c r="J2097" i="1"/>
  <c r="J2098" i="1"/>
  <c r="J2099" i="1"/>
  <c r="J2100" i="1"/>
  <c r="J2101" i="1"/>
  <c r="J2102" i="1"/>
  <c r="J2103" i="1"/>
  <c r="J2104" i="1"/>
  <c r="J2105" i="1"/>
  <c r="J2106" i="1"/>
  <c r="J2107" i="1"/>
  <c r="J2108" i="1"/>
  <c r="J2109" i="1"/>
  <c r="J2110" i="1"/>
  <c r="J2111" i="1"/>
  <c r="J2112" i="1"/>
  <c r="J2113" i="1"/>
  <c r="J2114" i="1"/>
  <c r="J2115" i="1"/>
  <c r="J2116" i="1"/>
  <c r="J2117" i="1"/>
  <c r="J2118" i="1"/>
  <c r="J2119" i="1"/>
  <c r="J2120" i="1"/>
  <c r="J2121" i="1"/>
  <c r="J2122" i="1"/>
  <c r="J2123" i="1"/>
  <c r="J2124" i="1"/>
  <c r="J2125" i="1"/>
  <c r="J2126" i="1"/>
  <c r="J2127" i="1"/>
  <c r="J2128" i="1"/>
  <c r="J2129" i="1"/>
  <c r="J2130" i="1"/>
  <c r="J2131" i="1"/>
  <c r="J2132" i="1"/>
  <c r="J2133" i="1"/>
  <c r="J2134" i="1"/>
  <c r="J2135" i="1"/>
  <c r="J2136" i="1"/>
  <c r="J2137" i="1"/>
  <c r="J2138" i="1"/>
  <c r="J2139" i="1"/>
  <c r="J2140" i="1"/>
  <c r="J2141" i="1"/>
  <c r="J2142" i="1"/>
  <c r="J2143" i="1"/>
  <c r="J2144" i="1"/>
  <c r="J2145" i="1"/>
  <c r="J2146" i="1"/>
  <c r="J2147" i="1"/>
  <c r="J2148" i="1"/>
  <c r="J2149" i="1"/>
  <c r="J2150" i="1"/>
  <c r="J2151" i="1"/>
  <c r="J2152" i="1"/>
  <c r="J2153" i="1"/>
  <c r="J2154" i="1"/>
  <c r="J2155" i="1"/>
  <c r="J2156" i="1"/>
  <c r="J2157" i="1"/>
  <c r="J2158" i="1"/>
  <c r="J2159" i="1"/>
  <c r="J2160" i="1"/>
  <c r="J2161" i="1"/>
  <c r="J2162" i="1"/>
  <c r="J2163" i="1"/>
  <c r="J2164" i="1"/>
  <c r="J2165" i="1"/>
  <c r="J2166" i="1"/>
  <c r="J2167" i="1"/>
  <c r="J2168" i="1"/>
  <c r="J2169" i="1"/>
  <c r="J2170" i="1"/>
  <c r="J2171" i="1"/>
  <c r="J2172" i="1"/>
  <c r="J2173" i="1"/>
  <c r="J2174" i="1"/>
  <c r="J2175" i="1"/>
  <c r="J2176" i="1"/>
  <c r="J2177" i="1"/>
  <c r="J2178" i="1"/>
  <c r="J2179" i="1"/>
  <c r="J2180" i="1"/>
  <c r="J2181" i="1"/>
  <c r="J2182" i="1"/>
  <c r="J2183" i="1"/>
  <c r="J2184" i="1"/>
  <c r="J2185" i="1"/>
  <c r="J2186" i="1"/>
  <c r="J2187" i="1"/>
  <c r="J2188" i="1"/>
  <c r="J2189" i="1"/>
  <c r="J2190" i="1"/>
  <c r="J2191" i="1"/>
  <c r="J2192" i="1"/>
  <c r="J2193" i="1"/>
  <c r="J2194" i="1"/>
  <c r="J2195" i="1"/>
  <c r="J2196" i="1"/>
  <c r="J2197" i="1"/>
  <c r="J2198" i="1"/>
  <c r="J2199" i="1"/>
  <c r="J2200" i="1"/>
  <c r="J2201" i="1"/>
  <c r="J2202" i="1"/>
  <c r="J2203" i="1"/>
  <c r="J2204" i="1"/>
  <c r="J2205" i="1"/>
  <c r="J2206" i="1"/>
  <c r="J2207" i="1"/>
  <c r="J2208" i="1"/>
  <c r="J2209" i="1"/>
  <c r="J2210" i="1"/>
  <c r="J2211" i="1"/>
  <c r="J2212" i="1"/>
  <c r="J2213" i="1"/>
  <c r="J2214" i="1"/>
  <c r="J2215" i="1"/>
  <c r="J2216" i="1"/>
  <c r="J2217" i="1"/>
  <c r="J2218" i="1"/>
  <c r="J2219" i="1"/>
  <c r="J2220" i="1"/>
  <c r="J2221" i="1"/>
  <c r="J2222" i="1"/>
  <c r="J2223" i="1"/>
  <c r="J2224" i="1"/>
  <c r="J2225" i="1"/>
  <c r="J2226" i="1"/>
  <c r="J2227" i="1"/>
  <c r="J2228" i="1"/>
  <c r="J2229" i="1"/>
  <c r="J2230" i="1"/>
  <c r="J2231" i="1"/>
  <c r="J2232" i="1"/>
  <c r="J2233" i="1"/>
  <c r="J2234" i="1"/>
  <c r="J2235" i="1"/>
  <c r="J2236" i="1"/>
  <c r="J2237" i="1"/>
  <c r="J2238" i="1"/>
  <c r="J2239" i="1"/>
  <c r="J2240" i="1"/>
  <c r="J2241" i="1"/>
  <c r="J2242" i="1"/>
  <c r="J2243" i="1"/>
  <c r="J2244" i="1"/>
  <c r="J2245" i="1"/>
  <c r="J2246" i="1"/>
  <c r="J2247" i="1"/>
  <c r="J2248" i="1"/>
  <c r="J2249" i="1"/>
  <c r="J2250" i="1"/>
  <c r="J2251" i="1"/>
  <c r="J2252" i="1"/>
  <c r="J2253" i="1"/>
  <c r="J2254" i="1"/>
  <c r="J2255" i="1"/>
  <c r="J2256" i="1"/>
  <c r="J2257" i="1"/>
  <c r="J2258" i="1"/>
  <c r="J2259" i="1"/>
  <c r="J2260" i="1"/>
  <c r="J2261" i="1"/>
  <c r="J2262" i="1"/>
  <c r="J2263" i="1"/>
  <c r="J2264" i="1"/>
  <c r="J2265" i="1"/>
  <c r="J2266" i="1"/>
  <c r="J2267" i="1"/>
  <c r="J2268" i="1"/>
  <c r="J2269" i="1"/>
  <c r="J2270" i="1"/>
  <c r="J2271" i="1"/>
  <c r="J2272" i="1"/>
  <c r="J2273" i="1"/>
  <c r="J2274" i="1"/>
  <c r="J2275" i="1"/>
  <c r="J2276" i="1"/>
  <c r="J2277" i="1"/>
  <c r="J2278" i="1"/>
  <c r="J2279" i="1"/>
  <c r="J2280" i="1"/>
  <c r="J2281" i="1"/>
  <c r="J2282" i="1"/>
  <c r="J2283" i="1"/>
  <c r="J2284" i="1"/>
  <c r="J2285" i="1"/>
  <c r="J2286" i="1"/>
  <c r="J2287" i="1"/>
  <c r="J2288" i="1"/>
  <c r="J2289" i="1"/>
  <c r="J2290" i="1"/>
  <c r="J2291" i="1"/>
  <c r="J2292" i="1"/>
  <c r="J2293" i="1"/>
  <c r="J2294" i="1"/>
  <c r="J2295" i="1"/>
  <c r="J2296" i="1"/>
  <c r="J2297" i="1"/>
  <c r="J2298" i="1"/>
  <c r="J2299" i="1"/>
  <c r="J2300" i="1"/>
  <c r="J2301" i="1"/>
  <c r="J2302" i="1"/>
  <c r="J2303" i="1"/>
  <c r="J2304" i="1"/>
  <c r="J2305" i="1"/>
  <c r="J2306" i="1"/>
  <c r="J2307" i="1"/>
  <c r="J2308" i="1"/>
  <c r="J2309" i="1"/>
  <c r="J2310" i="1"/>
  <c r="J2311" i="1"/>
  <c r="J2312" i="1"/>
  <c r="J2313" i="1"/>
  <c r="J2314" i="1"/>
  <c r="J2315" i="1"/>
  <c r="J2316" i="1"/>
  <c r="J2317" i="1"/>
  <c r="J2318" i="1"/>
  <c r="J2319" i="1"/>
  <c r="J2320" i="1"/>
  <c r="J2321" i="1"/>
  <c r="J2322" i="1"/>
  <c r="J2323" i="1"/>
  <c r="J2324" i="1"/>
  <c r="J2325" i="1"/>
  <c r="J2326" i="1"/>
  <c r="J2327" i="1"/>
  <c r="J2328" i="1"/>
  <c r="J2329" i="1"/>
  <c r="J2330" i="1"/>
  <c r="J2331" i="1"/>
  <c r="J2332" i="1"/>
  <c r="J2333" i="1"/>
  <c r="J2334" i="1"/>
  <c r="J2335" i="1"/>
  <c r="J2336" i="1"/>
  <c r="J2337" i="1"/>
  <c r="J2338" i="1"/>
  <c r="J2339" i="1"/>
  <c r="J2340" i="1"/>
  <c r="J2341" i="1"/>
  <c r="J2342" i="1"/>
  <c r="J2343" i="1"/>
  <c r="J2344" i="1"/>
  <c r="J2345" i="1"/>
  <c r="J2346" i="1"/>
  <c r="J2347" i="1"/>
  <c r="J2348" i="1"/>
  <c r="J2349" i="1"/>
  <c r="J2350" i="1"/>
  <c r="J2351" i="1"/>
  <c r="J2352" i="1"/>
  <c r="J2353" i="1"/>
  <c r="J2354" i="1"/>
  <c r="J2355" i="1"/>
  <c r="J2356" i="1"/>
  <c r="J2357" i="1"/>
  <c r="J2358" i="1"/>
  <c r="J2359" i="1"/>
  <c r="J2360" i="1"/>
  <c r="J2361" i="1"/>
  <c r="J2362" i="1"/>
  <c r="J2363" i="1"/>
  <c r="J2364" i="1"/>
  <c r="J2365" i="1"/>
  <c r="J2366" i="1"/>
  <c r="J2367" i="1"/>
  <c r="J2368" i="1"/>
  <c r="J2369" i="1"/>
  <c r="J2370" i="1"/>
  <c r="J2371" i="1"/>
  <c r="J2372" i="1"/>
  <c r="J2373" i="1"/>
  <c r="J2374" i="1"/>
  <c r="J2375" i="1"/>
  <c r="J2376" i="1"/>
  <c r="J2377" i="1"/>
  <c r="J2378" i="1"/>
  <c r="J2379" i="1"/>
  <c r="J2380" i="1"/>
  <c r="J2381" i="1"/>
  <c r="J2382" i="1"/>
  <c r="J2383" i="1"/>
  <c r="J2384" i="1"/>
  <c r="J2385" i="1"/>
  <c r="J2386" i="1"/>
  <c r="J2387" i="1"/>
  <c r="J2388" i="1"/>
  <c r="J2389" i="1"/>
  <c r="J2390" i="1"/>
  <c r="J2391" i="1"/>
  <c r="J2392" i="1"/>
  <c r="J2393" i="1"/>
  <c r="J2394" i="1"/>
  <c r="J2395" i="1"/>
  <c r="J2396" i="1"/>
  <c r="J2397" i="1"/>
  <c r="J2398" i="1"/>
  <c r="J2399" i="1"/>
  <c r="J2400" i="1"/>
  <c r="J2401" i="1"/>
  <c r="J2402" i="1"/>
  <c r="J2403" i="1"/>
  <c r="J2404" i="1"/>
  <c r="J2405" i="1"/>
  <c r="J2406" i="1"/>
  <c r="J2407" i="1"/>
  <c r="J2408" i="1"/>
  <c r="J2409" i="1"/>
  <c r="J2410" i="1"/>
  <c r="J2411" i="1"/>
  <c r="J2412" i="1"/>
  <c r="J2413" i="1"/>
  <c r="J2414" i="1"/>
  <c r="J2415" i="1"/>
  <c r="J2416" i="1"/>
  <c r="J2417" i="1"/>
  <c r="J2418" i="1"/>
  <c r="J2419" i="1"/>
  <c r="J2420" i="1"/>
  <c r="J2421" i="1"/>
  <c r="J2422" i="1"/>
  <c r="J2423" i="1"/>
  <c r="J2424" i="1"/>
  <c r="J2425" i="1"/>
  <c r="J2426" i="1"/>
  <c r="J2427" i="1"/>
  <c r="J2428" i="1"/>
  <c r="J2429" i="1"/>
  <c r="J2430" i="1"/>
  <c r="J2431" i="1"/>
  <c r="J2432" i="1"/>
  <c r="J2433" i="1"/>
  <c r="J2434" i="1"/>
  <c r="J2435" i="1"/>
  <c r="J2436" i="1"/>
  <c r="J2437" i="1"/>
  <c r="J2438" i="1"/>
  <c r="J2439" i="1"/>
  <c r="J2440" i="1"/>
  <c r="J2441" i="1"/>
  <c r="J2442" i="1"/>
  <c r="J2443" i="1"/>
  <c r="J2444" i="1"/>
  <c r="J2445" i="1"/>
  <c r="J2446" i="1"/>
  <c r="J2447" i="1"/>
  <c r="J2448" i="1"/>
  <c r="J2449" i="1"/>
  <c r="J2450" i="1"/>
  <c r="J2451" i="1"/>
  <c r="J2452" i="1"/>
  <c r="J2453" i="1"/>
  <c r="J2454" i="1"/>
  <c r="J2455" i="1"/>
  <c r="J2456" i="1"/>
  <c r="J2457" i="1"/>
  <c r="J2458" i="1"/>
  <c r="J2459" i="1"/>
  <c r="J2460" i="1"/>
  <c r="J2461" i="1"/>
  <c r="J2462" i="1"/>
  <c r="J2463" i="1"/>
  <c r="J2464" i="1"/>
  <c r="J2465" i="1"/>
  <c r="J2466" i="1"/>
  <c r="J2467" i="1"/>
  <c r="J2468" i="1"/>
  <c r="J2469" i="1"/>
  <c r="J2470" i="1"/>
  <c r="J2471" i="1"/>
  <c r="J2472" i="1"/>
  <c r="J2473" i="1"/>
  <c r="J2474" i="1"/>
  <c r="J2475" i="1"/>
  <c r="J2476" i="1"/>
  <c r="J2477" i="1"/>
  <c r="J2478" i="1"/>
  <c r="J2479" i="1"/>
  <c r="J2480" i="1"/>
  <c r="J2481" i="1"/>
  <c r="J2482" i="1"/>
  <c r="J2483" i="1"/>
  <c r="J2484" i="1"/>
  <c r="J2485" i="1"/>
  <c r="J2486" i="1"/>
  <c r="J2487" i="1"/>
  <c r="J2488" i="1"/>
  <c r="J2489" i="1"/>
  <c r="J2490" i="1"/>
  <c r="J2491" i="1"/>
  <c r="J2492" i="1"/>
  <c r="J2493" i="1"/>
  <c r="J2494" i="1"/>
  <c r="J2495" i="1"/>
  <c r="J2496" i="1"/>
  <c r="J2497" i="1"/>
  <c r="J2498" i="1"/>
  <c r="J2499" i="1"/>
  <c r="J2500" i="1"/>
  <c r="J2501" i="1"/>
  <c r="J2502" i="1"/>
  <c r="J2503" i="1"/>
  <c r="J2504" i="1"/>
  <c r="J2505" i="1"/>
  <c r="J2506" i="1"/>
  <c r="J2507" i="1"/>
  <c r="J2508" i="1"/>
  <c r="J2509" i="1"/>
  <c r="J2510" i="1"/>
  <c r="J2511" i="1"/>
  <c r="J2512" i="1"/>
  <c r="J2513" i="1"/>
  <c r="J2514" i="1"/>
  <c r="J2515" i="1"/>
  <c r="J2516" i="1"/>
  <c r="J2517" i="1"/>
  <c r="J2518" i="1"/>
  <c r="J2519" i="1"/>
  <c r="J2520" i="1"/>
  <c r="J2521" i="1"/>
  <c r="J2522" i="1"/>
  <c r="J2523" i="1"/>
  <c r="J2524" i="1"/>
  <c r="J2525" i="1"/>
  <c r="J2526" i="1"/>
  <c r="J2527" i="1"/>
  <c r="J2528" i="1"/>
  <c r="J2529" i="1"/>
  <c r="J2530" i="1"/>
  <c r="J2531" i="1"/>
  <c r="J2532" i="1"/>
  <c r="J2533" i="1"/>
  <c r="J2534" i="1"/>
  <c r="J2535" i="1"/>
  <c r="J2536" i="1"/>
  <c r="J2537" i="1"/>
  <c r="J2538" i="1"/>
  <c r="J2539" i="1"/>
  <c r="J2540" i="1"/>
  <c r="J2541" i="1"/>
  <c r="J2542" i="1"/>
  <c r="J2543" i="1"/>
  <c r="J2544" i="1"/>
  <c r="J2545" i="1"/>
  <c r="J2546" i="1"/>
  <c r="J2547" i="1"/>
  <c r="J2548" i="1"/>
  <c r="J2549" i="1"/>
  <c r="J2550" i="1"/>
  <c r="J2551" i="1"/>
  <c r="J2552" i="1"/>
  <c r="J2553" i="1"/>
  <c r="J2554" i="1"/>
  <c r="J2555" i="1"/>
  <c r="J2556" i="1"/>
  <c r="J2557" i="1"/>
  <c r="J2558" i="1"/>
  <c r="J2559" i="1"/>
  <c r="J2560" i="1"/>
  <c r="J2561" i="1"/>
  <c r="J2562" i="1"/>
  <c r="J2563" i="1"/>
  <c r="J2564" i="1"/>
  <c r="J2565" i="1"/>
  <c r="J2566" i="1"/>
  <c r="J2567" i="1"/>
  <c r="J2568" i="1"/>
  <c r="J2569" i="1"/>
  <c r="J2570" i="1"/>
  <c r="J2571" i="1"/>
  <c r="J2572" i="1"/>
  <c r="J2573" i="1"/>
  <c r="J2574" i="1"/>
  <c r="J2575" i="1"/>
  <c r="J2576" i="1"/>
  <c r="J2577" i="1"/>
  <c r="J2578" i="1"/>
  <c r="J2579" i="1"/>
  <c r="J2580" i="1"/>
  <c r="J2581" i="1"/>
  <c r="J2582" i="1"/>
  <c r="J2583" i="1"/>
  <c r="J2584" i="1"/>
  <c r="J2585" i="1"/>
  <c r="J2586" i="1"/>
  <c r="J2587" i="1"/>
  <c r="J2588" i="1"/>
  <c r="J2589" i="1"/>
  <c r="J2590" i="1"/>
  <c r="J2591" i="1"/>
  <c r="J2592" i="1"/>
  <c r="J2593" i="1"/>
  <c r="J2594" i="1"/>
  <c r="J2595" i="1"/>
  <c r="J2596" i="1"/>
  <c r="J2597" i="1"/>
  <c r="J2598" i="1"/>
  <c r="J2599" i="1"/>
  <c r="J2600" i="1"/>
  <c r="J2601" i="1"/>
  <c r="J2602" i="1"/>
  <c r="J2603" i="1"/>
  <c r="J2604" i="1"/>
  <c r="J2605" i="1"/>
  <c r="J2606" i="1"/>
  <c r="J2607" i="1"/>
  <c r="J2608" i="1"/>
  <c r="J2609" i="1"/>
  <c r="J2610" i="1"/>
  <c r="J2611" i="1"/>
  <c r="J2612" i="1"/>
  <c r="J2613" i="1"/>
  <c r="J2614" i="1"/>
  <c r="J2615" i="1"/>
  <c r="J2616" i="1"/>
  <c r="J2617" i="1"/>
  <c r="J2618" i="1"/>
  <c r="J2619" i="1"/>
  <c r="J2620" i="1"/>
  <c r="J2621" i="1"/>
  <c r="J2622" i="1"/>
  <c r="J2623" i="1"/>
  <c r="J2624" i="1"/>
  <c r="J2625" i="1"/>
  <c r="J2626" i="1"/>
  <c r="J2627" i="1"/>
  <c r="J2628" i="1"/>
  <c r="J2629" i="1"/>
  <c r="J2630" i="1"/>
  <c r="J2631" i="1"/>
  <c r="J2632" i="1"/>
  <c r="J2633" i="1"/>
  <c r="J2634" i="1"/>
  <c r="J2635" i="1"/>
  <c r="J2636" i="1"/>
  <c r="J2637" i="1"/>
  <c r="J2638" i="1"/>
  <c r="J2639" i="1"/>
  <c r="J2640" i="1"/>
  <c r="J2641" i="1"/>
  <c r="J2642" i="1"/>
  <c r="J2643" i="1"/>
  <c r="J2644" i="1"/>
  <c r="J2645" i="1"/>
  <c r="J2646" i="1"/>
  <c r="J2647" i="1"/>
  <c r="J2648" i="1"/>
  <c r="J2649" i="1"/>
  <c r="J2650" i="1"/>
  <c r="J2651" i="1"/>
  <c r="J2652" i="1"/>
  <c r="J2653" i="1"/>
  <c r="J2654" i="1"/>
  <c r="J2655" i="1"/>
  <c r="J2656" i="1"/>
  <c r="J2657" i="1"/>
  <c r="J2658" i="1"/>
  <c r="J2659" i="1"/>
  <c r="J2660" i="1"/>
  <c r="J2661" i="1"/>
  <c r="J2662" i="1"/>
  <c r="J2663" i="1"/>
  <c r="J2664" i="1"/>
  <c r="J2665" i="1"/>
  <c r="J2666" i="1"/>
  <c r="J2667" i="1"/>
  <c r="J2668" i="1"/>
  <c r="J2669" i="1"/>
  <c r="J2670" i="1"/>
  <c r="J2671" i="1"/>
  <c r="J2672" i="1"/>
  <c r="J2673" i="1"/>
  <c r="J2674" i="1"/>
  <c r="J2675" i="1"/>
  <c r="J2676" i="1"/>
  <c r="J2677" i="1"/>
  <c r="J2678" i="1"/>
  <c r="J2679" i="1"/>
  <c r="J2680" i="1"/>
  <c r="J2681" i="1"/>
  <c r="J2682" i="1"/>
  <c r="J2683" i="1"/>
  <c r="J2684" i="1"/>
  <c r="J2685" i="1"/>
  <c r="J2686" i="1"/>
  <c r="J2687" i="1"/>
  <c r="J2688" i="1"/>
  <c r="J2689" i="1"/>
  <c r="J2690" i="1"/>
  <c r="J2691" i="1"/>
  <c r="J2692" i="1"/>
  <c r="J2693" i="1"/>
  <c r="J2694" i="1"/>
  <c r="J2695" i="1"/>
  <c r="J2696" i="1"/>
  <c r="J2697" i="1"/>
  <c r="J2698" i="1"/>
  <c r="J2699" i="1"/>
  <c r="J2700" i="1"/>
  <c r="J2701" i="1"/>
  <c r="J2702" i="1"/>
  <c r="J2703" i="1"/>
  <c r="J2704" i="1"/>
  <c r="J2705" i="1"/>
  <c r="J2706" i="1"/>
  <c r="J2707" i="1"/>
  <c r="J2708" i="1"/>
  <c r="J2709" i="1"/>
  <c r="J2710" i="1"/>
  <c r="J2711" i="1"/>
  <c r="J2712" i="1"/>
  <c r="J2713" i="1"/>
  <c r="J2714" i="1"/>
  <c r="J2715" i="1"/>
  <c r="J2716" i="1"/>
  <c r="J2717" i="1"/>
  <c r="J2718" i="1"/>
  <c r="J2719" i="1"/>
  <c r="J2720" i="1"/>
  <c r="J2721" i="1"/>
  <c r="J2722" i="1"/>
  <c r="J2723" i="1"/>
  <c r="J2724" i="1"/>
  <c r="J2725" i="1"/>
  <c r="J2726" i="1"/>
  <c r="J2727" i="1"/>
  <c r="J2728" i="1"/>
  <c r="J2729" i="1"/>
  <c r="J2730" i="1"/>
  <c r="J2731" i="1"/>
  <c r="J2732" i="1"/>
  <c r="J2733" i="1"/>
  <c r="J2734" i="1"/>
  <c r="J2735" i="1"/>
  <c r="J2736" i="1"/>
  <c r="J2737" i="1"/>
  <c r="J2738" i="1"/>
  <c r="J2739" i="1"/>
  <c r="J2740" i="1"/>
  <c r="J2741" i="1"/>
  <c r="J2742" i="1"/>
  <c r="J2743" i="1"/>
  <c r="J2744" i="1"/>
  <c r="J2745" i="1"/>
  <c r="J2746" i="1"/>
  <c r="J2747" i="1"/>
  <c r="J2748" i="1"/>
  <c r="J2749" i="1"/>
  <c r="J2750" i="1"/>
  <c r="J2751" i="1"/>
  <c r="J2752" i="1"/>
  <c r="J2753" i="1"/>
  <c r="J2754" i="1"/>
  <c r="J2755" i="1"/>
  <c r="J2756" i="1"/>
  <c r="J2757" i="1"/>
  <c r="J2758" i="1"/>
  <c r="J2759" i="1"/>
  <c r="J2760" i="1"/>
  <c r="J2761" i="1"/>
  <c r="J2762" i="1"/>
  <c r="J2763" i="1"/>
  <c r="J2764" i="1"/>
  <c r="J2765" i="1"/>
  <c r="J2766" i="1"/>
  <c r="J2767" i="1"/>
  <c r="J2768" i="1"/>
  <c r="J2769" i="1"/>
  <c r="J2770" i="1"/>
  <c r="J2771" i="1"/>
  <c r="J2772" i="1"/>
  <c r="J2773" i="1"/>
  <c r="J2774" i="1"/>
  <c r="J2775" i="1"/>
  <c r="J2776" i="1"/>
  <c r="J2777" i="1"/>
  <c r="J2778" i="1"/>
  <c r="J2779" i="1"/>
  <c r="J2780" i="1"/>
  <c r="J2781" i="1"/>
  <c r="J2782" i="1"/>
  <c r="J2783" i="1"/>
  <c r="J2784" i="1"/>
  <c r="J2785" i="1"/>
  <c r="J2786" i="1"/>
  <c r="J2787" i="1"/>
  <c r="J2788" i="1"/>
  <c r="J2789" i="1"/>
  <c r="J2790" i="1"/>
  <c r="J2791" i="1"/>
  <c r="J2792" i="1"/>
  <c r="J2793" i="1"/>
  <c r="J2794" i="1"/>
  <c r="J2795" i="1"/>
  <c r="J2796" i="1"/>
  <c r="J2797" i="1"/>
  <c r="J2798" i="1"/>
  <c r="J2799" i="1"/>
  <c r="J2800" i="1"/>
  <c r="J2801" i="1"/>
  <c r="J2802" i="1"/>
  <c r="J2803" i="1"/>
  <c r="J2804" i="1"/>
  <c r="J2805" i="1"/>
  <c r="J2806" i="1"/>
  <c r="J2807" i="1"/>
  <c r="J2808" i="1"/>
  <c r="J2809" i="1"/>
  <c r="J2810" i="1"/>
  <c r="J2811" i="1"/>
  <c r="J2812" i="1"/>
  <c r="J2813" i="1"/>
  <c r="J2814" i="1"/>
  <c r="J2815" i="1"/>
  <c r="J2816" i="1"/>
  <c r="J2817" i="1"/>
  <c r="J2818" i="1"/>
  <c r="J2819" i="1"/>
  <c r="J2820" i="1"/>
  <c r="J2821" i="1"/>
  <c r="J2822" i="1"/>
  <c r="J2823" i="1"/>
  <c r="J2824" i="1"/>
  <c r="J2825" i="1"/>
  <c r="J2826" i="1"/>
  <c r="J2827" i="1"/>
  <c r="J2828" i="1"/>
  <c r="J2829" i="1"/>
  <c r="J2830" i="1"/>
  <c r="J2831" i="1"/>
  <c r="J2832" i="1"/>
  <c r="J2833" i="1"/>
  <c r="J2834" i="1"/>
  <c r="J2835" i="1"/>
  <c r="J2836" i="1"/>
  <c r="J2837" i="1"/>
  <c r="J2838" i="1"/>
  <c r="J2839" i="1"/>
  <c r="J2840" i="1"/>
  <c r="J2841" i="1"/>
  <c r="J2842" i="1"/>
  <c r="J2843" i="1"/>
  <c r="J2844" i="1"/>
  <c r="J2845" i="1"/>
  <c r="J2846" i="1"/>
  <c r="J2847" i="1"/>
  <c r="J2848" i="1"/>
  <c r="J2849" i="1"/>
  <c r="J2850" i="1"/>
  <c r="J2851" i="1"/>
  <c r="J2852" i="1"/>
  <c r="J2853" i="1"/>
  <c r="J2854" i="1"/>
  <c r="J2855" i="1"/>
  <c r="J2856" i="1"/>
  <c r="J2857" i="1"/>
  <c r="J2858" i="1"/>
  <c r="J2859" i="1"/>
  <c r="J2860" i="1"/>
  <c r="J2861" i="1"/>
  <c r="J2862" i="1"/>
  <c r="J2863" i="1"/>
  <c r="J2864" i="1"/>
  <c r="J2865" i="1"/>
  <c r="J2866" i="1"/>
  <c r="J2867" i="1"/>
  <c r="J2868" i="1"/>
  <c r="J2869" i="1"/>
  <c r="J2870" i="1"/>
  <c r="J2871" i="1"/>
  <c r="J2872" i="1"/>
  <c r="J2873" i="1"/>
  <c r="J2874" i="1"/>
  <c r="J2875" i="1"/>
  <c r="J2876" i="1"/>
  <c r="J2877" i="1"/>
  <c r="J2878" i="1"/>
  <c r="J2879" i="1"/>
  <c r="J2880" i="1"/>
  <c r="J2881" i="1"/>
  <c r="J2882" i="1"/>
  <c r="J2883" i="1"/>
  <c r="J2884" i="1"/>
  <c r="J2885" i="1"/>
  <c r="J2886" i="1"/>
  <c r="J2887" i="1"/>
  <c r="J2888" i="1"/>
  <c r="J2889" i="1"/>
  <c r="J2890" i="1"/>
  <c r="J2891" i="1"/>
  <c r="J2892" i="1"/>
  <c r="J2893" i="1"/>
  <c r="J2894" i="1"/>
  <c r="J2895" i="1"/>
  <c r="J2896" i="1"/>
  <c r="J2897" i="1"/>
  <c r="J2898" i="1"/>
  <c r="J2899" i="1"/>
  <c r="J2900" i="1"/>
  <c r="J2901" i="1"/>
  <c r="J2902" i="1"/>
  <c r="J2903" i="1"/>
  <c r="J2904" i="1"/>
  <c r="J2905" i="1"/>
  <c r="J2906" i="1"/>
  <c r="J2907" i="1"/>
  <c r="J2908" i="1"/>
  <c r="J2909" i="1"/>
  <c r="J2910" i="1"/>
  <c r="J2911" i="1"/>
  <c r="J2912" i="1"/>
  <c r="J2913" i="1"/>
  <c r="J2914" i="1"/>
  <c r="J2915" i="1"/>
  <c r="J2916" i="1"/>
  <c r="J2917" i="1"/>
  <c r="J2918" i="1"/>
  <c r="J2919" i="1"/>
  <c r="J2920" i="1"/>
  <c r="J2921" i="1"/>
  <c r="J2922" i="1"/>
  <c r="J2923" i="1"/>
  <c r="J2924" i="1"/>
  <c r="J2925" i="1"/>
  <c r="J2926" i="1"/>
  <c r="J2927" i="1"/>
  <c r="J2928" i="1"/>
  <c r="J2929" i="1"/>
  <c r="J2930" i="1"/>
  <c r="J2931" i="1"/>
  <c r="J2932" i="1"/>
  <c r="J2933" i="1"/>
  <c r="J2934" i="1"/>
  <c r="J2935" i="1"/>
  <c r="J2936" i="1"/>
  <c r="J2937" i="1"/>
  <c r="J2938" i="1"/>
  <c r="J2939" i="1"/>
  <c r="J2940" i="1"/>
  <c r="J2941" i="1"/>
  <c r="J2942" i="1"/>
  <c r="J2943" i="1"/>
  <c r="J2944" i="1"/>
  <c r="J2945" i="1"/>
  <c r="J2946" i="1"/>
  <c r="J2947" i="1"/>
  <c r="J2948" i="1"/>
  <c r="J2949" i="1"/>
  <c r="J2950" i="1"/>
  <c r="J2951" i="1"/>
  <c r="J2952" i="1"/>
  <c r="J2953" i="1"/>
  <c r="J2954" i="1"/>
  <c r="J2955" i="1"/>
  <c r="J2956" i="1"/>
  <c r="J2957" i="1"/>
  <c r="J2958" i="1"/>
  <c r="J2959" i="1"/>
  <c r="J2960" i="1"/>
  <c r="J2961" i="1"/>
  <c r="J2962" i="1"/>
  <c r="J2963" i="1"/>
  <c r="J2964" i="1"/>
  <c r="J2965" i="1"/>
  <c r="J2966" i="1"/>
  <c r="J2967" i="1"/>
  <c r="J2968" i="1"/>
  <c r="J2969" i="1"/>
  <c r="J2970" i="1"/>
  <c r="J2971" i="1"/>
  <c r="J2972" i="1"/>
  <c r="J2973" i="1"/>
  <c r="J2974" i="1"/>
  <c r="J2975" i="1"/>
  <c r="J2976" i="1"/>
  <c r="J2977" i="1"/>
  <c r="J2978" i="1"/>
  <c r="J2979" i="1"/>
  <c r="J2980" i="1"/>
  <c r="J2981" i="1"/>
  <c r="J2982" i="1"/>
  <c r="J2983" i="1"/>
  <c r="J2984" i="1"/>
  <c r="J2985" i="1"/>
  <c r="J2986" i="1"/>
  <c r="J2987" i="1"/>
  <c r="J2988" i="1"/>
  <c r="J2989" i="1"/>
  <c r="J2990" i="1"/>
  <c r="J2991" i="1"/>
  <c r="J2992" i="1"/>
  <c r="J2993" i="1"/>
  <c r="J2994" i="1"/>
  <c r="J2995" i="1"/>
  <c r="J2996" i="1"/>
  <c r="J2997" i="1"/>
  <c r="J2998" i="1"/>
  <c r="J2999" i="1"/>
  <c r="J3000" i="1"/>
  <c r="J3001" i="1"/>
  <c r="J3002" i="1"/>
  <c r="J3003" i="1"/>
  <c r="J3004" i="1"/>
  <c r="J3005" i="1"/>
  <c r="J3006" i="1"/>
  <c r="J3007" i="1"/>
  <c r="J3008" i="1"/>
  <c r="J3009" i="1"/>
  <c r="J3010" i="1"/>
  <c r="J3011" i="1"/>
  <c r="J3012" i="1"/>
  <c r="J3013" i="1"/>
  <c r="J3014" i="1"/>
  <c r="J3015" i="1"/>
  <c r="J3016" i="1"/>
  <c r="J3017" i="1"/>
  <c r="J3018" i="1"/>
  <c r="J3019" i="1"/>
  <c r="J3020" i="1"/>
  <c r="J3021" i="1"/>
  <c r="J3022" i="1"/>
  <c r="J3023" i="1"/>
  <c r="J3024" i="1"/>
  <c r="J3025" i="1"/>
  <c r="J3026" i="1"/>
  <c r="J3027" i="1"/>
  <c r="J3028" i="1"/>
  <c r="J3029" i="1"/>
  <c r="J3030" i="1"/>
  <c r="J3031" i="1"/>
  <c r="J3032" i="1"/>
  <c r="J3033" i="1"/>
  <c r="J3034" i="1"/>
  <c r="J3035" i="1"/>
  <c r="J3036" i="1"/>
  <c r="J3037" i="1"/>
  <c r="J3038" i="1"/>
  <c r="J3039" i="1"/>
  <c r="J3040" i="1"/>
  <c r="J3041" i="1"/>
  <c r="J3042" i="1"/>
  <c r="J3043" i="1"/>
  <c r="J3044" i="1"/>
  <c r="J3045" i="1"/>
  <c r="J3046" i="1"/>
  <c r="J3047" i="1"/>
  <c r="J3048" i="1"/>
  <c r="J3049" i="1"/>
  <c r="J3050" i="1"/>
  <c r="J3051" i="1"/>
  <c r="J3052" i="1"/>
  <c r="J3053" i="1"/>
  <c r="J3054" i="1"/>
  <c r="J3055" i="1"/>
  <c r="J3056" i="1"/>
  <c r="J3057" i="1"/>
  <c r="J3058" i="1"/>
  <c r="J3059" i="1"/>
  <c r="J3060" i="1"/>
  <c r="J3061" i="1"/>
  <c r="J3062" i="1"/>
  <c r="J3063" i="1"/>
  <c r="J3064" i="1"/>
  <c r="J3065" i="1"/>
  <c r="J3066" i="1"/>
  <c r="J3067" i="1"/>
  <c r="J3068" i="1"/>
  <c r="J3069" i="1"/>
  <c r="J3070" i="1"/>
  <c r="J3071" i="1"/>
  <c r="J3072" i="1"/>
  <c r="J3073" i="1"/>
  <c r="J3074" i="1"/>
  <c r="J3075" i="1"/>
  <c r="J3076" i="1"/>
  <c r="J3077" i="1"/>
  <c r="J3078" i="1"/>
  <c r="J3079" i="1"/>
  <c r="J3080" i="1"/>
  <c r="J3081" i="1"/>
  <c r="J3082" i="1"/>
  <c r="J3083" i="1"/>
  <c r="J3084" i="1"/>
  <c r="J3085" i="1"/>
  <c r="J3086" i="1"/>
  <c r="J3087" i="1"/>
  <c r="J3088" i="1"/>
  <c r="J3089" i="1"/>
  <c r="J3090" i="1"/>
  <c r="J3091" i="1"/>
  <c r="J3092" i="1"/>
  <c r="J3093" i="1"/>
  <c r="J3094" i="1"/>
  <c r="J3095" i="1"/>
  <c r="J3096" i="1"/>
  <c r="J3097" i="1"/>
  <c r="J3098" i="1"/>
  <c r="J3099" i="1"/>
  <c r="J3100" i="1"/>
  <c r="J3101" i="1"/>
  <c r="J3102" i="1"/>
  <c r="J3103" i="1"/>
  <c r="J3104" i="1"/>
  <c r="J3105" i="1"/>
  <c r="J3106" i="1"/>
  <c r="J3107" i="1"/>
  <c r="J3108" i="1"/>
  <c r="J3109" i="1"/>
  <c r="J3110" i="1"/>
  <c r="J3111" i="1"/>
  <c r="J3112" i="1"/>
  <c r="J3113" i="1"/>
  <c r="J3114" i="1"/>
  <c r="J3115" i="1"/>
  <c r="J3116" i="1"/>
  <c r="J3117" i="1"/>
  <c r="J3118" i="1"/>
  <c r="J3119" i="1"/>
  <c r="J3120" i="1"/>
  <c r="J3121" i="1"/>
  <c r="J3122" i="1"/>
  <c r="J3123" i="1"/>
  <c r="J3124" i="1"/>
  <c r="J3125" i="1"/>
  <c r="J3126" i="1"/>
  <c r="J3127" i="1"/>
  <c r="J3128" i="1"/>
  <c r="J3129" i="1"/>
  <c r="J3130" i="1"/>
  <c r="J3131" i="1"/>
  <c r="J3132" i="1"/>
  <c r="J3133" i="1"/>
  <c r="J3134" i="1"/>
  <c r="J3135" i="1"/>
  <c r="J3136" i="1"/>
  <c r="J3137" i="1"/>
  <c r="J3138" i="1"/>
  <c r="J3139" i="1"/>
  <c r="J3140" i="1"/>
  <c r="J3141" i="1"/>
  <c r="J3142" i="1"/>
  <c r="J3143" i="1"/>
  <c r="J3144" i="1"/>
  <c r="J3145" i="1"/>
  <c r="J3146" i="1"/>
  <c r="J3147" i="1"/>
  <c r="J3148" i="1"/>
  <c r="J3149" i="1"/>
  <c r="J3150" i="1"/>
  <c r="J3151" i="1"/>
  <c r="J3152" i="1"/>
  <c r="J3153" i="1"/>
  <c r="J3154" i="1"/>
  <c r="J3155" i="1"/>
  <c r="J3156" i="1"/>
  <c r="J3157" i="1"/>
  <c r="J3158" i="1"/>
  <c r="J3159" i="1"/>
  <c r="J3160" i="1"/>
  <c r="J3161" i="1"/>
  <c r="J3162" i="1"/>
  <c r="J3163" i="1"/>
  <c r="J3164" i="1"/>
  <c r="J3165" i="1"/>
  <c r="J3166" i="1"/>
  <c r="J3167" i="1"/>
  <c r="J3168" i="1"/>
  <c r="J3169" i="1"/>
  <c r="J3170" i="1"/>
  <c r="J3171" i="1"/>
  <c r="J3172" i="1"/>
  <c r="J3173" i="1"/>
  <c r="J3174" i="1"/>
  <c r="J3175" i="1"/>
  <c r="J3176" i="1"/>
  <c r="J3177" i="1"/>
  <c r="J3178" i="1"/>
  <c r="J3179" i="1"/>
  <c r="J3180" i="1"/>
  <c r="J3181" i="1"/>
  <c r="J3182" i="1"/>
  <c r="J3183" i="1"/>
  <c r="J3184" i="1"/>
  <c r="J3185" i="1"/>
  <c r="J3186" i="1"/>
  <c r="J3187" i="1"/>
  <c r="J3188" i="1"/>
  <c r="J3189" i="1"/>
  <c r="J3190" i="1"/>
  <c r="J3191" i="1"/>
  <c r="J3192" i="1"/>
  <c r="J3193" i="1"/>
  <c r="J3194" i="1"/>
  <c r="J3195" i="1"/>
  <c r="J3196" i="1"/>
  <c r="J3197" i="1"/>
  <c r="J3198" i="1"/>
  <c r="J3199" i="1"/>
  <c r="J3200" i="1"/>
  <c r="J3201" i="1"/>
  <c r="J3202" i="1"/>
  <c r="J3203" i="1"/>
  <c r="J3204" i="1"/>
  <c r="J3205" i="1"/>
  <c r="J3206" i="1"/>
  <c r="J3207" i="1"/>
  <c r="J3208" i="1"/>
  <c r="J3209" i="1"/>
  <c r="J3210" i="1"/>
  <c r="J3211" i="1"/>
  <c r="J3212" i="1"/>
  <c r="J3213" i="1"/>
  <c r="J3214" i="1"/>
  <c r="J3215" i="1"/>
  <c r="J3216" i="1"/>
  <c r="J3217" i="1"/>
  <c r="J3218" i="1"/>
  <c r="J3219" i="1"/>
  <c r="J3220" i="1"/>
  <c r="J3221" i="1"/>
  <c r="J3222" i="1"/>
  <c r="J3223" i="1"/>
  <c r="J3224" i="1"/>
  <c r="J3225" i="1"/>
  <c r="J3226" i="1"/>
  <c r="J3227" i="1"/>
  <c r="J3228" i="1"/>
  <c r="J3229" i="1"/>
  <c r="J3230" i="1"/>
  <c r="J3231" i="1"/>
  <c r="J3232" i="1"/>
  <c r="J3233" i="1"/>
  <c r="J3234" i="1"/>
  <c r="J3235" i="1"/>
  <c r="J3236" i="1"/>
  <c r="J3237" i="1"/>
  <c r="J3238" i="1"/>
  <c r="J3239" i="1"/>
  <c r="J3240" i="1"/>
  <c r="J3241" i="1"/>
  <c r="J3242" i="1"/>
  <c r="J3243" i="1"/>
  <c r="J3244" i="1"/>
  <c r="J3245" i="1"/>
  <c r="J3246" i="1"/>
  <c r="J3247" i="1"/>
  <c r="J3248" i="1"/>
  <c r="J3249" i="1"/>
  <c r="J3250" i="1"/>
  <c r="J3251" i="1"/>
  <c r="J3252" i="1"/>
  <c r="J3253" i="1"/>
  <c r="J3254" i="1"/>
  <c r="J3255" i="1"/>
  <c r="J3256" i="1"/>
  <c r="J3257" i="1"/>
  <c r="J3258" i="1"/>
  <c r="J3259" i="1"/>
  <c r="J3260" i="1"/>
  <c r="J3261" i="1"/>
  <c r="J3262" i="1"/>
  <c r="J3263" i="1"/>
  <c r="J3264" i="1"/>
  <c r="J3265" i="1"/>
  <c r="J3266" i="1"/>
  <c r="J3267" i="1"/>
  <c r="J3268" i="1"/>
  <c r="J3269" i="1"/>
  <c r="J3270" i="1"/>
  <c r="J3271" i="1"/>
  <c r="J3272" i="1"/>
  <c r="J3273" i="1"/>
  <c r="J3274" i="1"/>
  <c r="J3275" i="1"/>
  <c r="J3276" i="1"/>
  <c r="J3277" i="1"/>
  <c r="J3278" i="1"/>
  <c r="J3279" i="1"/>
  <c r="J3280" i="1"/>
  <c r="J3281" i="1"/>
  <c r="J3282" i="1"/>
  <c r="J3283" i="1"/>
  <c r="J3284" i="1"/>
  <c r="J3285" i="1"/>
  <c r="J3286" i="1"/>
  <c r="J3287" i="1"/>
  <c r="J3288" i="1"/>
  <c r="J3289" i="1"/>
  <c r="J3290" i="1"/>
  <c r="J3291" i="1"/>
  <c r="J3292" i="1"/>
  <c r="J3293" i="1"/>
  <c r="J3294" i="1"/>
  <c r="J3295" i="1"/>
  <c r="J3296" i="1"/>
  <c r="J3297" i="1"/>
  <c r="J3298" i="1"/>
  <c r="J3299" i="1"/>
  <c r="J3300" i="1"/>
  <c r="J3301" i="1"/>
  <c r="J3302" i="1"/>
  <c r="J3303" i="1"/>
  <c r="J3304" i="1"/>
  <c r="J3305" i="1"/>
  <c r="J3306" i="1"/>
  <c r="J3307" i="1"/>
  <c r="J3308" i="1"/>
  <c r="J3309" i="1"/>
  <c r="J3310" i="1"/>
  <c r="J3311" i="1"/>
  <c r="J3312" i="1"/>
  <c r="J3313" i="1"/>
  <c r="J3314" i="1"/>
  <c r="J3315" i="1"/>
  <c r="J3316" i="1"/>
  <c r="J3317" i="1"/>
  <c r="J3318" i="1"/>
  <c r="J3319" i="1"/>
  <c r="J3320" i="1"/>
  <c r="J3321" i="1"/>
  <c r="J3322" i="1"/>
  <c r="J3323" i="1"/>
  <c r="J3324" i="1"/>
  <c r="J3325" i="1"/>
  <c r="J3326" i="1"/>
  <c r="J3327" i="1"/>
  <c r="J3328" i="1"/>
  <c r="J3329" i="1"/>
  <c r="J3330" i="1"/>
  <c r="J3331" i="1"/>
  <c r="J3332" i="1"/>
  <c r="J3333" i="1"/>
  <c r="J3334" i="1"/>
  <c r="J3335" i="1"/>
  <c r="J3336" i="1"/>
  <c r="J3337" i="1"/>
  <c r="J3338" i="1"/>
  <c r="J3339" i="1"/>
  <c r="J3340" i="1"/>
  <c r="J3341" i="1"/>
  <c r="J3342" i="1"/>
  <c r="J3343" i="1"/>
  <c r="J3344" i="1"/>
  <c r="J3345" i="1"/>
  <c r="J3346" i="1"/>
  <c r="J3347" i="1"/>
  <c r="J3348" i="1"/>
  <c r="J3349" i="1"/>
  <c r="J3350" i="1"/>
  <c r="J3351" i="1"/>
  <c r="J3352" i="1"/>
  <c r="J3353" i="1"/>
  <c r="J3354" i="1"/>
  <c r="J3355" i="1"/>
  <c r="J3356" i="1"/>
  <c r="J3357" i="1"/>
  <c r="J3358" i="1"/>
  <c r="J3359" i="1"/>
  <c r="J3360" i="1"/>
  <c r="J3361" i="1"/>
  <c r="J3362" i="1"/>
  <c r="J3363" i="1"/>
  <c r="J3364" i="1"/>
  <c r="J3365" i="1"/>
  <c r="J3366" i="1"/>
  <c r="J3367" i="1"/>
  <c r="J3368" i="1"/>
  <c r="J3369" i="1"/>
  <c r="J3370" i="1"/>
  <c r="J3371" i="1"/>
  <c r="J3372" i="1"/>
  <c r="J3373" i="1"/>
  <c r="J3374" i="1"/>
  <c r="J3375" i="1"/>
  <c r="J3376" i="1"/>
  <c r="J3377" i="1"/>
  <c r="J3378" i="1"/>
  <c r="J3379" i="1"/>
  <c r="J3380" i="1"/>
  <c r="J3381" i="1"/>
  <c r="J3382" i="1"/>
  <c r="J3383" i="1"/>
  <c r="J3384" i="1"/>
  <c r="M2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8" i="1"/>
  <c r="M899" i="1"/>
  <c r="M900" i="1"/>
  <c r="M901" i="1"/>
  <c r="M902" i="1"/>
  <c r="M903" i="1"/>
  <c r="M904" i="1"/>
  <c r="M905" i="1"/>
  <c r="M906" i="1"/>
  <c r="M907" i="1"/>
  <c r="M908" i="1"/>
  <c r="M909" i="1"/>
  <c r="M910" i="1"/>
  <c r="M911" i="1"/>
  <c r="M912" i="1"/>
  <c r="M913" i="1"/>
  <c r="M914" i="1"/>
  <c r="M915" i="1"/>
  <c r="M916" i="1"/>
  <c r="M917" i="1"/>
  <c r="M918" i="1"/>
  <c r="M919" i="1"/>
  <c r="M920" i="1"/>
  <c r="M921" i="1"/>
  <c r="M922" i="1"/>
  <c r="M923" i="1"/>
  <c r="M924" i="1"/>
  <c r="M925" i="1"/>
  <c r="M926" i="1"/>
  <c r="M927" i="1"/>
  <c r="M928" i="1"/>
  <c r="M929" i="1"/>
  <c r="M930" i="1"/>
  <c r="M931" i="1"/>
  <c r="M932" i="1"/>
  <c r="M933" i="1"/>
  <c r="M934" i="1"/>
  <c r="M935" i="1"/>
  <c r="M936" i="1"/>
  <c r="M937" i="1"/>
  <c r="M938" i="1"/>
  <c r="M939" i="1"/>
  <c r="M940" i="1"/>
  <c r="M941" i="1"/>
  <c r="M942" i="1"/>
  <c r="M943" i="1"/>
  <c r="M944" i="1"/>
  <c r="M945" i="1"/>
  <c r="M946" i="1"/>
  <c r="M947" i="1"/>
  <c r="M948" i="1"/>
  <c r="M949" i="1"/>
  <c r="M950" i="1"/>
  <c r="M951" i="1"/>
  <c r="M952" i="1"/>
  <c r="M953" i="1"/>
  <c r="M954" i="1"/>
  <c r="M955" i="1"/>
  <c r="M956" i="1"/>
  <c r="M957" i="1"/>
  <c r="M958" i="1"/>
  <c r="M959" i="1"/>
  <c r="M960" i="1"/>
  <c r="M961" i="1"/>
  <c r="M962" i="1"/>
  <c r="M963" i="1"/>
  <c r="M964" i="1"/>
  <c r="M965" i="1"/>
  <c r="M966" i="1"/>
  <c r="M967" i="1"/>
  <c r="M968" i="1"/>
  <c r="M969" i="1"/>
  <c r="M970" i="1"/>
  <c r="M971" i="1"/>
  <c r="M972" i="1"/>
  <c r="M973" i="1"/>
  <c r="M974" i="1"/>
  <c r="M975" i="1"/>
  <c r="M976" i="1"/>
  <c r="M977" i="1"/>
  <c r="M978" i="1"/>
  <c r="M979" i="1"/>
  <c r="M980" i="1"/>
  <c r="M981" i="1"/>
  <c r="M982" i="1"/>
  <c r="M983" i="1"/>
  <c r="M984" i="1"/>
  <c r="M985" i="1"/>
  <c r="M986" i="1"/>
  <c r="M987" i="1"/>
  <c r="M988" i="1"/>
  <c r="M989" i="1"/>
  <c r="M990" i="1"/>
  <c r="M991" i="1"/>
  <c r="M992" i="1"/>
  <c r="M993" i="1"/>
  <c r="M994" i="1"/>
  <c r="M995" i="1"/>
  <c r="M996" i="1"/>
  <c r="M997" i="1"/>
  <c r="M998" i="1"/>
  <c r="M999" i="1"/>
  <c r="M1000" i="1"/>
  <c r="M1001" i="1"/>
  <c r="M1002" i="1"/>
  <c r="M1003" i="1"/>
  <c r="M1004" i="1"/>
  <c r="M1005" i="1"/>
  <c r="M1006" i="1"/>
  <c r="M1007" i="1"/>
  <c r="M1008" i="1"/>
  <c r="M1009" i="1"/>
  <c r="M1010" i="1"/>
  <c r="M1011" i="1"/>
  <c r="M1012" i="1"/>
  <c r="M1013" i="1"/>
  <c r="M1014" i="1"/>
  <c r="M1015" i="1"/>
  <c r="M1016" i="1"/>
  <c r="M1017" i="1"/>
  <c r="M1018" i="1"/>
  <c r="M1019" i="1"/>
  <c r="M1020" i="1"/>
  <c r="M1021" i="1"/>
  <c r="M1022" i="1"/>
  <c r="M1023" i="1"/>
  <c r="M1024" i="1"/>
  <c r="M1025" i="1"/>
  <c r="M1026" i="1"/>
  <c r="M1027" i="1"/>
  <c r="M1028" i="1"/>
  <c r="M1029" i="1"/>
  <c r="M1030" i="1"/>
  <c r="M1031" i="1"/>
  <c r="M1032" i="1"/>
  <c r="M1033" i="1"/>
  <c r="M1034" i="1"/>
  <c r="M1035" i="1"/>
  <c r="M1036" i="1"/>
  <c r="M1037" i="1"/>
  <c r="M1038" i="1"/>
  <c r="M1039" i="1"/>
  <c r="M1040" i="1"/>
  <c r="M1041" i="1"/>
  <c r="M1042" i="1"/>
  <c r="M1043" i="1"/>
  <c r="M1044" i="1"/>
  <c r="M1045" i="1"/>
  <c r="M1046" i="1"/>
  <c r="M1047" i="1"/>
  <c r="M1048" i="1"/>
  <c r="M1049" i="1"/>
  <c r="M1050" i="1"/>
  <c r="M1051" i="1"/>
  <c r="M1052" i="1"/>
  <c r="M1053" i="1"/>
  <c r="M1054" i="1"/>
  <c r="M1055" i="1"/>
  <c r="M1056" i="1"/>
  <c r="M1057" i="1"/>
  <c r="M1058" i="1"/>
  <c r="M1059" i="1"/>
  <c r="M1060" i="1"/>
  <c r="M1061" i="1"/>
  <c r="M1062" i="1"/>
  <c r="M1063" i="1"/>
  <c r="M1064" i="1"/>
  <c r="M1065" i="1"/>
  <c r="M1066" i="1"/>
  <c r="M1067" i="1"/>
  <c r="M1068" i="1"/>
  <c r="M1069" i="1"/>
  <c r="M1070" i="1"/>
  <c r="M1071" i="1"/>
  <c r="M1072" i="1"/>
  <c r="M1073" i="1"/>
  <c r="M1074" i="1"/>
  <c r="M1075" i="1"/>
  <c r="M1076" i="1"/>
  <c r="M1077" i="1"/>
  <c r="M1078" i="1"/>
  <c r="M1079" i="1"/>
  <c r="M1080" i="1"/>
  <c r="M1081" i="1"/>
  <c r="M1082" i="1"/>
  <c r="M1083" i="1"/>
  <c r="M1084" i="1"/>
  <c r="M1085" i="1"/>
  <c r="M1086" i="1"/>
  <c r="M1087" i="1"/>
  <c r="M1088" i="1"/>
  <c r="M1089" i="1"/>
  <c r="M1090" i="1"/>
  <c r="M1091" i="1"/>
  <c r="M1092" i="1"/>
  <c r="M1093" i="1"/>
  <c r="M1094" i="1"/>
  <c r="M1095" i="1"/>
  <c r="M1096" i="1"/>
  <c r="M1097" i="1"/>
  <c r="M1098" i="1"/>
  <c r="M1099" i="1"/>
  <c r="M1100" i="1"/>
  <c r="M1101" i="1"/>
  <c r="M1102" i="1"/>
  <c r="M1103" i="1"/>
  <c r="M1104" i="1"/>
  <c r="M1105" i="1"/>
  <c r="M1106" i="1"/>
  <c r="M1107" i="1"/>
  <c r="M1108" i="1"/>
  <c r="M1109" i="1"/>
  <c r="M1110" i="1"/>
  <c r="M1111" i="1"/>
  <c r="M1112" i="1"/>
  <c r="M1113" i="1"/>
  <c r="M1114" i="1"/>
  <c r="M1115" i="1"/>
  <c r="M1116" i="1"/>
  <c r="M1117" i="1"/>
  <c r="M1118" i="1"/>
  <c r="M1119" i="1"/>
  <c r="M1120" i="1"/>
  <c r="M1121" i="1"/>
  <c r="M1122" i="1"/>
  <c r="M1123" i="1"/>
  <c r="M1124" i="1"/>
  <c r="M1125" i="1"/>
  <c r="M1126" i="1"/>
  <c r="M1127" i="1"/>
  <c r="M1128" i="1"/>
  <c r="M1129" i="1"/>
  <c r="M1130" i="1"/>
  <c r="M1131" i="1"/>
  <c r="M1132" i="1"/>
  <c r="M1133" i="1"/>
  <c r="M1134" i="1"/>
  <c r="M1135" i="1"/>
  <c r="M1136" i="1"/>
  <c r="M1137" i="1"/>
  <c r="M1138" i="1"/>
  <c r="M1139" i="1"/>
  <c r="M1140" i="1"/>
  <c r="M1141" i="1"/>
  <c r="M1142" i="1"/>
  <c r="M1143" i="1"/>
  <c r="M1144" i="1"/>
  <c r="M1145" i="1"/>
  <c r="M1146" i="1"/>
  <c r="M1147" i="1"/>
  <c r="M1148" i="1"/>
  <c r="M1149" i="1"/>
  <c r="M1150" i="1"/>
  <c r="M1151" i="1"/>
  <c r="M1152" i="1"/>
  <c r="M1153" i="1"/>
  <c r="M1154" i="1"/>
  <c r="M1155" i="1"/>
  <c r="M1156" i="1"/>
  <c r="M1157" i="1"/>
  <c r="M1158" i="1"/>
  <c r="M1159" i="1"/>
  <c r="M1160" i="1"/>
  <c r="M1161" i="1"/>
  <c r="M1162" i="1"/>
  <c r="M1163" i="1"/>
  <c r="M1164" i="1"/>
  <c r="M1165" i="1"/>
  <c r="M1166" i="1"/>
  <c r="M1167" i="1"/>
  <c r="M1168" i="1"/>
  <c r="M1169" i="1"/>
  <c r="M1170" i="1"/>
  <c r="M1171" i="1"/>
  <c r="M1172" i="1"/>
  <c r="M1173" i="1"/>
  <c r="M1174" i="1"/>
  <c r="M1175" i="1"/>
  <c r="M1176" i="1"/>
  <c r="M1177" i="1"/>
  <c r="M1178" i="1"/>
  <c r="M1179" i="1"/>
  <c r="M1180" i="1"/>
  <c r="M1181" i="1"/>
  <c r="M1182" i="1"/>
  <c r="M1183" i="1"/>
  <c r="M1184" i="1"/>
  <c r="M1185" i="1"/>
  <c r="M1186" i="1"/>
  <c r="M1187" i="1"/>
  <c r="M1188" i="1"/>
  <c r="M1189" i="1"/>
  <c r="M1190" i="1"/>
  <c r="M1191" i="1"/>
  <c r="M1192" i="1"/>
  <c r="M1193" i="1"/>
  <c r="M1194" i="1"/>
  <c r="M1195" i="1"/>
  <c r="M1196" i="1"/>
  <c r="M1197" i="1"/>
  <c r="M1198" i="1"/>
  <c r="M1199" i="1"/>
  <c r="M1200" i="1"/>
  <c r="M1201" i="1"/>
  <c r="M1202" i="1"/>
  <c r="M1203" i="1"/>
  <c r="M1204" i="1"/>
  <c r="M1205" i="1"/>
  <c r="M1206" i="1"/>
  <c r="M1207" i="1"/>
  <c r="M1208" i="1"/>
  <c r="M1209" i="1"/>
  <c r="M1210" i="1"/>
  <c r="M1211" i="1"/>
  <c r="M1212" i="1"/>
  <c r="M1213" i="1"/>
  <c r="M1214" i="1"/>
  <c r="M1215" i="1"/>
  <c r="M1216" i="1"/>
  <c r="M1217" i="1"/>
  <c r="M1218" i="1"/>
  <c r="M1219" i="1"/>
  <c r="M1220" i="1"/>
  <c r="M1221" i="1"/>
  <c r="M1222" i="1"/>
  <c r="M1223" i="1"/>
  <c r="M1224" i="1"/>
  <c r="M1225" i="1"/>
  <c r="M1226" i="1"/>
  <c r="M1227" i="1"/>
  <c r="M1228" i="1"/>
  <c r="M1229" i="1"/>
  <c r="M1230" i="1"/>
  <c r="M1231" i="1"/>
  <c r="M1232" i="1"/>
  <c r="M1233" i="1"/>
  <c r="M1234" i="1"/>
  <c r="M1235" i="1"/>
  <c r="M1236" i="1"/>
  <c r="M1237" i="1"/>
  <c r="M1238" i="1"/>
  <c r="M1239" i="1"/>
  <c r="M1240" i="1"/>
  <c r="M1241" i="1"/>
  <c r="M1242" i="1"/>
  <c r="M1243" i="1"/>
  <c r="M1244" i="1"/>
  <c r="M1245" i="1"/>
  <c r="M1246" i="1"/>
  <c r="M1247" i="1"/>
  <c r="M1248" i="1"/>
  <c r="M1249" i="1"/>
  <c r="M1250" i="1"/>
  <c r="M1251" i="1"/>
  <c r="M1252" i="1"/>
  <c r="M1253" i="1"/>
  <c r="M1254" i="1"/>
  <c r="M1255" i="1"/>
  <c r="M1256" i="1"/>
  <c r="M1257" i="1"/>
  <c r="M1258" i="1"/>
  <c r="M1259" i="1"/>
  <c r="M1260" i="1"/>
  <c r="M1261" i="1"/>
  <c r="M1262" i="1"/>
  <c r="M1263" i="1"/>
  <c r="M1264" i="1"/>
  <c r="M1265" i="1"/>
  <c r="M1266" i="1"/>
  <c r="M1267" i="1"/>
  <c r="M1268" i="1"/>
  <c r="M1269" i="1"/>
  <c r="M1270" i="1"/>
  <c r="M1271" i="1"/>
  <c r="M1272" i="1"/>
  <c r="M1273" i="1"/>
  <c r="M1274" i="1"/>
  <c r="M1275" i="1"/>
  <c r="M1276" i="1"/>
  <c r="M1277" i="1"/>
  <c r="M1278" i="1"/>
  <c r="M1279" i="1"/>
  <c r="M1280" i="1"/>
  <c r="M1281" i="1"/>
  <c r="M1282" i="1"/>
  <c r="M1283" i="1"/>
  <c r="M1284" i="1"/>
  <c r="M1285" i="1"/>
  <c r="M1286" i="1"/>
  <c r="M1287" i="1"/>
  <c r="M1288" i="1"/>
  <c r="M1289" i="1"/>
  <c r="M1290" i="1"/>
  <c r="M1291" i="1"/>
  <c r="M1292" i="1"/>
  <c r="M1293" i="1"/>
  <c r="M1294" i="1"/>
  <c r="M1295" i="1"/>
  <c r="M1296" i="1"/>
  <c r="M1297" i="1"/>
  <c r="M1298" i="1"/>
  <c r="M1299" i="1"/>
  <c r="M1300" i="1"/>
  <c r="M1301" i="1"/>
  <c r="M1302" i="1"/>
  <c r="M1303" i="1"/>
  <c r="M1304" i="1"/>
  <c r="M1305" i="1"/>
  <c r="M1306" i="1"/>
  <c r="M1307" i="1"/>
  <c r="M1308" i="1"/>
  <c r="M1309" i="1"/>
  <c r="M1310" i="1"/>
  <c r="M1311" i="1"/>
  <c r="M1312" i="1"/>
  <c r="M1313" i="1"/>
  <c r="M1314" i="1"/>
  <c r="M1315" i="1"/>
  <c r="M1316" i="1"/>
  <c r="M1317" i="1"/>
  <c r="M1318" i="1"/>
  <c r="M1319" i="1"/>
  <c r="M1320" i="1"/>
  <c r="M1321" i="1"/>
  <c r="M1322" i="1"/>
  <c r="M1323" i="1"/>
  <c r="M1324" i="1"/>
  <c r="M1325" i="1"/>
  <c r="M1326" i="1"/>
  <c r="M1327" i="1"/>
  <c r="M1328" i="1"/>
  <c r="M1329" i="1"/>
  <c r="M1330" i="1"/>
  <c r="M1331" i="1"/>
  <c r="M1332" i="1"/>
  <c r="M1333" i="1"/>
  <c r="M1334" i="1"/>
  <c r="M1335" i="1"/>
  <c r="M1336" i="1"/>
  <c r="M1337" i="1"/>
  <c r="M1338" i="1"/>
  <c r="M1339" i="1"/>
  <c r="M1340" i="1"/>
  <c r="M1341" i="1"/>
  <c r="M1342" i="1"/>
  <c r="M1343" i="1"/>
  <c r="M1344" i="1"/>
  <c r="M1345" i="1"/>
  <c r="M1346" i="1"/>
  <c r="M1347" i="1"/>
  <c r="M1348" i="1"/>
  <c r="M1349" i="1"/>
  <c r="M1350" i="1"/>
  <c r="M1351" i="1"/>
  <c r="M1352" i="1"/>
  <c r="M1353" i="1"/>
  <c r="M1354" i="1"/>
  <c r="M1355" i="1"/>
  <c r="M1356" i="1"/>
  <c r="M1357" i="1"/>
  <c r="M1358" i="1"/>
  <c r="M1359" i="1"/>
  <c r="M1360" i="1"/>
  <c r="M1361" i="1"/>
  <c r="M1362" i="1"/>
  <c r="M1363" i="1"/>
  <c r="M1364" i="1"/>
  <c r="M1365" i="1"/>
  <c r="M1366" i="1"/>
  <c r="M1367" i="1"/>
  <c r="M1368" i="1"/>
  <c r="M1369" i="1"/>
  <c r="M1370" i="1"/>
  <c r="M1371" i="1"/>
  <c r="M1372" i="1"/>
  <c r="M1373" i="1"/>
  <c r="M1374" i="1"/>
  <c r="M1375" i="1"/>
  <c r="M1376" i="1"/>
  <c r="M1377" i="1"/>
  <c r="M1378" i="1"/>
  <c r="M1379" i="1"/>
  <c r="M1380" i="1"/>
  <c r="M1381" i="1"/>
  <c r="M1382" i="1"/>
  <c r="M1383" i="1"/>
  <c r="M1384" i="1"/>
  <c r="M1385" i="1"/>
  <c r="M1386" i="1"/>
  <c r="M1387" i="1"/>
  <c r="M1388" i="1"/>
  <c r="M1389" i="1"/>
  <c r="M1390" i="1"/>
  <c r="M1391" i="1"/>
  <c r="M1392" i="1"/>
  <c r="M1393" i="1"/>
  <c r="M1394" i="1"/>
  <c r="M1395" i="1"/>
  <c r="M1396" i="1"/>
  <c r="M1397" i="1"/>
  <c r="M1398" i="1"/>
  <c r="M1399" i="1"/>
  <c r="M1400" i="1"/>
  <c r="M1401" i="1"/>
  <c r="M1402" i="1"/>
  <c r="M1403" i="1"/>
  <c r="M1404" i="1"/>
  <c r="M1405" i="1"/>
  <c r="M1406" i="1"/>
  <c r="M1407" i="1"/>
  <c r="M1408" i="1"/>
  <c r="M1409" i="1"/>
  <c r="M1410" i="1"/>
  <c r="M1411" i="1"/>
  <c r="M1412" i="1"/>
  <c r="M1413" i="1"/>
  <c r="M1414" i="1"/>
  <c r="M1415" i="1"/>
  <c r="M1416" i="1"/>
  <c r="M1417" i="1"/>
  <c r="M1418" i="1"/>
  <c r="M1419" i="1"/>
  <c r="M1420" i="1"/>
  <c r="M1421" i="1"/>
  <c r="M1422" i="1"/>
  <c r="M1423" i="1"/>
  <c r="M1424" i="1"/>
  <c r="M1425" i="1"/>
  <c r="M1426" i="1"/>
  <c r="M1427" i="1"/>
  <c r="M1428" i="1"/>
  <c r="M1429" i="1"/>
  <c r="M1430" i="1"/>
  <c r="M1431" i="1"/>
  <c r="M1432" i="1"/>
  <c r="M1433" i="1"/>
  <c r="M1434" i="1"/>
  <c r="M1435" i="1"/>
  <c r="M1436" i="1"/>
  <c r="M1437" i="1"/>
  <c r="M1438" i="1"/>
  <c r="M1439" i="1"/>
  <c r="M1440" i="1"/>
  <c r="M1441" i="1"/>
  <c r="M1442" i="1"/>
  <c r="M1443" i="1"/>
  <c r="M1444" i="1"/>
  <c r="M1445" i="1"/>
  <c r="M1446" i="1"/>
  <c r="M1447" i="1"/>
  <c r="M1448" i="1"/>
  <c r="M1449" i="1"/>
  <c r="M1450" i="1"/>
  <c r="M1451" i="1"/>
  <c r="M1452" i="1"/>
  <c r="M1453" i="1"/>
  <c r="M1454" i="1"/>
  <c r="M1455" i="1"/>
  <c r="M1456" i="1"/>
  <c r="M1457" i="1"/>
  <c r="M1458" i="1"/>
  <c r="M1459" i="1"/>
  <c r="M1460" i="1"/>
  <c r="M1461" i="1"/>
  <c r="M1462" i="1"/>
  <c r="M1463" i="1"/>
  <c r="M1464" i="1"/>
  <c r="M1465" i="1"/>
  <c r="M1466" i="1"/>
  <c r="M1467" i="1"/>
  <c r="M1468" i="1"/>
  <c r="M1469" i="1"/>
  <c r="M1470" i="1"/>
  <c r="M1471" i="1"/>
  <c r="M1472" i="1"/>
  <c r="M1473" i="1"/>
  <c r="M1474" i="1"/>
  <c r="M1475" i="1"/>
  <c r="M1476" i="1"/>
  <c r="M1477" i="1"/>
  <c r="M1478" i="1"/>
  <c r="M1479" i="1"/>
  <c r="M1480" i="1"/>
  <c r="M1481" i="1"/>
  <c r="M1482" i="1"/>
  <c r="M1483" i="1"/>
  <c r="M1484" i="1"/>
  <c r="M1485" i="1"/>
  <c r="M1486" i="1"/>
  <c r="M1487" i="1"/>
  <c r="M1488" i="1"/>
  <c r="M1489" i="1"/>
  <c r="M1490" i="1"/>
  <c r="M1491" i="1"/>
  <c r="M1492" i="1"/>
  <c r="M1493" i="1"/>
  <c r="M1494" i="1"/>
  <c r="M1495" i="1"/>
  <c r="M1496" i="1"/>
  <c r="M1497" i="1"/>
  <c r="M1498" i="1"/>
  <c r="M1499" i="1"/>
  <c r="M1500" i="1"/>
  <c r="M1501" i="1"/>
  <c r="M1502" i="1"/>
  <c r="M1503" i="1"/>
  <c r="M1504" i="1"/>
  <c r="M1505" i="1"/>
  <c r="M1506" i="1"/>
  <c r="M1507" i="1"/>
  <c r="M1508" i="1"/>
  <c r="M1509" i="1"/>
  <c r="M1510" i="1"/>
  <c r="M1511" i="1"/>
  <c r="M1512" i="1"/>
  <c r="M1513" i="1"/>
  <c r="M1514" i="1"/>
  <c r="M1515" i="1"/>
  <c r="M1516" i="1"/>
  <c r="M1517" i="1"/>
  <c r="M1518" i="1"/>
  <c r="M1519" i="1"/>
  <c r="M1520" i="1"/>
  <c r="M1521" i="1"/>
  <c r="M1522" i="1"/>
  <c r="M1523" i="1"/>
  <c r="M1524" i="1"/>
  <c r="M1525" i="1"/>
  <c r="M1526" i="1"/>
  <c r="M1527" i="1"/>
  <c r="M1528" i="1"/>
  <c r="M1529" i="1"/>
  <c r="M1530" i="1"/>
  <c r="M1531" i="1"/>
  <c r="M1532" i="1"/>
  <c r="M1533" i="1"/>
  <c r="M1534" i="1"/>
  <c r="M1535" i="1"/>
  <c r="M1536" i="1"/>
  <c r="M1537" i="1"/>
  <c r="M1538" i="1"/>
  <c r="M1539" i="1"/>
  <c r="M1540" i="1"/>
  <c r="M1541" i="1"/>
  <c r="M1542" i="1"/>
  <c r="M1543" i="1"/>
  <c r="M1544" i="1"/>
  <c r="M1545" i="1"/>
  <c r="M1546" i="1"/>
  <c r="M1547" i="1"/>
  <c r="M1548" i="1"/>
  <c r="M1549" i="1"/>
  <c r="M1550" i="1"/>
  <c r="M1551" i="1"/>
  <c r="M1552" i="1"/>
  <c r="M1553" i="1"/>
  <c r="M1554" i="1"/>
  <c r="M1555" i="1"/>
  <c r="M1556" i="1"/>
  <c r="M1557" i="1"/>
  <c r="M1558" i="1"/>
  <c r="M1559" i="1"/>
  <c r="M1560" i="1"/>
  <c r="M1561" i="1"/>
  <c r="M1562" i="1"/>
  <c r="M1563" i="1"/>
  <c r="M1564" i="1"/>
  <c r="M1565" i="1"/>
  <c r="M1566" i="1"/>
  <c r="M1567" i="1"/>
  <c r="M1568" i="1"/>
  <c r="M1569" i="1"/>
  <c r="M1570" i="1"/>
  <c r="M1571" i="1"/>
  <c r="M1572" i="1"/>
  <c r="M1573" i="1"/>
  <c r="M1574" i="1"/>
  <c r="M1575" i="1"/>
  <c r="M1576" i="1"/>
  <c r="M1577" i="1"/>
  <c r="M1578" i="1"/>
  <c r="M1579" i="1"/>
  <c r="M1580" i="1"/>
  <c r="M1581" i="1"/>
  <c r="M1582" i="1"/>
  <c r="M1583" i="1"/>
  <c r="M1584" i="1"/>
  <c r="M1585" i="1"/>
  <c r="M1586" i="1"/>
  <c r="M1587" i="1"/>
  <c r="M1588" i="1"/>
  <c r="M1589" i="1"/>
  <c r="M1590" i="1"/>
  <c r="M1591" i="1"/>
  <c r="M1592" i="1"/>
  <c r="M1593" i="1"/>
  <c r="M1594" i="1"/>
  <c r="M1595" i="1"/>
  <c r="M1596" i="1"/>
  <c r="M1597" i="1"/>
  <c r="M1598" i="1"/>
  <c r="M1599" i="1"/>
  <c r="M1600" i="1"/>
  <c r="M1601" i="1"/>
  <c r="M1602" i="1"/>
  <c r="M1603" i="1"/>
  <c r="M1604" i="1"/>
  <c r="M1605" i="1"/>
  <c r="M1606" i="1"/>
  <c r="M1607" i="1"/>
  <c r="M1608" i="1"/>
  <c r="M1609" i="1"/>
  <c r="M1610" i="1"/>
  <c r="M1611" i="1"/>
  <c r="M1612" i="1"/>
  <c r="M1613" i="1"/>
  <c r="M1614" i="1"/>
  <c r="M1615" i="1"/>
  <c r="M1616" i="1"/>
  <c r="M1617" i="1"/>
  <c r="M1618" i="1"/>
  <c r="M1619" i="1"/>
  <c r="M1620" i="1"/>
  <c r="M1621" i="1"/>
  <c r="M1622" i="1"/>
  <c r="M1623" i="1"/>
  <c r="M1624" i="1"/>
  <c r="M1625" i="1"/>
  <c r="M1626" i="1"/>
  <c r="M1627" i="1"/>
  <c r="M1628" i="1"/>
  <c r="M1629" i="1"/>
  <c r="M1630" i="1"/>
  <c r="M1631" i="1"/>
  <c r="M1632" i="1"/>
  <c r="M1633" i="1"/>
  <c r="M1634" i="1"/>
  <c r="M1635" i="1"/>
  <c r="M1636" i="1"/>
  <c r="M1637" i="1"/>
  <c r="M1638" i="1"/>
  <c r="M1639" i="1"/>
  <c r="M1640" i="1"/>
  <c r="M1641" i="1"/>
  <c r="M1642" i="1"/>
  <c r="M1643" i="1"/>
  <c r="M1644" i="1"/>
  <c r="M1645" i="1"/>
  <c r="M1646" i="1"/>
  <c r="M1647" i="1"/>
  <c r="M1648" i="1"/>
  <c r="M1649" i="1"/>
  <c r="M1650" i="1"/>
  <c r="M1651" i="1"/>
  <c r="M1652" i="1"/>
  <c r="M1653" i="1"/>
  <c r="M1654" i="1"/>
  <c r="M1655" i="1"/>
  <c r="M1656" i="1"/>
  <c r="M1657" i="1"/>
  <c r="M1658" i="1"/>
  <c r="M1659" i="1"/>
  <c r="M1660" i="1"/>
  <c r="M1661" i="1"/>
  <c r="M1662" i="1"/>
  <c r="M1663" i="1"/>
  <c r="M1664" i="1"/>
  <c r="M1665" i="1"/>
  <c r="M1666" i="1"/>
  <c r="M1667" i="1"/>
  <c r="M1668" i="1"/>
  <c r="M1669" i="1"/>
  <c r="M1670" i="1"/>
  <c r="M1671" i="1"/>
  <c r="M1672" i="1"/>
  <c r="M1673" i="1"/>
  <c r="M1674" i="1"/>
  <c r="M1675" i="1"/>
  <c r="M1676" i="1"/>
  <c r="M1677" i="1"/>
  <c r="M1678" i="1"/>
  <c r="M1679" i="1"/>
  <c r="M1680" i="1"/>
  <c r="M1681" i="1"/>
  <c r="M1682" i="1"/>
  <c r="M1683" i="1"/>
  <c r="M1684" i="1"/>
  <c r="M1685" i="1"/>
  <c r="M1686" i="1"/>
  <c r="M1687" i="1"/>
  <c r="M1688" i="1"/>
  <c r="M1689" i="1"/>
  <c r="M1690" i="1"/>
  <c r="M1691" i="1"/>
  <c r="M1692" i="1"/>
  <c r="M1693" i="1"/>
  <c r="M1694" i="1"/>
  <c r="M1695" i="1"/>
  <c r="M1696" i="1"/>
  <c r="M1697" i="1"/>
  <c r="M1698" i="1"/>
  <c r="M1699" i="1"/>
  <c r="M1700" i="1"/>
  <c r="M1701" i="1"/>
  <c r="M1702" i="1"/>
  <c r="M1703" i="1"/>
  <c r="M1704" i="1"/>
  <c r="M1705" i="1"/>
  <c r="M1706" i="1"/>
  <c r="M1707" i="1"/>
  <c r="M1708" i="1"/>
  <c r="M1709" i="1"/>
  <c r="M1710" i="1"/>
  <c r="M1711" i="1"/>
  <c r="M1712" i="1"/>
  <c r="M1713" i="1"/>
  <c r="M1714" i="1"/>
  <c r="M1715" i="1"/>
  <c r="M1716" i="1"/>
  <c r="M1717" i="1"/>
  <c r="M1718" i="1"/>
  <c r="M1719" i="1"/>
  <c r="M1720" i="1"/>
  <c r="M1721" i="1"/>
  <c r="M1722" i="1"/>
  <c r="M1723" i="1"/>
  <c r="M1724" i="1"/>
  <c r="M1725" i="1"/>
  <c r="M1726" i="1"/>
  <c r="M1727" i="1"/>
  <c r="M1728" i="1"/>
  <c r="M1729" i="1"/>
  <c r="M1730" i="1"/>
  <c r="M1731" i="1"/>
  <c r="M1732" i="1"/>
  <c r="M1733" i="1"/>
  <c r="M1734" i="1"/>
  <c r="M1735" i="1"/>
  <c r="M1736" i="1"/>
  <c r="M1737" i="1"/>
  <c r="M1738" i="1"/>
  <c r="M1739" i="1"/>
  <c r="M1740" i="1"/>
  <c r="M1741" i="1"/>
  <c r="M1742" i="1"/>
  <c r="M1743" i="1"/>
  <c r="M1744" i="1"/>
  <c r="M1745" i="1"/>
  <c r="M1746" i="1"/>
  <c r="M1747" i="1"/>
  <c r="M1748" i="1"/>
  <c r="M1749" i="1"/>
  <c r="M1750" i="1"/>
  <c r="M1751" i="1"/>
  <c r="M1752" i="1"/>
  <c r="M1753" i="1"/>
  <c r="M1754" i="1"/>
  <c r="M1755" i="1"/>
  <c r="M1756" i="1"/>
  <c r="M1757" i="1"/>
  <c r="M1758" i="1"/>
  <c r="M1759" i="1"/>
  <c r="M1760" i="1"/>
  <c r="M1761" i="1"/>
  <c r="M1762" i="1"/>
  <c r="M1763" i="1"/>
  <c r="M1764" i="1"/>
  <c r="M1765" i="1"/>
  <c r="M1766" i="1"/>
  <c r="M1767" i="1"/>
  <c r="M1768" i="1"/>
  <c r="M1769" i="1"/>
  <c r="M1770" i="1"/>
  <c r="M1771" i="1"/>
  <c r="M1772" i="1"/>
  <c r="M1773" i="1"/>
  <c r="M1774" i="1"/>
  <c r="M1775" i="1"/>
  <c r="M1776" i="1"/>
  <c r="M1777" i="1"/>
  <c r="M1778" i="1"/>
  <c r="M1779" i="1"/>
  <c r="M1780" i="1"/>
  <c r="M1781" i="1"/>
  <c r="M1782" i="1"/>
  <c r="M1783" i="1"/>
  <c r="M1784" i="1"/>
  <c r="M1785" i="1"/>
  <c r="M1786" i="1"/>
  <c r="M1787" i="1"/>
  <c r="M1788" i="1"/>
  <c r="M1789" i="1"/>
  <c r="M1790" i="1"/>
  <c r="M1791" i="1"/>
  <c r="M1792" i="1"/>
  <c r="M1793" i="1"/>
  <c r="M1794" i="1"/>
  <c r="M1795" i="1"/>
  <c r="M1796" i="1"/>
  <c r="M1797" i="1"/>
  <c r="M1798" i="1"/>
  <c r="M1799" i="1"/>
  <c r="M1800" i="1"/>
  <c r="M1801" i="1"/>
  <c r="M1802" i="1"/>
  <c r="M1803" i="1"/>
  <c r="M1804" i="1"/>
  <c r="M1805" i="1"/>
  <c r="M1806" i="1"/>
  <c r="M1807" i="1"/>
  <c r="M1808" i="1"/>
  <c r="M1809" i="1"/>
  <c r="M1810" i="1"/>
  <c r="M1811" i="1"/>
  <c r="M1812" i="1"/>
  <c r="M1813" i="1"/>
  <c r="M1814" i="1"/>
  <c r="M1815" i="1"/>
  <c r="M1816" i="1"/>
  <c r="M1817" i="1"/>
  <c r="M1818" i="1"/>
  <c r="M1819" i="1"/>
  <c r="M1820" i="1"/>
  <c r="M1821" i="1"/>
  <c r="M1822" i="1"/>
  <c r="M1823" i="1"/>
  <c r="M1824" i="1"/>
  <c r="M1825" i="1"/>
  <c r="M1826" i="1"/>
  <c r="M1827" i="1"/>
  <c r="M1828" i="1"/>
  <c r="M1829" i="1"/>
  <c r="M1830" i="1"/>
  <c r="M1831" i="1"/>
  <c r="M1832" i="1"/>
  <c r="M1833" i="1"/>
  <c r="M1834" i="1"/>
  <c r="M1835" i="1"/>
  <c r="M1836" i="1"/>
  <c r="M1837" i="1"/>
  <c r="M1838" i="1"/>
  <c r="M1839" i="1"/>
  <c r="M1840" i="1"/>
  <c r="M1841" i="1"/>
  <c r="M1842" i="1"/>
  <c r="M1843" i="1"/>
  <c r="M1844" i="1"/>
  <c r="M1845" i="1"/>
  <c r="M1846" i="1"/>
  <c r="M1847" i="1"/>
  <c r="M1848" i="1"/>
  <c r="M1849" i="1"/>
  <c r="M1850" i="1"/>
  <c r="M1851" i="1"/>
  <c r="M1852" i="1"/>
  <c r="M1853" i="1"/>
  <c r="M1854" i="1"/>
  <c r="M1855" i="1"/>
  <c r="M1856" i="1"/>
  <c r="M1857" i="1"/>
  <c r="M1858" i="1"/>
  <c r="M1859" i="1"/>
  <c r="M1860" i="1"/>
  <c r="M1861" i="1"/>
  <c r="M1862" i="1"/>
  <c r="M1863" i="1"/>
  <c r="M1864" i="1"/>
  <c r="M1865" i="1"/>
  <c r="M1866" i="1"/>
  <c r="M1867" i="1"/>
  <c r="M1868" i="1"/>
  <c r="M1869" i="1"/>
  <c r="M1870" i="1"/>
  <c r="M1871" i="1"/>
  <c r="M1872" i="1"/>
  <c r="M1873" i="1"/>
  <c r="M1874" i="1"/>
  <c r="M1875" i="1"/>
  <c r="M1876" i="1"/>
  <c r="M1877" i="1"/>
  <c r="M1878" i="1"/>
  <c r="M1879" i="1"/>
  <c r="M1880" i="1"/>
  <c r="M1881" i="1"/>
  <c r="M1882" i="1"/>
  <c r="M1883" i="1"/>
  <c r="M1884" i="1"/>
  <c r="M1885" i="1"/>
  <c r="M1886" i="1"/>
  <c r="M1887" i="1"/>
  <c r="M1888" i="1"/>
  <c r="M1889" i="1"/>
  <c r="M1890" i="1"/>
  <c r="M1891" i="1"/>
  <c r="M1892" i="1"/>
  <c r="M1893" i="1"/>
  <c r="M1894" i="1"/>
  <c r="M1895" i="1"/>
  <c r="M1896" i="1"/>
  <c r="M1897" i="1"/>
  <c r="M1898" i="1"/>
  <c r="M1899" i="1"/>
  <c r="M1900" i="1"/>
  <c r="M1901" i="1"/>
  <c r="M1902" i="1"/>
  <c r="M1903" i="1"/>
  <c r="M1904" i="1"/>
  <c r="M1905" i="1"/>
  <c r="M1906" i="1"/>
  <c r="M1907" i="1"/>
  <c r="M1908" i="1"/>
  <c r="M1909" i="1"/>
  <c r="M1910" i="1"/>
  <c r="M1911" i="1"/>
  <c r="M1912" i="1"/>
  <c r="M1913" i="1"/>
  <c r="M1914" i="1"/>
  <c r="M1915" i="1"/>
  <c r="M1916" i="1"/>
  <c r="M1917" i="1"/>
  <c r="M1918" i="1"/>
  <c r="M1919" i="1"/>
  <c r="M1920" i="1"/>
  <c r="M1921" i="1"/>
  <c r="M1922" i="1"/>
  <c r="M1923" i="1"/>
  <c r="M1924" i="1"/>
  <c r="M1925" i="1"/>
  <c r="M1926" i="1"/>
  <c r="M1927" i="1"/>
  <c r="M1928" i="1"/>
  <c r="M1929" i="1"/>
  <c r="M1930" i="1"/>
  <c r="M1931" i="1"/>
  <c r="M1932" i="1"/>
  <c r="M1933" i="1"/>
  <c r="M1934" i="1"/>
  <c r="M1935" i="1"/>
  <c r="M1936" i="1"/>
  <c r="M1937" i="1"/>
  <c r="M1938" i="1"/>
  <c r="M1939" i="1"/>
  <c r="M1940" i="1"/>
  <c r="M1941" i="1"/>
  <c r="M1942" i="1"/>
  <c r="M1943" i="1"/>
  <c r="M1944" i="1"/>
  <c r="M1945" i="1"/>
  <c r="M1946" i="1"/>
  <c r="M1947" i="1"/>
  <c r="M1948" i="1"/>
  <c r="M1949" i="1"/>
  <c r="M1950" i="1"/>
  <c r="M1951" i="1"/>
  <c r="M1952" i="1"/>
  <c r="M1953" i="1"/>
  <c r="M1954" i="1"/>
  <c r="M1955" i="1"/>
  <c r="M1956" i="1"/>
  <c r="M1957" i="1"/>
  <c r="M1958" i="1"/>
  <c r="M1959" i="1"/>
  <c r="M1960" i="1"/>
  <c r="M1961" i="1"/>
  <c r="M1962" i="1"/>
  <c r="M1963" i="1"/>
  <c r="M1964" i="1"/>
  <c r="M1965" i="1"/>
  <c r="M1966" i="1"/>
  <c r="M1967" i="1"/>
  <c r="M1968" i="1"/>
  <c r="M1969" i="1"/>
  <c r="M1970" i="1"/>
  <c r="M1971" i="1"/>
  <c r="M1972" i="1"/>
  <c r="M1973" i="1"/>
  <c r="M1974" i="1"/>
  <c r="M1975" i="1"/>
  <c r="M1976" i="1"/>
  <c r="M1977" i="1"/>
  <c r="M1978" i="1"/>
  <c r="M1979" i="1"/>
  <c r="M1980" i="1"/>
  <c r="M1981" i="1"/>
  <c r="M1982" i="1"/>
  <c r="M1983" i="1"/>
  <c r="M1984" i="1"/>
  <c r="M1985" i="1"/>
  <c r="M1986" i="1"/>
  <c r="M1987" i="1"/>
  <c r="M1988" i="1"/>
  <c r="M1989" i="1"/>
  <c r="M1990" i="1"/>
  <c r="M1991" i="1"/>
  <c r="M1992" i="1"/>
  <c r="M1993" i="1"/>
  <c r="M1994" i="1"/>
  <c r="M1995" i="1"/>
  <c r="M1996" i="1"/>
  <c r="M1997" i="1"/>
  <c r="M1998" i="1"/>
  <c r="M1999" i="1"/>
  <c r="M2000" i="1"/>
  <c r="M2001" i="1"/>
  <c r="M2002" i="1"/>
  <c r="M2003" i="1"/>
  <c r="M2004" i="1"/>
  <c r="M2005" i="1"/>
  <c r="M2006" i="1"/>
  <c r="M2007" i="1"/>
  <c r="M2008" i="1"/>
  <c r="M2009" i="1"/>
  <c r="M2010" i="1"/>
  <c r="M2011" i="1"/>
  <c r="M2012" i="1"/>
  <c r="M2013" i="1"/>
  <c r="M2014" i="1"/>
  <c r="M2015" i="1"/>
  <c r="M2016" i="1"/>
  <c r="M2017" i="1"/>
  <c r="M2018" i="1"/>
  <c r="M2019" i="1"/>
  <c r="M2020" i="1"/>
  <c r="M2021" i="1"/>
  <c r="M2022" i="1"/>
  <c r="M2023" i="1"/>
  <c r="M2024" i="1"/>
  <c r="M2025" i="1"/>
  <c r="M2026" i="1"/>
  <c r="M2027" i="1"/>
  <c r="M2028" i="1"/>
  <c r="M2029" i="1"/>
  <c r="M2030" i="1"/>
  <c r="M2031" i="1"/>
  <c r="M2032" i="1"/>
  <c r="M2033" i="1"/>
  <c r="M2034" i="1"/>
  <c r="M2035" i="1"/>
  <c r="M2036" i="1"/>
  <c r="M2037" i="1"/>
  <c r="M2038" i="1"/>
  <c r="M2039" i="1"/>
  <c r="M2040" i="1"/>
  <c r="M2041" i="1"/>
  <c r="M2042" i="1"/>
  <c r="M2043" i="1"/>
  <c r="M2044" i="1"/>
  <c r="M2045" i="1"/>
  <c r="M2046" i="1"/>
  <c r="M2047" i="1"/>
  <c r="M2048" i="1"/>
  <c r="M2049" i="1"/>
  <c r="M2050" i="1"/>
  <c r="M2051" i="1"/>
  <c r="M2052" i="1"/>
  <c r="M2053" i="1"/>
  <c r="M2054" i="1"/>
  <c r="M2055" i="1"/>
  <c r="M2056" i="1"/>
  <c r="M2057" i="1"/>
  <c r="M2058" i="1"/>
  <c r="M2059" i="1"/>
  <c r="M2060" i="1"/>
  <c r="M2061" i="1"/>
  <c r="M2062" i="1"/>
  <c r="M2063" i="1"/>
  <c r="M2064" i="1"/>
  <c r="M2065" i="1"/>
  <c r="M2066" i="1"/>
  <c r="M2067" i="1"/>
  <c r="M2068" i="1"/>
  <c r="M2069" i="1"/>
  <c r="M2070" i="1"/>
  <c r="M2071" i="1"/>
  <c r="M2072" i="1"/>
  <c r="M2073" i="1"/>
  <c r="M2074" i="1"/>
  <c r="M2075" i="1"/>
  <c r="M2076" i="1"/>
  <c r="M2077" i="1"/>
  <c r="M2078" i="1"/>
  <c r="M2079" i="1"/>
  <c r="M2080" i="1"/>
  <c r="M2081" i="1"/>
  <c r="M2082" i="1"/>
  <c r="M2083" i="1"/>
  <c r="M2084" i="1"/>
  <c r="M2085" i="1"/>
  <c r="M2086" i="1"/>
  <c r="M2087" i="1"/>
  <c r="M2088" i="1"/>
  <c r="M2089" i="1"/>
  <c r="M2090" i="1"/>
  <c r="M2091" i="1"/>
  <c r="M2092" i="1"/>
  <c r="M2093" i="1"/>
  <c r="M2094" i="1"/>
  <c r="M2095" i="1"/>
  <c r="M2096" i="1"/>
  <c r="M2097" i="1"/>
  <c r="M2098" i="1"/>
  <c r="M2099" i="1"/>
  <c r="M2100" i="1"/>
  <c r="M2101" i="1"/>
  <c r="M2102" i="1"/>
  <c r="M2103" i="1"/>
  <c r="M2104" i="1"/>
  <c r="M2105" i="1"/>
  <c r="M2106" i="1"/>
  <c r="M2107" i="1"/>
  <c r="M2108" i="1"/>
  <c r="M2109" i="1"/>
  <c r="M2110" i="1"/>
  <c r="M2111" i="1"/>
  <c r="M2112" i="1"/>
  <c r="M2113" i="1"/>
  <c r="M2114" i="1"/>
  <c r="M2115" i="1"/>
  <c r="M2116" i="1"/>
  <c r="M2117" i="1"/>
  <c r="M2118" i="1"/>
  <c r="M2119" i="1"/>
  <c r="M2120" i="1"/>
  <c r="M2121" i="1"/>
  <c r="M2122" i="1"/>
  <c r="M2123" i="1"/>
  <c r="M2124" i="1"/>
  <c r="M2125" i="1"/>
  <c r="M2126" i="1"/>
  <c r="M2127" i="1"/>
  <c r="M2128" i="1"/>
  <c r="M2129" i="1"/>
  <c r="M2130" i="1"/>
  <c r="M2131" i="1"/>
  <c r="M2132" i="1"/>
  <c r="M2133" i="1"/>
  <c r="M2134" i="1"/>
  <c r="M2135" i="1"/>
  <c r="M2136" i="1"/>
  <c r="M2137" i="1"/>
  <c r="M2138" i="1"/>
  <c r="M2139" i="1"/>
  <c r="M2140" i="1"/>
  <c r="M2141" i="1"/>
  <c r="M2142" i="1"/>
  <c r="M2143" i="1"/>
  <c r="M2144" i="1"/>
  <c r="M2145" i="1"/>
  <c r="M2146" i="1"/>
  <c r="M2147" i="1"/>
  <c r="M2148" i="1"/>
  <c r="M2149" i="1"/>
  <c r="M2150" i="1"/>
  <c r="M2151" i="1"/>
  <c r="M2152" i="1"/>
  <c r="M2153" i="1"/>
  <c r="M2154" i="1"/>
  <c r="M2155" i="1"/>
  <c r="M2156" i="1"/>
  <c r="M2157" i="1"/>
  <c r="M2158" i="1"/>
  <c r="M2159" i="1"/>
  <c r="M2160" i="1"/>
  <c r="M2161" i="1"/>
  <c r="M2162" i="1"/>
  <c r="M2163" i="1"/>
  <c r="M2164" i="1"/>
  <c r="M2165" i="1"/>
  <c r="M2166" i="1"/>
  <c r="M2167" i="1"/>
  <c r="M2168" i="1"/>
  <c r="M2169" i="1"/>
  <c r="M2170" i="1"/>
  <c r="M2171" i="1"/>
  <c r="M2172" i="1"/>
  <c r="M2173" i="1"/>
  <c r="M2174" i="1"/>
  <c r="M2175" i="1"/>
  <c r="M2176" i="1"/>
  <c r="M2177" i="1"/>
  <c r="M2178" i="1"/>
  <c r="M2179" i="1"/>
  <c r="M2180" i="1"/>
  <c r="M2181" i="1"/>
  <c r="M2182" i="1"/>
  <c r="M2183" i="1"/>
  <c r="M2184" i="1"/>
  <c r="M2185" i="1"/>
  <c r="M2186" i="1"/>
  <c r="M2187" i="1"/>
  <c r="M2188" i="1"/>
  <c r="M2189" i="1"/>
  <c r="M2190" i="1"/>
  <c r="M2191" i="1"/>
  <c r="M2192" i="1"/>
  <c r="M2193" i="1"/>
  <c r="M2194" i="1"/>
  <c r="M2195" i="1"/>
  <c r="M2196" i="1"/>
  <c r="M2197" i="1"/>
  <c r="M2198" i="1"/>
  <c r="M2199" i="1"/>
  <c r="M2200" i="1"/>
  <c r="M2201" i="1"/>
  <c r="M2202" i="1"/>
  <c r="M2203" i="1"/>
  <c r="M2204" i="1"/>
  <c r="M2205" i="1"/>
  <c r="M2206" i="1"/>
  <c r="M2207" i="1"/>
  <c r="M2208" i="1"/>
  <c r="M2209" i="1"/>
  <c r="M2210" i="1"/>
  <c r="M2211" i="1"/>
  <c r="M2212" i="1"/>
  <c r="M2213" i="1"/>
  <c r="M2214" i="1"/>
  <c r="M2215" i="1"/>
  <c r="M2216" i="1"/>
  <c r="M2217" i="1"/>
  <c r="M2218" i="1"/>
  <c r="M2219" i="1"/>
  <c r="M2220" i="1"/>
  <c r="M2221" i="1"/>
  <c r="M2222" i="1"/>
  <c r="M2223" i="1"/>
  <c r="M2224" i="1"/>
  <c r="M2225" i="1"/>
  <c r="M2226" i="1"/>
  <c r="M2227" i="1"/>
  <c r="M2228" i="1"/>
  <c r="M2229" i="1"/>
  <c r="M2230" i="1"/>
  <c r="M2231" i="1"/>
  <c r="M2232" i="1"/>
  <c r="M2233" i="1"/>
  <c r="M2234" i="1"/>
  <c r="M2235" i="1"/>
  <c r="M2236" i="1"/>
  <c r="M2237" i="1"/>
  <c r="M2238" i="1"/>
  <c r="M2239" i="1"/>
  <c r="M2240" i="1"/>
  <c r="M2241" i="1"/>
  <c r="M2242" i="1"/>
  <c r="M2243" i="1"/>
  <c r="M2244" i="1"/>
  <c r="M2245" i="1"/>
  <c r="M2246" i="1"/>
  <c r="M2247" i="1"/>
  <c r="M2248" i="1"/>
  <c r="M2249" i="1"/>
  <c r="M2250" i="1"/>
  <c r="M2251" i="1"/>
  <c r="M2252" i="1"/>
  <c r="M2253" i="1"/>
  <c r="M2254" i="1"/>
  <c r="M2255" i="1"/>
  <c r="M2256" i="1"/>
  <c r="M2257" i="1"/>
  <c r="M2258" i="1"/>
  <c r="M2259" i="1"/>
  <c r="M2260" i="1"/>
  <c r="M2261" i="1"/>
  <c r="M2262" i="1"/>
  <c r="M2263" i="1"/>
  <c r="M2264" i="1"/>
  <c r="M2265" i="1"/>
  <c r="M2266" i="1"/>
  <c r="M2267" i="1"/>
  <c r="M2268" i="1"/>
  <c r="M2269" i="1"/>
  <c r="M2270" i="1"/>
  <c r="M2271" i="1"/>
  <c r="M2272" i="1"/>
  <c r="M2273" i="1"/>
  <c r="M2274" i="1"/>
  <c r="M2275" i="1"/>
  <c r="M2276" i="1"/>
  <c r="M2277" i="1"/>
  <c r="M2278" i="1"/>
  <c r="M2279" i="1"/>
  <c r="M2280" i="1"/>
  <c r="M2281" i="1"/>
  <c r="M2282" i="1"/>
  <c r="M2283" i="1"/>
  <c r="M2284" i="1"/>
  <c r="M2285" i="1"/>
  <c r="M2286" i="1"/>
  <c r="M2287" i="1"/>
  <c r="M2288" i="1"/>
  <c r="M2289" i="1"/>
  <c r="M2290" i="1"/>
  <c r="M2291" i="1"/>
  <c r="M2292" i="1"/>
  <c r="M2293" i="1"/>
  <c r="M2294" i="1"/>
  <c r="M2295" i="1"/>
  <c r="M2296" i="1"/>
  <c r="M2297" i="1"/>
  <c r="M2298" i="1"/>
  <c r="M2299" i="1"/>
  <c r="M2300" i="1"/>
  <c r="M2301" i="1"/>
  <c r="M2302" i="1"/>
  <c r="M2303" i="1"/>
  <c r="M2304" i="1"/>
  <c r="M2305" i="1"/>
  <c r="M2306" i="1"/>
  <c r="M2307" i="1"/>
  <c r="M2308" i="1"/>
  <c r="M2309" i="1"/>
  <c r="M2310" i="1"/>
  <c r="M2311" i="1"/>
  <c r="M2312" i="1"/>
  <c r="M2313" i="1"/>
  <c r="M2314" i="1"/>
  <c r="M2315" i="1"/>
  <c r="M2316" i="1"/>
  <c r="M2317" i="1"/>
  <c r="M2318" i="1"/>
  <c r="M2319" i="1"/>
  <c r="M2320" i="1"/>
  <c r="M2321" i="1"/>
  <c r="M2322" i="1"/>
  <c r="M2323" i="1"/>
  <c r="M2324" i="1"/>
  <c r="M2325" i="1"/>
  <c r="M2326" i="1"/>
  <c r="M2327" i="1"/>
  <c r="M2328" i="1"/>
  <c r="M2329" i="1"/>
  <c r="M2330" i="1"/>
  <c r="M2331" i="1"/>
  <c r="M2332" i="1"/>
  <c r="M2333" i="1"/>
  <c r="M2334" i="1"/>
  <c r="M2335" i="1"/>
  <c r="M2336" i="1"/>
  <c r="M2337" i="1"/>
  <c r="M2338" i="1"/>
  <c r="M2339" i="1"/>
  <c r="M2340" i="1"/>
  <c r="M2341" i="1"/>
  <c r="M2342" i="1"/>
  <c r="M2343" i="1"/>
  <c r="M2344" i="1"/>
  <c r="M2345" i="1"/>
  <c r="M2346" i="1"/>
  <c r="M2347" i="1"/>
  <c r="M2348" i="1"/>
  <c r="M2349" i="1"/>
  <c r="M2350" i="1"/>
  <c r="M2351" i="1"/>
  <c r="M2352" i="1"/>
  <c r="M2353" i="1"/>
  <c r="M2354" i="1"/>
  <c r="M2355" i="1"/>
  <c r="M2356" i="1"/>
  <c r="M2357" i="1"/>
  <c r="M2358" i="1"/>
  <c r="M2359" i="1"/>
  <c r="M2360" i="1"/>
  <c r="M2361" i="1"/>
  <c r="M2362" i="1"/>
  <c r="M2363" i="1"/>
  <c r="M2364" i="1"/>
  <c r="M2365" i="1"/>
  <c r="M2366" i="1"/>
  <c r="M2367" i="1"/>
  <c r="M2368" i="1"/>
  <c r="M2369" i="1"/>
  <c r="M2370" i="1"/>
  <c r="M2371" i="1"/>
  <c r="M2372" i="1"/>
  <c r="M2373" i="1"/>
  <c r="M2374" i="1"/>
  <c r="M2375" i="1"/>
  <c r="M2376" i="1"/>
  <c r="M2377" i="1"/>
  <c r="M2378" i="1"/>
  <c r="M2379" i="1"/>
  <c r="M2380" i="1"/>
  <c r="M2381" i="1"/>
  <c r="M2382" i="1"/>
  <c r="M2383" i="1"/>
  <c r="M2384" i="1"/>
  <c r="M2385" i="1"/>
  <c r="M2386" i="1"/>
  <c r="M2387" i="1"/>
  <c r="M2388" i="1"/>
  <c r="M2389" i="1"/>
  <c r="M2390" i="1"/>
  <c r="M2391" i="1"/>
  <c r="M2392" i="1"/>
  <c r="M2393" i="1"/>
  <c r="M2394" i="1"/>
  <c r="M2395" i="1"/>
  <c r="M2396" i="1"/>
  <c r="M2397" i="1"/>
  <c r="M2398" i="1"/>
  <c r="M2399" i="1"/>
  <c r="M2400" i="1"/>
  <c r="M2401" i="1"/>
  <c r="M2402" i="1"/>
  <c r="M2403" i="1"/>
  <c r="M2404" i="1"/>
  <c r="M2405" i="1"/>
  <c r="M2406" i="1"/>
  <c r="M2407" i="1"/>
  <c r="M2408" i="1"/>
  <c r="M2409" i="1"/>
  <c r="M2410" i="1"/>
  <c r="M2411" i="1"/>
  <c r="M2412" i="1"/>
  <c r="M2413" i="1"/>
  <c r="M2414" i="1"/>
  <c r="M2415" i="1"/>
  <c r="M2416" i="1"/>
  <c r="M2417" i="1"/>
  <c r="M2418" i="1"/>
  <c r="M2419" i="1"/>
  <c r="M2420" i="1"/>
  <c r="M2421" i="1"/>
  <c r="M2422" i="1"/>
  <c r="M2423" i="1"/>
  <c r="M2424" i="1"/>
  <c r="M2425" i="1"/>
  <c r="M2426" i="1"/>
  <c r="M2427" i="1"/>
  <c r="M2428" i="1"/>
  <c r="M2429" i="1"/>
  <c r="M2430" i="1"/>
  <c r="M2431" i="1"/>
  <c r="M2432" i="1"/>
  <c r="M2433" i="1"/>
  <c r="M2434" i="1"/>
  <c r="M2435" i="1"/>
  <c r="M2436" i="1"/>
  <c r="M2437" i="1"/>
  <c r="M2438" i="1"/>
  <c r="M2439" i="1"/>
  <c r="M2440" i="1"/>
  <c r="M2441" i="1"/>
  <c r="M2442" i="1"/>
  <c r="M2443" i="1"/>
  <c r="M2444" i="1"/>
  <c r="M2445" i="1"/>
  <c r="M2446" i="1"/>
  <c r="M2447" i="1"/>
  <c r="M2448" i="1"/>
  <c r="M2449" i="1"/>
  <c r="M2450" i="1"/>
  <c r="M2451" i="1"/>
  <c r="M2452" i="1"/>
  <c r="M2453" i="1"/>
  <c r="M2454" i="1"/>
  <c r="M2455" i="1"/>
  <c r="M2456" i="1"/>
  <c r="M2457" i="1"/>
  <c r="M2458" i="1"/>
  <c r="M2459" i="1"/>
  <c r="M2460" i="1"/>
  <c r="M2461" i="1"/>
  <c r="M2462" i="1"/>
  <c r="M2463" i="1"/>
  <c r="M2464" i="1"/>
  <c r="M2465" i="1"/>
  <c r="M2466" i="1"/>
  <c r="M2467" i="1"/>
  <c r="M2468" i="1"/>
  <c r="M2469" i="1"/>
  <c r="M2470" i="1"/>
  <c r="M2471" i="1"/>
  <c r="M2472" i="1"/>
  <c r="M2473" i="1"/>
  <c r="M2474" i="1"/>
  <c r="M2475" i="1"/>
  <c r="M2476" i="1"/>
  <c r="M2477" i="1"/>
  <c r="M2478" i="1"/>
  <c r="M2479" i="1"/>
  <c r="M2480" i="1"/>
  <c r="M2481" i="1"/>
  <c r="M2482" i="1"/>
  <c r="M2483" i="1"/>
  <c r="M2484" i="1"/>
  <c r="M2485" i="1"/>
  <c r="M2486" i="1"/>
  <c r="M2487" i="1"/>
  <c r="M2488" i="1"/>
  <c r="M2489" i="1"/>
  <c r="M2490" i="1"/>
  <c r="M2491" i="1"/>
  <c r="M2492" i="1"/>
  <c r="M2493" i="1"/>
  <c r="M2494" i="1"/>
  <c r="M2495" i="1"/>
  <c r="M2496" i="1"/>
  <c r="M2497" i="1"/>
  <c r="M2498" i="1"/>
  <c r="M2499" i="1"/>
  <c r="M2500" i="1"/>
  <c r="M2501" i="1"/>
  <c r="M2502" i="1"/>
  <c r="M2503" i="1"/>
  <c r="M2504" i="1"/>
  <c r="M2505" i="1"/>
  <c r="M2506" i="1"/>
  <c r="M2507" i="1"/>
  <c r="M2508" i="1"/>
  <c r="M2509" i="1"/>
  <c r="M2510" i="1"/>
  <c r="M2511" i="1"/>
  <c r="M2512" i="1"/>
  <c r="M2513" i="1"/>
  <c r="M2514" i="1"/>
  <c r="M2515" i="1"/>
  <c r="M2516" i="1"/>
  <c r="M2517" i="1"/>
  <c r="M2518" i="1"/>
  <c r="M2519" i="1"/>
  <c r="M2520" i="1"/>
  <c r="M2521" i="1"/>
  <c r="M2522" i="1"/>
  <c r="M2523" i="1"/>
  <c r="M2524" i="1"/>
  <c r="M2525" i="1"/>
  <c r="M2526" i="1"/>
  <c r="M2527" i="1"/>
  <c r="M2528" i="1"/>
  <c r="M2529" i="1"/>
  <c r="M2530" i="1"/>
  <c r="M2531" i="1"/>
  <c r="M2532" i="1"/>
  <c r="M2533" i="1"/>
  <c r="M2534" i="1"/>
  <c r="M2535" i="1"/>
  <c r="M2536" i="1"/>
  <c r="M2537" i="1"/>
  <c r="M2538" i="1"/>
  <c r="M2539" i="1"/>
  <c r="M2540" i="1"/>
  <c r="M2541" i="1"/>
  <c r="M2542" i="1"/>
  <c r="M2543" i="1"/>
  <c r="M2544" i="1"/>
  <c r="M2545" i="1"/>
  <c r="M2546" i="1"/>
  <c r="M2547" i="1"/>
  <c r="M2548" i="1"/>
  <c r="M2549" i="1"/>
  <c r="M2550" i="1"/>
  <c r="M2551" i="1"/>
  <c r="M2552" i="1"/>
  <c r="M2553" i="1"/>
  <c r="M2554" i="1"/>
  <c r="M2555" i="1"/>
  <c r="M2556" i="1"/>
  <c r="M2557" i="1"/>
  <c r="M2558" i="1"/>
  <c r="M2559" i="1"/>
  <c r="M2560" i="1"/>
  <c r="M2561" i="1"/>
  <c r="M2562" i="1"/>
  <c r="M2563" i="1"/>
  <c r="M2564" i="1"/>
  <c r="M2565" i="1"/>
  <c r="M2566" i="1"/>
  <c r="M2567" i="1"/>
  <c r="M2568" i="1"/>
  <c r="M2569" i="1"/>
  <c r="M2570" i="1"/>
  <c r="M2571" i="1"/>
  <c r="M2572" i="1"/>
  <c r="M2573" i="1"/>
  <c r="M2574" i="1"/>
  <c r="M2575" i="1"/>
  <c r="M2576" i="1"/>
  <c r="M2577" i="1"/>
  <c r="M2578" i="1"/>
  <c r="M2579" i="1"/>
  <c r="M2580" i="1"/>
  <c r="M2581" i="1"/>
  <c r="M2582" i="1"/>
  <c r="M2583" i="1"/>
  <c r="M2584" i="1"/>
  <c r="M2585" i="1"/>
  <c r="M2586" i="1"/>
  <c r="M2587" i="1"/>
  <c r="M2588" i="1"/>
  <c r="M2589" i="1"/>
  <c r="M2590" i="1"/>
  <c r="M2591" i="1"/>
  <c r="M2592" i="1"/>
  <c r="M2593" i="1"/>
  <c r="M2594" i="1"/>
  <c r="M2595" i="1"/>
  <c r="M2596" i="1"/>
  <c r="M2597" i="1"/>
  <c r="M2598" i="1"/>
  <c r="M2599" i="1"/>
  <c r="M2600" i="1"/>
  <c r="M2601" i="1"/>
  <c r="M2602" i="1"/>
  <c r="M2603" i="1"/>
  <c r="M2604" i="1"/>
  <c r="M2605" i="1"/>
  <c r="M2606" i="1"/>
  <c r="M2607" i="1"/>
  <c r="M2608" i="1"/>
  <c r="M2609" i="1"/>
  <c r="M2610" i="1"/>
  <c r="M2611" i="1"/>
  <c r="M2612" i="1"/>
  <c r="M2613" i="1"/>
  <c r="M2614" i="1"/>
  <c r="M2615" i="1"/>
  <c r="M2616" i="1"/>
  <c r="M2617" i="1"/>
  <c r="M2618" i="1"/>
  <c r="M2619" i="1"/>
  <c r="M2620" i="1"/>
  <c r="M2621" i="1"/>
  <c r="M2622" i="1"/>
  <c r="M2623" i="1"/>
  <c r="M2624" i="1"/>
  <c r="M2625" i="1"/>
  <c r="M2626" i="1"/>
  <c r="M2627" i="1"/>
  <c r="M2628" i="1"/>
  <c r="M2629" i="1"/>
  <c r="M2630" i="1"/>
  <c r="M2631" i="1"/>
  <c r="M2632" i="1"/>
  <c r="M2633" i="1"/>
  <c r="M2634" i="1"/>
  <c r="M2635" i="1"/>
  <c r="M2636" i="1"/>
  <c r="M2637" i="1"/>
  <c r="M2638" i="1"/>
  <c r="M2639" i="1"/>
  <c r="M2640" i="1"/>
  <c r="M2641" i="1"/>
  <c r="M2642" i="1"/>
  <c r="M2643" i="1"/>
  <c r="M2644" i="1"/>
  <c r="M2645" i="1"/>
  <c r="M2646" i="1"/>
  <c r="M2647" i="1"/>
  <c r="M2648" i="1"/>
  <c r="M2649" i="1"/>
  <c r="M2650" i="1"/>
  <c r="M2651" i="1"/>
  <c r="M2652" i="1"/>
  <c r="M2653" i="1"/>
  <c r="M2654" i="1"/>
  <c r="M2655" i="1"/>
  <c r="M2656" i="1"/>
  <c r="M2657" i="1"/>
  <c r="M2658" i="1"/>
  <c r="M2659" i="1"/>
  <c r="M2660" i="1"/>
  <c r="M2661" i="1"/>
  <c r="M2662" i="1"/>
  <c r="M2663" i="1"/>
  <c r="M2664" i="1"/>
  <c r="M2665" i="1"/>
  <c r="M2666" i="1"/>
  <c r="M2667" i="1"/>
  <c r="M2668" i="1"/>
  <c r="M2669" i="1"/>
  <c r="M2670" i="1"/>
  <c r="M2671" i="1"/>
  <c r="M2672" i="1"/>
  <c r="M2673" i="1"/>
  <c r="M2674" i="1"/>
  <c r="M2675" i="1"/>
  <c r="M2676" i="1"/>
  <c r="M2677" i="1"/>
  <c r="M2678" i="1"/>
  <c r="M2679" i="1"/>
  <c r="M2680" i="1"/>
  <c r="M2681" i="1"/>
  <c r="M2682" i="1"/>
  <c r="M2683" i="1"/>
  <c r="M2684" i="1"/>
  <c r="M2685" i="1"/>
  <c r="M2686" i="1"/>
  <c r="M2687" i="1"/>
  <c r="M2688" i="1"/>
  <c r="M2689" i="1"/>
  <c r="M2690" i="1"/>
  <c r="M2691" i="1"/>
  <c r="M2692" i="1"/>
  <c r="M2693" i="1"/>
  <c r="M2694" i="1"/>
  <c r="M2695" i="1"/>
  <c r="M2696" i="1"/>
  <c r="M2697" i="1"/>
  <c r="M2698" i="1"/>
  <c r="M2699" i="1"/>
  <c r="M2700" i="1"/>
  <c r="M2701" i="1"/>
  <c r="M2702" i="1"/>
  <c r="M2703" i="1"/>
  <c r="M2704" i="1"/>
  <c r="M2705" i="1"/>
  <c r="M2706" i="1"/>
  <c r="M2707" i="1"/>
  <c r="M2708" i="1"/>
  <c r="M2709" i="1"/>
  <c r="M2710" i="1"/>
  <c r="M2711" i="1"/>
  <c r="M2712" i="1"/>
  <c r="M2713" i="1"/>
  <c r="M2714" i="1"/>
  <c r="M2715" i="1"/>
  <c r="M2716" i="1"/>
  <c r="M2717" i="1"/>
  <c r="M2718" i="1"/>
  <c r="M2719" i="1"/>
  <c r="M2720" i="1"/>
  <c r="M2721" i="1"/>
  <c r="M2722" i="1"/>
  <c r="M2723" i="1"/>
  <c r="M2724" i="1"/>
  <c r="M2725" i="1"/>
  <c r="M2726" i="1"/>
  <c r="M2727" i="1"/>
  <c r="M2728" i="1"/>
  <c r="M2729" i="1"/>
  <c r="M2730" i="1"/>
  <c r="M2731" i="1"/>
  <c r="M2732" i="1"/>
  <c r="M2733" i="1"/>
  <c r="M2734" i="1"/>
  <c r="M2735" i="1"/>
  <c r="M2736" i="1"/>
  <c r="M2737" i="1"/>
  <c r="M2738" i="1"/>
  <c r="M2739" i="1"/>
  <c r="M2740" i="1"/>
  <c r="M2741" i="1"/>
  <c r="M2742" i="1"/>
  <c r="M2743" i="1"/>
  <c r="M2744" i="1"/>
  <c r="M2745" i="1"/>
  <c r="M2746" i="1"/>
  <c r="M2747" i="1"/>
  <c r="M2748" i="1"/>
  <c r="M2749" i="1"/>
  <c r="M2750" i="1"/>
  <c r="M2751" i="1"/>
  <c r="M2752" i="1"/>
  <c r="M2753" i="1"/>
  <c r="M2754" i="1"/>
  <c r="M2755" i="1"/>
  <c r="M2756" i="1"/>
  <c r="M2757" i="1"/>
  <c r="M2758" i="1"/>
  <c r="M2759" i="1"/>
  <c r="M2760" i="1"/>
  <c r="M2761" i="1"/>
  <c r="M2762" i="1"/>
  <c r="M2763" i="1"/>
  <c r="M2764" i="1"/>
  <c r="M2765" i="1"/>
  <c r="M2766" i="1"/>
  <c r="M2767" i="1"/>
  <c r="M2768" i="1"/>
  <c r="M2769" i="1"/>
  <c r="M2770" i="1"/>
  <c r="M2771" i="1"/>
  <c r="M2772" i="1"/>
  <c r="M2773" i="1"/>
  <c r="M2774" i="1"/>
  <c r="M2775" i="1"/>
  <c r="M2776" i="1"/>
  <c r="M2777" i="1"/>
  <c r="M2778" i="1"/>
  <c r="M2779" i="1"/>
  <c r="M2780" i="1"/>
  <c r="M2781" i="1"/>
  <c r="M2782" i="1"/>
  <c r="M2783" i="1"/>
  <c r="M2784" i="1"/>
  <c r="M2785" i="1"/>
  <c r="M2786" i="1"/>
  <c r="M2787" i="1"/>
  <c r="M2788" i="1"/>
  <c r="M2789" i="1"/>
  <c r="M2790" i="1"/>
  <c r="M2791" i="1"/>
  <c r="M2792" i="1"/>
  <c r="M2793" i="1"/>
  <c r="M2794" i="1"/>
  <c r="M2795" i="1"/>
  <c r="M2796" i="1"/>
  <c r="M2797" i="1"/>
  <c r="M2798" i="1"/>
  <c r="M2799" i="1"/>
  <c r="M2800" i="1"/>
  <c r="M2801" i="1"/>
  <c r="M2802" i="1"/>
  <c r="M2803" i="1"/>
  <c r="M2804" i="1"/>
  <c r="M2805" i="1"/>
  <c r="M2806" i="1"/>
  <c r="M2807" i="1"/>
  <c r="M2808" i="1"/>
  <c r="M2809" i="1"/>
  <c r="M2810" i="1"/>
  <c r="M2811" i="1"/>
  <c r="M2812" i="1"/>
  <c r="M2813" i="1"/>
  <c r="M2814" i="1"/>
  <c r="M2815" i="1"/>
  <c r="M2816" i="1"/>
  <c r="M2817" i="1"/>
  <c r="M2818" i="1"/>
  <c r="M2819" i="1"/>
  <c r="M2820" i="1"/>
  <c r="M2821" i="1"/>
  <c r="M2822" i="1"/>
  <c r="M2823" i="1"/>
  <c r="M2824" i="1"/>
  <c r="M2825" i="1"/>
  <c r="M2826" i="1"/>
  <c r="M2827" i="1"/>
  <c r="M2828" i="1"/>
  <c r="M2829" i="1"/>
  <c r="M2830" i="1"/>
  <c r="M2831" i="1"/>
  <c r="M2832" i="1"/>
  <c r="M2833" i="1"/>
  <c r="M2834" i="1"/>
  <c r="M2835" i="1"/>
  <c r="M2836" i="1"/>
  <c r="M2837" i="1"/>
  <c r="M2838" i="1"/>
  <c r="M2839" i="1"/>
  <c r="M2840" i="1"/>
  <c r="M2841" i="1"/>
  <c r="M2842" i="1"/>
  <c r="M2843" i="1"/>
  <c r="M2844" i="1"/>
  <c r="M2845" i="1"/>
  <c r="M2846" i="1"/>
  <c r="M2847" i="1"/>
  <c r="M2848" i="1"/>
  <c r="M2849" i="1"/>
  <c r="M2850" i="1"/>
  <c r="M2851" i="1"/>
  <c r="M2852" i="1"/>
  <c r="M2853" i="1"/>
  <c r="M2854" i="1"/>
  <c r="M2855" i="1"/>
  <c r="M2856" i="1"/>
  <c r="M2857" i="1"/>
  <c r="M2858" i="1"/>
  <c r="M2859" i="1"/>
  <c r="M2860" i="1"/>
  <c r="M2861" i="1"/>
  <c r="M2862" i="1"/>
  <c r="M2863" i="1"/>
  <c r="M2864" i="1"/>
  <c r="M2865" i="1"/>
  <c r="M2866" i="1"/>
  <c r="M2867" i="1"/>
  <c r="M2868" i="1"/>
  <c r="M2869" i="1"/>
  <c r="M2870" i="1"/>
  <c r="M2871" i="1"/>
  <c r="M2872" i="1"/>
  <c r="M2873" i="1"/>
  <c r="M2874" i="1"/>
  <c r="M2875" i="1"/>
  <c r="M2876" i="1"/>
  <c r="M2877" i="1"/>
  <c r="M2878" i="1"/>
  <c r="M2879" i="1"/>
  <c r="M2880" i="1"/>
  <c r="M2881" i="1"/>
  <c r="M2882" i="1"/>
  <c r="M2883" i="1"/>
  <c r="M2884" i="1"/>
  <c r="M2885" i="1"/>
  <c r="M2886" i="1"/>
  <c r="M2887" i="1"/>
  <c r="M2888" i="1"/>
  <c r="M2889" i="1"/>
  <c r="M2890" i="1"/>
  <c r="M2891" i="1"/>
  <c r="M2892" i="1"/>
  <c r="M2893" i="1"/>
  <c r="M2894" i="1"/>
  <c r="M2895" i="1"/>
  <c r="M2896" i="1"/>
  <c r="M2897" i="1"/>
  <c r="M2898" i="1"/>
  <c r="M2899" i="1"/>
  <c r="M2900" i="1"/>
  <c r="M2901" i="1"/>
  <c r="M2902" i="1"/>
  <c r="M2903" i="1"/>
  <c r="M2904" i="1"/>
  <c r="M2905" i="1"/>
  <c r="M2906" i="1"/>
  <c r="M2907" i="1"/>
  <c r="M2908" i="1"/>
  <c r="M2909" i="1"/>
  <c r="M2910" i="1"/>
  <c r="M2911" i="1"/>
  <c r="M2912" i="1"/>
  <c r="M2913" i="1"/>
  <c r="M2914" i="1"/>
  <c r="M2915" i="1"/>
  <c r="M2916" i="1"/>
  <c r="M2917" i="1"/>
  <c r="M2918" i="1"/>
  <c r="M2919" i="1"/>
  <c r="M2920" i="1"/>
  <c r="M2921" i="1"/>
  <c r="M2922" i="1"/>
  <c r="M2923" i="1"/>
  <c r="M2924" i="1"/>
  <c r="M2925" i="1"/>
  <c r="M2926" i="1"/>
  <c r="M2927" i="1"/>
  <c r="M2928" i="1"/>
  <c r="M2929" i="1"/>
  <c r="M2930" i="1"/>
  <c r="M2931" i="1"/>
  <c r="M2932" i="1"/>
  <c r="M2933" i="1"/>
  <c r="M2934" i="1"/>
  <c r="M2935" i="1"/>
  <c r="M2936" i="1"/>
  <c r="M2937" i="1"/>
  <c r="M2938" i="1"/>
  <c r="M2939" i="1"/>
  <c r="M2940" i="1"/>
  <c r="M2941" i="1"/>
  <c r="M2942" i="1"/>
  <c r="M2943" i="1"/>
  <c r="M2944" i="1"/>
  <c r="M2945" i="1"/>
  <c r="M2946" i="1"/>
  <c r="M2947" i="1"/>
  <c r="M2948" i="1"/>
  <c r="M2949" i="1"/>
  <c r="M2950" i="1"/>
  <c r="M2951" i="1"/>
  <c r="M2952" i="1"/>
  <c r="M2953" i="1"/>
  <c r="M2954" i="1"/>
  <c r="M2955" i="1"/>
  <c r="M2956" i="1"/>
  <c r="M2957" i="1"/>
  <c r="M2958" i="1"/>
  <c r="M2959" i="1"/>
  <c r="M2960" i="1"/>
  <c r="M2961" i="1"/>
  <c r="M2962" i="1"/>
  <c r="M2963" i="1"/>
  <c r="M2964" i="1"/>
  <c r="M2965" i="1"/>
  <c r="M2966" i="1"/>
  <c r="M2967" i="1"/>
  <c r="M2968" i="1"/>
  <c r="M2969" i="1"/>
  <c r="M2970" i="1"/>
  <c r="M2971" i="1"/>
  <c r="M2972" i="1"/>
  <c r="M2973" i="1"/>
  <c r="M2974" i="1"/>
  <c r="M2975" i="1"/>
  <c r="M2976" i="1"/>
  <c r="M2977" i="1"/>
  <c r="M2978" i="1"/>
  <c r="M2979" i="1"/>
  <c r="M2980" i="1"/>
  <c r="M2981" i="1"/>
  <c r="M2982" i="1"/>
  <c r="M2983" i="1"/>
  <c r="M2984" i="1"/>
  <c r="M2985" i="1"/>
  <c r="M2986" i="1"/>
  <c r="M2987" i="1"/>
  <c r="M2988" i="1"/>
  <c r="M2989" i="1"/>
  <c r="M2990" i="1"/>
  <c r="M2991" i="1"/>
  <c r="M2992" i="1"/>
  <c r="M2993" i="1"/>
  <c r="M2994" i="1"/>
  <c r="M2995" i="1"/>
  <c r="M2996" i="1"/>
  <c r="M2997" i="1"/>
  <c r="M2998" i="1"/>
  <c r="M2999" i="1"/>
  <c r="M3000" i="1"/>
  <c r="M3001" i="1"/>
  <c r="M3002" i="1"/>
  <c r="M3003" i="1"/>
  <c r="M3004" i="1"/>
  <c r="M3005" i="1"/>
  <c r="M3006" i="1"/>
  <c r="M3007" i="1"/>
  <c r="M3008" i="1"/>
  <c r="M3009" i="1"/>
  <c r="M3010" i="1"/>
  <c r="M3011" i="1"/>
  <c r="M3012" i="1"/>
  <c r="M3013" i="1"/>
  <c r="M3014" i="1"/>
  <c r="M3015" i="1"/>
  <c r="M3016" i="1"/>
  <c r="M3017" i="1"/>
  <c r="M3018" i="1"/>
  <c r="M3019" i="1"/>
  <c r="M3020" i="1"/>
  <c r="M3021" i="1"/>
  <c r="M3022" i="1"/>
  <c r="M3023" i="1"/>
  <c r="M3024" i="1"/>
  <c r="M3025" i="1"/>
  <c r="M3026" i="1"/>
  <c r="M3027" i="1"/>
  <c r="M3028" i="1"/>
  <c r="M3029" i="1"/>
  <c r="M3030" i="1"/>
  <c r="M3031" i="1"/>
  <c r="M3032" i="1"/>
  <c r="M3033" i="1"/>
  <c r="M3034" i="1"/>
  <c r="M3035" i="1"/>
  <c r="M3036" i="1"/>
  <c r="M3037" i="1"/>
  <c r="M3038" i="1"/>
  <c r="M3039" i="1"/>
  <c r="M3040" i="1"/>
  <c r="M3041" i="1"/>
  <c r="M3042" i="1"/>
  <c r="M3043" i="1"/>
  <c r="M3044" i="1"/>
  <c r="M3045" i="1"/>
  <c r="M3046" i="1"/>
  <c r="M3047" i="1"/>
  <c r="M3048" i="1"/>
  <c r="M3049" i="1"/>
  <c r="M3050" i="1"/>
  <c r="M3051" i="1"/>
  <c r="M3052" i="1"/>
  <c r="M3053" i="1"/>
  <c r="M3054" i="1"/>
  <c r="M3055" i="1"/>
  <c r="M3056" i="1"/>
  <c r="M3057" i="1"/>
  <c r="M3058" i="1"/>
  <c r="M3059" i="1"/>
  <c r="M3060" i="1"/>
  <c r="M3061" i="1"/>
  <c r="M3062" i="1"/>
  <c r="M3063" i="1"/>
  <c r="M3064" i="1"/>
  <c r="M3065" i="1"/>
  <c r="M3066" i="1"/>
  <c r="M3067" i="1"/>
  <c r="M3068" i="1"/>
  <c r="M3069" i="1"/>
  <c r="M3070" i="1"/>
  <c r="M3071" i="1"/>
  <c r="M3072" i="1"/>
  <c r="M3073" i="1"/>
  <c r="M3074" i="1"/>
  <c r="M3075" i="1"/>
  <c r="M3076" i="1"/>
  <c r="M3077" i="1"/>
  <c r="M3078" i="1"/>
  <c r="M3079" i="1"/>
  <c r="M3080" i="1"/>
  <c r="M3081" i="1"/>
  <c r="M3082" i="1"/>
  <c r="M3083" i="1"/>
  <c r="M3084" i="1"/>
  <c r="M3085" i="1"/>
  <c r="M3086" i="1"/>
  <c r="M3087" i="1"/>
  <c r="M3088" i="1"/>
  <c r="M3089" i="1"/>
  <c r="M3090" i="1"/>
  <c r="M3091" i="1"/>
  <c r="M3092" i="1"/>
  <c r="M3093" i="1"/>
  <c r="M3094" i="1"/>
  <c r="M3095" i="1"/>
  <c r="M3096" i="1"/>
  <c r="M3097" i="1"/>
  <c r="M3098" i="1"/>
  <c r="M3099" i="1"/>
  <c r="M3100" i="1"/>
  <c r="M3101" i="1"/>
  <c r="M3102" i="1"/>
  <c r="M3103" i="1"/>
  <c r="M3104" i="1"/>
  <c r="M3105" i="1"/>
  <c r="M3106" i="1"/>
  <c r="M3107" i="1"/>
  <c r="M3108" i="1"/>
  <c r="M3109" i="1"/>
  <c r="M3110" i="1"/>
  <c r="M3111" i="1"/>
  <c r="M3112" i="1"/>
  <c r="M3113" i="1"/>
  <c r="M3114" i="1"/>
  <c r="M3115" i="1"/>
  <c r="M3116" i="1"/>
  <c r="M3117" i="1"/>
  <c r="M3118" i="1"/>
  <c r="M3119" i="1"/>
  <c r="M3120" i="1"/>
  <c r="M3121" i="1"/>
  <c r="M3122" i="1"/>
  <c r="M3123" i="1"/>
  <c r="M3124" i="1"/>
  <c r="M3125" i="1"/>
  <c r="M3126" i="1"/>
  <c r="M3127" i="1"/>
  <c r="M3128" i="1"/>
  <c r="M3129" i="1"/>
  <c r="M3130" i="1"/>
  <c r="M3131" i="1"/>
  <c r="M3132" i="1"/>
  <c r="M3133" i="1"/>
  <c r="M3134" i="1"/>
  <c r="M3135" i="1"/>
  <c r="M3136" i="1"/>
  <c r="M3137" i="1"/>
  <c r="M3138" i="1"/>
  <c r="M3139" i="1"/>
  <c r="M3140" i="1"/>
  <c r="M3141" i="1"/>
  <c r="M3142" i="1"/>
  <c r="M3143" i="1"/>
  <c r="M3144" i="1"/>
  <c r="M3145" i="1"/>
  <c r="M3146" i="1"/>
  <c r="M3147" i="1"/>
  <c r="M3148" i="1"/>
  <c r="M3149" i="1"/>
  <c r="M3150" i="1"/>
  <c r="M3151" i="1"/>
  <c r="M3152" i="1"/>
  <c r="M3153" i="1"/>
  <c r="M3154" i="1"/>
  <c r="M3155" i="1"/>
  <c r="M3156" i="1"/>
  <c r="M3157" i="1"/>
  <c r="M3158" i="1"/>
  <c r="M3159" i="1"/>
  <c r="M3160" i="1"/>
  <c r="M3161" i="1"/>
  <c r="M3162" i="1"/>
  <c r="M3163" i="1"/>
  <c r="M3164" i="1"/>
  <c r="M3165" i="1"/>
  <c r="M3166" i="1"/>
  <c r="M3167" i="1"/>
  <c r="M3168" i="1"/>
  <c r="M3169" i="1"/>
  <c r="M3170" i="1"/>
  <c r="M3171" i="1"/>
  <c r="M3172" i="1"/>
  <c r="M3173" i="1"/>
  <c r="M3174" i="1"/>
  <c r="M3175" i="1"/>
  <c r="M3176" i="1"/>
  <c r="M3177" i="1"/>
  <c r="M3178" i="1"/>
  <c r="M3179" i="1"/>
  <c r="M3180" i="1"/>
  <c r="M3181" i="1"/>
  <c r="M3182" i="1"/>
  <c r="M3183" i="1"/>
  <c r="M3184" i="1"/>
  <c r="M3185" i="1"/>
  <c r="M3186" i="1"/>
  <c r="M3187" i="1"/>
  <c r="M3188" i="1"/>
  <c r="M3189" i="1"/>
  <c r="M3190" i="1"/>
  <c r="M3191" i="1"/>
  <c r="M3192" i="1"/>
  <c r="M3193" i="1"/>
  <c r="M3194" i="1"/>
  <c r="M3195" i="1"/>
  <c r="M3196" i="1"/>
  <c r="M3197" i="1"/>
  <c r="M3198" i="1"/>
  <c r="M3199" i="1"/>
  <c r="M3200" i="1"/>
  <c r="M3201" i="1"/>
  <c r="M3202" i="1"/>
  <c r="M3203" i="1"/>
  <c r="M3204" i="1"/>
  <c r="M3205" i="1"/>
  <c r="M3206" i="1"/>
  <c r="M3207" i="1"/>
  <c r="M3208" i="1"/>
  <c r="M3209" i="1"/>
  <c r="M3210" i="1"/>
  <c r="M3211" i="1"/>
  <c r="M3212" i="1"/>
  <c r="M3213" i="1"/>
  <c r="M3214" i="1"/>
  <c r="M3215" i="1"/>
  <c r="M3216" i="1"/>
  <c r="M3217" i="1"/>
  <c r="M3218" i="1"/>
  <c r="M3219" i="1"/>
  <c r="M3220" i="1"/>
  <c r="M3221" i="1"/>
  <c r="M3222" i="1"/>
  <c r="M3223" i="1"/>
  <c r="M3224" i="1"/>
  <c r="M3225" i="1"/>
  <c r="M3226" i="1"/>
  <c r="M3227" i="1"/>
  <c r="M3228" i="1"/>
  <c r="M3229" i="1"/>
  <c r="M3230" i="1"/>
  <c r="M3231" i="1"/>
  <c r="M3232" i="1"/>
  <c r="M3233" i="1"/>
  <c r="M3234" i="1"/>
  <c r="M3235" i="1"/>
  <c r="M3236" i="1"/>
  <c r="M3237" i="1"/>
  <c r="M3238" i="1"/>
  <c r="M3239" i="1"/>
  <c r="M3240" i="1"/>
  <c r="M3241" i="1"/>
  <c r="M3242" i="1"/>
  <c r="M3243" i="1"/>
  <c r="M3244" i="1"/>
  <c r="M3245" i="1"/>
  <c r="M3246" i="1"/>
  <c r="M3247" i="1"/>
  <c r="M3248" i="1"/>
  <c r="M3249" i="1"/>
  <c r="M3250" i="1"/>
  <c r="M3251" i="1"/>
  <c r="M3252" i="1"/>
  <c r="M3253" i="1"/>
  <c r="M3254" i="1"/>
  <c r="M3255" i="1"/>
  <c r="M3256" i="1"/>
  <c r="M3257" i="1"/>
  <c r="M3258" i="1"/>
  <c r="M3259" i="1"/>
  <c r="M3260" i="1"/>
  <c r="M3261" i="1"/>
  <c r="M3262" i="1"/>
  <c r="M3263" i="1"/>
  <c r="M3264" i="1"/>
  <c r="M3265" i="1"/>
  <c r="M3266" i="1"/>
  <c r="M3267" i="1"/>
  <c r="M3268" i="1"/>
  <c r="M3269" i="1"/>
  <c r="M3270" i="1"/>
  <c r="M3271" i="1"/>
  <c r="M3272" i="1"/>
  <c r="M3273" i="1"/>
  <c r="M3274" i="1"/>
  <c r="M3275" i="1"/>
  <c r="M3276" i="1"/>
  <c r="M3277" i="1"/>
  <c r="M3278" i="1"/>
  <c r="M3279" i="1"/>
  <c r="M3280" i="1"/>
  <c r="M3281" i="1"/>
  <c r="M3282" i="1"/>
  <c r="M3283" i="1"/>
  <c r="M3284" i="1"/>
  <c r="M3285" i="1"/>
  <c r="M3286" i="1"/>
  <c r="M3287" i="1"/>
  <c r="M3288" i="1"/>
  <c r="M3289" i="1"/>
  <c r="M3290" i="1"/>
  <c r="M3291" i="1"/>
  <c r="M3292" i="1"/>
  <c r="M3293" i="1"/>
  <c r="M3294" i="1"/>
  <c r="M3295" i="1"/>
  <c r="M3296" i="1"/>
  <c r="M3297" i="1"/>
  <c r="M3298" i="1"/>
  <c r="M3299" i="1"/>
  <c r="M3300" i="1"/>
  <c r="M3301" i="1"/>
  <c r="M3302" i="1"/>
  <c r="M3303" i="1"/>
  <c r="M3304" i="1"/>
  <c r="M3305" i="1"/>
  <c r="M3306" i="1"/>
  <c r="M3307" i="1"/>
  <c r="M3308" i="1"/>
  <c r="M3309" i="1"/>
  <c r="M3310" i="1"/>
  <c r="M3311" i="1"/>
  <c r="M3312" i="1"/>
  <c r="M3313" i="1"/>
  <c r="M3314" i="1"/>
  <c r="M3315" i="1"/>
  <c r="M3316" i="1"/>
  <c r="M3317" i="1"/>
  <c r="M3318" i="1"/>
  <c r="M3319" i="1"/>
  <c r="M3320" i="1"/>
  <c r="M3321" i="1"/>
  <c r="M3322" i="1"/>
  <c r="M3323" i="1"/>
  <c r="M3324" i="1"/>
  <c r="M3325" i="1"/>
  <c r="M3326" i="1"/>
  <c r="M3327" i="1"/>
  <c r="M3328" i="1"/>
  <c r="M3329" i="1"/>
  <c r="M3330" i="1"/>
  <c r="M3331" i="1"/>
  <c r="M3332" i="1"/>
  <c r="M3333" i="1"/>
  <c r="M3334" i="1"/>
  <c r="M3335" i="1"/>
  <c r="M3336" i="1"/>
  <c r="M3337" i="1"/>
  <c r="M3338" i="1"/>
  <c r="M3339" i="1"/>
  <c r="M3340" i="1"/>
  <c r="M3341" i="1"/>
  <c r="M3342" i="1"/>
  <c r="M3343" i="1"/>
  <c r="M3344" i="1"/>
  <c r="M3345" i="1"/>
  <c r="M3346" i="1"/>
  <c r="M3347" i="1"/>
  <c r="M3348" i="1"/>
  <c r="M3349" i="1"/>
  <c r="M3350" i="1"/>
  <c r="M3351" i="1"/>
  <c r="M3352" i="1"/>
  <c r="M3353" i="1"/>
  <c r="M3354" i="1"/>
  <c r="M3355" i="1"/>
  <c r="M3356" i="1"/>
  <c r="M3357" i="1"/>
  <c r="M3358" i="1"/>
  <c r="M3359" i="1"/>
  <c r="M3360" i="1"/>
  <c r="M3361" i="1"/>
  <c r="M3362" i="1"/>
  <c r="M3363" i="1"/>
  <c r="M3364" i="1"/>
  <c r="M3365" i="1"/>
  <c r="M3366" i="1"/>
  <c r="M3367" i="1"/>
  <c r="M3368" i="1"/>
  <c r="M3369" i="1"/>
  <c r="M3370" i="1"/>
  <c r="M3371" i="1"/>
  <c r="M3372" i="1"/>
  <c r="M3373" i="1"/>
  <c r="M3374" i="1"/>
  <c r="M3375" i="1"/>
  <c r="M3376" i="1"/>
  <c r="M3377" i="1"/>
  <c r="M3378" i="1"/>
  <c r="M3379" i="1"/>
  <c r="M3380" i="1"/>
  <c r="M3381" i="1"/>
  <c r="M3382" i="1"/>
  <c r="M3383" i="1"/>
  <c r="M3384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C2494" i="1"/>
  <c r="C2495" i="1"/>
  <c r="C2496" i="1"/>
  <c r="C2497" i="1"/>
  <c r="C2498" i="1"/>
  <c r="C2499" i="1"/>
  <c r="C2500" i="1"/>
  <c r="C2501" i="1"/>
  <c r="C2502" i="1"/>
  <c r="C2503" i="1"/>
  <c r="C2504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8" i="1"/>
  <c r="C2519" i="1"/>
  <c r="C2520" i="1"/>
  <c r="C2521" i="1"/>
  <c r="C2522" i="1"/>
  <c r="C2523" i="1"/>
  <c r="C2524" i="1"/>
  <c r="C2525" i="1"/>
  <c r="C2526" i="1"/>
  <c r="C2527" i="1"/>
  <c r="C2528" i="1"/>
  <c r="C2529" i="1"/>
  <c r="C2530" i="1"/>
  <c r="C2531" i="1"/>
  <c r="C2532" i="1"/>
  <c r="C2533" i="1"/>
  <c r="C2534" i="1"/>
  <c r="C2535" i="1"/>
  <c r="C2536" i="1"/>
  <c r="C2537" i="1"/>
  <c r="C2538" i="1"/>
  <c r="C2539" i="1"/>
  <c r="C2540" i="1"/>
  <c r="C2541" i="1"/>
  <c r="C2542" i="1"/>
  <c r="C2543" i="1"/>
  <c r="C2544" i="1"/>
  <c r="C2545" i="1"/>
  <c r="C2546" i="1"/>
  <c r="C2547" i="1"/>
  <c r="C2548" i="1"/>
  <c r="C2549" i="1"/>
  <c r="C2550" i="1"/>
  <c r="C2551" i="1"/>
  <c r="C2552" i="1"/>
  <c r="C2553" i="1"/>
  <c r="C2554" i="1"/>
  <c r="C2555" i="1"/>
  <c r="C2556" i="1"/>
  <c r="C2557" i="1"/>
  <c r="C2558" i="1"/>
  <c r="C2559" i="1"/>
  <c r="C2560" i="1"/>
  <c r="C2561" i="1"/>
  <c r="C2562" i="1"/>
  <c r="C2563" i="1"/>
  <c r="C2564" i="1"/>
  <c r="C2565" i="1"/>
  <c r="C2566" i="1"/>
  <c r="C2567" i="1"/>
  <c r="C2568" i="1"/>
  <c r="C2569" i="1"/>
  <c r="C2570" i="1"/>
  <c r="C2571" i="1"/>
  <c r="C2572" i="1"/>
  <c r="C2573" i="1"/>
  <c r="C2574" i="1"/>
  <c r="C2575" i="1"/>
  <c r="C2576" i="1"/>
  <c r="C2577" i="1"/>
  <c r="C2578" i="1"/>
  <c r="C2579" i="1"/>
  <c r="C2580" i="1"/>
  <c r="C2581" i="1"/>
  <c r="C2582" i="1"/>
  <c r="C2583" i="1"/>
  <c r="C2584" i="1"/>
  <c r="C2585" i="1"/>
  <c r="C2586" i="1"/>
  <c r="C2587" i="1"/>
  <c r="C2588" i="1"/>
  <c r="C2589" i="1"/>
  <c r="C2590" i="1"/>
  <c r="C2591" i="1"/>
  <c r="C2592" i="1"/>
  <c r="C2593" i="1"/>
  <c r="C2594" i="1"/>
  <c r="C2595" i="1"/>
  <c r="C2596" i="1"/>
  <c r="C2597" i="1"/>
  <c r="C2598" i="1"/>
  <c r="C2599" i="1"/>
  <c r="C2600" i="1"/>
  <c r="C2601" i="1"/>
  <c r="C2602" i="1"/>
  <c r="C2603" i="1"/>
  <c r="C2604" i="1"/>
  <c r="C2605" i="1"/>
  <c r="C2606" i="1"/>
  <c r="C2607" i="1"/>
  <c r="C2608" i="1"/>
  <c r="C2609" i="1"/>
  <c r="C2610" i="1"/>
  <c r="C2611" i="1"/>
  <c r="C2612" i="1"/>
  <c r="C2613" i="1"/>
  <c r="C2614" i="1"/>
  <c r="C2615" i="1"/>
  <c r="C2616" i="1"/>
  <c r="C2617" i="1"/>
  <c r="C2618" i="1"/>
  <c r="C2619" i="1"/>
  <c r="C2620" i="1"/>
  <c r="C2621" i="1"/>
  <c r="C2622" i="1"/>
  <c r="C2623" i="1"/>
  <c r="C2624" i="1"/>
  <c r="C2625" i="1"/>
  <c r="C2626" i="1"/>
  <c r="C2627" i="1"/>
  <c r="C2628" i="1"/>
  <c r="C2629" i="1"/>
  <c r="C2630" i="1"/>
  <c r="C2631" i="1"/>
  <c r="C2632" i="1"/>
  <c r="C2633" i="1"/>
  <c r="C2634" i="1"/>
  <c r="C2635" i="1"/>
  <c r="C2636" i="1"/>
  <c r="C2637" i="1"/>
  <c r="C2638" i="1"/>
  <c r="C2639" i="1"/>
  <c r="C2640" i="1"/>
  <c r="C2641" i="1"/>
  <c r="C2642" i="1"/>
  <c r="C2643" i="1"/>
  <c r="C2644" i="1"/>
  <c r="C2645" i="1"/>
  <c r="C2646" i="1"/>
  <c r="C2647" i="1"/>
  <c r="C2648" i="1"/>
  <c r="C2649" i="1"/>
  <c r="C2650" i="1"/>
  <c r="C2651" i="1"/>
  <c r="C2652" i="1"/>
  <c r="C2653" i="1"/>
  <c r="C2654" i="1"/>
  <c r="C2655" i="1"/>
  <c r="C2656" i="1"/>
  <c r="C2657" i="1"/>
  <c r="C2658" i="1"/>
  <c r="C2659" i="1"/>
  <c r="C2660" i="1"/>
  <c r="C2661" i="1"/>
  <c r="C2662" i="1"/>
  <c r="C2663" i="1"/>
  <c r="C2664" i="1"/>
  <c r="C2665" i="1"/>
  <c r="C2666" i="1"/>
  <c r="C2667" i="1"/>
  <c r="C2668" i="1"/>
  <c r="C2669" i="1"/>
  <c r="C2670" i="1"/>
  <c r="C2671" i="1"/>
  <c r="C2672" i="1"/>
  <c r="C2673" i="1"/>
  <c r="C2674" i="1"/>
  <c r="C2675" i="1"/>
  <c r="C2676" i="1"/>
  <c r="C2677" i="1"/>
  <c r="C2678" i="1"/>
  <c r="C2679" i="1"/>
  <c r="C2680" i="1"/>
  <c r="C2681" i="1"/>
  <c r="C2682" i="1"/>
  <c r="C2683" i="1"/>
  <c r="C2684" i="1"/>
  <c r="C2685" i="1"/>
  <c r="C2686" i="1"/>
  <c r="C2687" i="1"/>
  <c r="C2688" i="1"/>
  <c r="C2689" i="1"/>
  <c r="C2690" i="1"/>
  <c r="C2691" i="1"/>
  <c r="C2692" i="1"/>
  <c r="C2693" i="1"/>
  <c r="C2694" i="1"/>
  <c r="C2695" i="1"/>
  <c r="C2696" i="1"/>
  <c r="C2697" i="1"/>
  <c r="C2698" i="1"/>
  <c r="C2699" i="1"/>
  <c r="C2700" i="1"/>
  <c r="C2701" i="1"/>
  <c r="C2702" i="1"/>
  <c r="C2703" i="1"/>
  <c r="C2704" i="1"/>
  <c r="C2705" i="1"/>
  <c r="C2706" i="1"/>
  <c r="C2707" i="1"/>
  <c r="C2708" i="1"/>
  <c r="C2709" i="1"/>
  <c r="C2710" i="1"/>
  <c r="C2711" i="1"/>
  <c r="C2712" i="1"/>
  <c r="C2713" i="1"/>
  <c r="C2714" i="1"/>
  <c r="C2715" i="1"/>
  <c r="C2716" i="1"/>
  <c r="C2717" i="1"/>
  <c r="C2718" i="1"/>
  <c r="C2719" i="1"/>
  <c r="C2720" i="1"/>
  <c r="C2721" i="1"/>
  <c r="C2722" i="1"/>
  <c r="C2723" i="1"/>
  <c r="C2724" i="1"/>
  <c r="C2725" i="1"/>
  <c r="C2726" i="1"/>
  <c r="C2727" i="1"/>
  <c r="C2728" i="1"/>
  <c r="C2729" i="1"/>
  <c r="C2730" i="1"/>
  <c r="C2731" i="1"/>
  <c r="C2732" i="1"/>
  <c r="C2733" i="1"/>
  <c r="C2734" i="1"/>
  <c r="C2735" i="1"/>
  <c r="C2736" i="1"/>
  <c r="C2737" i="1"/>
  <c r="C2738" i="1"/>
  <c r="C2739" i="1"/>
  <c r="C2740" i="1"/>
  <c r="C2741" i="1"/>
  <c r="C2742" i="1"/>
  <c r="C2743" i="1"/>
  <c r="C2744" i="1"/>
  <c r="C2745" i="1"/>
  <c r="C2746" i="1"/>
  <c r="C2747" i="1"/>
  <c r="C2748" i="1"/>
  <c r="C2749" i="1"/>
  <c r="C2750" i="1"/>
  <c r="C2751" i="1"/>
  <c r="C2752" i="1"/>
  <c r="C2753" i="1"/>
  <c r="C2754" i="1"/>
  <c r="C2755" i="1"/>
  <c r="C2756" i="1"/>
  <c r="C2757" i="1"/>
  <c r="C2758" i="1"/>
  <c r="C2759" i="1"/>
  <c r="C2760" i="1"/>
  <c r="C2761" i="1"/>
  <c r="C2762" i="1"/>
  <c r="C2763" i="1"/>
  <c r="C2764" i="1"/>
  <c r="C2765" i="1"/>
  <c r="C2766" i="1"/>
  <c r="C2767" i="1"/>
  <c r="C2768" i="1"/>
  <c r="C2769" i="1"/>
  <c r="C2770" i="1"/>
  <c r="C2771" i="1"/>
  <c r="C2772" i="1"/>
  <c r="C2773" i="1"/>
  <c r="C2774" i="1"/>
  <c r="C2775" i="1"/>
  <c r="C2776" i="1"/>
  <c r="C2777" i="1"/>
  <c r="C2778" i="1"/>
  <c r="C2779" i="1"/>
  <c r="C2780" i="1"/>
  <c r="C2781" i="1"/>
  <c r="C2782" i="1"/>
  <c r="C2783" i="1"/>
  <c r="C2784" i="1"/>
  <c r="C2785" i="1"/>
  <c r="C2786" i="1"/>
  <c r="C2787" i="1"/>
  <c r="C2788" i="1"/>
  <c r="C2789" i="1"/>
  <c r="C2790" i="1"/>
  <c r="C2791" i="1"/>
  <c r="C2792" i="1"/>
  <c r="C2793" i="1"/>
  <c r="C2794" i="1"/>
  <c r="C2795" i="1"/>
  <c r="C2796" i="1"/>
  <c r="C2797" i="1"/>
  <c r="C2798" i="1"/>
  <c r="C2799" i="1"/>
  <c r="C2800" i="1"/>
  <c r="C2801" i="1"/>
  <c r="C2802" i="1"/>
  <c r="C2803" i="1"/>
  <c r="C2804" i="1"/>
  <c r="C2805" i="1"/>
  <c r="C2806" i="1"/>
  <c r="C2807" i="1"/>
  <c r="C2808" i="1"/>
  <c r="C2809" i="1"/>
  <c r="C2810" i="1"/>
  <c r="C2811" i="1"/>
  <c r="C2812" i="1"/>
  <c r="C2813" i="1"/>
  <c r="C2814" i="1"/>
  <c r="C2815" i="1"/>
  <c r="C2816" i="1"/>
  <c r="C2817" i="1"/>
  <c r="C2818" i="1"/>
  <c r="C2819" i="1"/>
  <c r="C2820" i="1"/>
  <c r="C2821" i="1"/>
  <c r="C2822" i="1"/>
  <c r="C2823" i="1"/>
  <c r="C2824" i="1"/>
  <c r="C2825" i="1"/>
  <c r="C2826" i="1"/>
  <c r="C2827" i="1"/>
  <c r="C2828" i="1"/>
  <c r="C2829" i="1"/>
  <c r="C2830" i="1"/>
  <c r="C2831" i="1"/>
  <c r="C2832" i="1"/>
  <c r="C2833" i="1"/>
  <c r="C2834" i="1"/>
  <c r="C2835" i="1"/>
  <c r="C2836" i="1"/>
  <c r="C2837" i="1"/>
  <c r="C2838" i="1"/>
  <c r="C2839" i="1"/>
  <c r="C2840" i="1"/>
  <c r="C2841" i="1"/>
  <c r="C2842" i="1"/>
  <c r="C2843" i="1"/>
  <c r="C2844" i="1"/>
  <c r="C2845" i="1"/>
  <c r="C2846" i="1"/>
  <c r="C2847" i="1"/>
  <c r="C2848" i="1"/>
  <c r="C2849" i="1"/>
  <c r="C2850" i="1"/>
  <c r="C2851" i="1"/>
  <c r="C2852" i="1"/>
  <c r="C2853" i="1"/>
  <c r="C2854" i="1"/>
  <c r="C2855" i="1"/>
  <c r="C2856" i="1"/>
  <c r="C2857" i="1"/>
  <c r="C2858" i="1"/>
  <c r="C2859" i="1"/>
  <c r="C2860" i="1"/>
  <c r="C2861" i="1"/>
  <c r="C2862" i="1"/>
  <c r="C2863" i="1"/>
  <c r="C2864" i="1"/>
  <c r="C2865" i="1"/>
  <c r="C2866" i="1"/>
  <c r="C2867" i="1"/>
  <c r="C2868" i="1"/>
  <c r="C2869" i="1"/>
  <c r="C2870" i="1"/>
  <c r="C2871" i="1"/>
  <c r="C2872" i="1"/>
  <c r="C2873" i="1"/>
  <c r="C2874" i="1"/>
  <c r="C2875" i="1"/>
  <c r="C2876" i="1"/>
  <c r="C2877" i="1"/>
  <c r="C2878" i="1"/>
  <c r="C2879" i="1"/>
  <c r="C2880" i="1"/>
  <c r="C2881" i="1"/>
  <c r="C2882" i="1"/>
  <c r="C2883" i="1"/>
  <c r="C2884" i="1"/>
  <c r="C2885" i="1"/>
  <c r="C2886" i="1"/>
  <c r="C2887" i="1"/>
  <c r="C2888" i="1"/>
  <c r="C2889" i="1"/>
  <c r="C2890" i="1"/>
  <c r="C2891" i="1"/>
  <c r="C2892" i="1"/>
  <c r="C2893" i="1"/>
  <c r="C2894" i="1"/>
  <c r="C2895" i="1"/>
  <c r="C2896" i="1"/>
  <c r="C2897" i="1"/>
  <c r="C2898" i="1"/>
  <c r="C2899" i="1"/>
  <c r="C2900" i="1"/>
  <c r="C2901" i="1"/>
  <c r="C2902" i="1"/>
  <c r="C2903" i="1"/>
  <c r="C2904" i="1"/>
  <c r="C2905" i="1"/>
  <c r="C2906" i="1"/>
  <c r="C2907" i="1"/>
  <c r="C2908" i="1"/>
  <c r="C2909" i="1"/>
  <c r="C2910" i="1"/>
  <c r="C2911" i="1"/>
  <c r="C2912" i="1"/>
  <c r="C2913" i="1"/>
  <c r="C2914" i="1"/>
  <c r="C2915" i="1"/>
  <c r="C2916" i="1"/>
  <c r="C2917" i="1"/>
  <c r="C2918" i="1"/>
  <c r="C2919" i="1"/>
  <c r="C2920" i="1"/>
  <c r="C2921" i="1"/>
  <c r="C2922" i="1"/>
  <c r="C2923" i="1"/>
  <c r="C2924" i="1"/>
  <c r="C2925" i="1"/>
  <c r="C2926" i="1"/>
  <c r="C2927" i="1"/>
  <c r="C2928" i="1"/>
  <c r="C2929" i="1"/>
  <c r="C2930" i="1"/>
  <c r="C2931" i="1"/>
  <c r="C2932" i="1"/>
  <c r="C2933" i="1"/>
  <c r="C2934" i="1"/>
  <c r="C2935" i="1"/>
  <c r="C2936" i="1"/>
  <c r="C2937" i="1"/>
  <c r="C2938" i="1"/>
  <c r="C2939" i="1"/>
  <c r="C2940" i="1"/>
  <c r="C2941" i="1"/>
  <c r="C2942" i="1"/>
  <c r="C2943" i="1"/>
  <c r="C2944" i="1"/>
  <c r="C2945" i="1"/>
  <c r="C2946" i="1"/>
  <c r="C2947" i="1"/>
  <c r="C2948" i="1"/>
  <c r="C2949" i="1"/>
  <c r="C2950" i="1"/>
  <c r="C2951" i="1"/>
  <c r="C2952" i="1"/>
  <c r="C2953" i="1"/>
  <c r="C2954" i="1"/>
  <c r="C2955" i="1"/>
  <c r="C2956" i="1"/>
  <c r="C2957" i="1"/>
  <c r="C2958" i="1"/>
  <c r="C2959" i="1"/>
  <c r="C2960" i="1"/>
  <c r="C2961" i="1"/>
  <c r="C2962" i="1"/>
  <c r="C2963" i="1"/>
  <c r="C2964" i="1"/>
  <c r="C2965" i="1"/>
  <c r="C2966" i="1"/>
  <c r="C2967" i="1"/>
  <c r="C2968" i="1"/>
  <c r="C2969" i="1"/>
  <c r="C2970" i="1"/>
  <c r="C2971" i="1"/>
  <c r="C2972" i="1"/>
  <c r="C2973" i="1"/>
  <c r="C2974" i="1"/>
  <c r="C2975" i="1"/>
  <c r="C2976" i="1"/>
  <c r="C2977" i="1"/>
  <c r="C2978" i="1"/>
  <c r="C2979" i="1"/>
  <c r="C2980" i="1"/>
  <c r="C2981" i="1"/>
  <c r="C2982" i="1"/>
  <c r="C2983" i="1"/>
  <c r="C2984" i="1"/>
  <c r="C2985" i="1"/>
  <c r="C2986" i="1"/>
  <c r="C2987" i="1"/>
  <c r="C2988" i="1"/>
  <c r="C2989" i="1"/>
  <c r="C2990" i="1"/>
  <c r="C2991" i="1"/>
  <c r="C2992" i="1"/>
  <c r="C2993" i="1"/>
  <c r="C2994" i="1"/>
  <c r="C2995" i="1"/>
  <c r="C2996" i="1"/>
  <c r="C2997" i="1"/>
  <c r="C2998" i="1"/>
  <c r="C2999" i="1"/>
  <c r="C3000" i="1"/>
  <c r="C3001" i="1"/>
  <c r="C3002" i="1"/>
  <c r="C3003" i="1"/>
  <c r="C3004" i="1"/>
  <c r="C3005" i="1"/>
  <c r="C3006" i="1"/>
  <c r="C3007" i="1"/>
  <c r="C3008" i="1"/>
  <c r="C3009" i="1"/>
  <c r="C3010" i="1"/>
  <c r="C3011" i="1"/>
  <c r="C3012" i="1"/>
  <c r="C3013" i="1"/>
  <c r="C3014" i="1"/>
  <c r="C3015" i="1"/>
  <c r="C3016" i="1"/>
  <c r="C3017" i="1"/>
  <c r="C3018" i="1"/>
  <c r="C3019" i="1"/>
  <c r="C3020" i="1"/>
  <c r="C3021" i="1"/>
  <c r="C3022" i="1"/>
  <c r="C3023" i="1"/>
  <c r="C3024" i="1"/>
  <c r="C3025" i="1"/>
  <c r="C3026" i="1"/>
  <c r="C3027" i="1"/>
  <c r="C3028" i="1"/>
  <c r="C3029" i="1"/>
  <c r="C3030" i="1"/>
  <c r="C3031" i="1"/>
  <c r="C3032" i="1"/>
  <c r="C3033" i="1"/>
  <c r="C3034" i="1"/>
  <c r="C3035" i="1"/>
  <c r="C3036" i="1"/>
  <c r="C3037" i="1"/>
  <c r="C3038" i="1"/>
  <c r="C3039" i="1"/>
  <c r="C3040" i="1"/>
  <c r="C3041" i="1"/>
  <c r="C3042" i="1"/>
  <c r="C3043" i="1"/>
  <c r="C3044" i="1"/>
  <c r="C3045" i="1"/>
  <c r="C3046" i="1"/>
  <c r="C3047" i="1"/>
  <c r="C3048" i="1"/>
  <c r="C3049" i="1"/>
  <c r="C3050" i="1"/>
  <c r="C3051" i="1"/>
  <c r="C3052" i="1"/>
  <c r="C3053" i="1"/>
  <c r="C3054" i="1"/>
  <c r="C3055" i="1"/>
  <c r="C3056" i="1"/>
  <c r="C3057" i="1"/>
  <c r="C3058" i="1"/>
  <c r="C3059" i="1"/>
  <c r="C3060" i="1"/>
  <c r="C3061" i="1"/>
  <c r="C3062" i="1"/>
  <c r="C3063" i="1"/>
  <c r="C3064" i="1"/>
  <c r="C3065" i="1"/>
  <c r="C3066" i="1"/>
  <c r="C3067" i="1"/>
  <c r="C3068" i="1"/>
  <c r="C3069" i="1"/>
  <c r="C3070" i="1"/>
  <c r="C3071" i="1"/>
  <c r="C3072" i="1"/>
  <c r="C3073" i="1"/>
  <c r="C3074" i="1"/>
  <c r="C3075" i="1"/>
  <c r="C3076" i="1"/>
  <c r="C3077" i="1"/>
  <c r="C3078" i="1"/>
  <c r="C3079" i="1"/>
  <c r="C3080" i="1"/>
  <c r="C3081" i="1"/>
  <c r="C3082" i="1"/>
  <c r="C3083" i="1"/>
  <c r="C3084" i="1"/>
  <c r="C3085" i="1"/>
  <c r="C3086" i="1"/>
  <c r="C3087" i="1"/>
  <c r="C3088" i="1"/>
  <c r="C3089" i="1"/>
  <c r="C3090" i="1"/>
  <c r="C3091" i="1"/>
  <c r="C3092" i="1"/>
  <c r="C3093" i="1"/>
  <c r="C3094" i="1"/>
  <c r="C3095" i="1"/>
  <c r="C3096" i="1"/>
  <c r="C3097" i="1"/>
  <c r="C3098" i="1"/>
  <c r="C3099" i="1"/>
  <c r="C3100" i="1"/>
  <c r="C3101" i="1"/>
  <c r="C3102" i="1"/>
  <c r="C3103" i="1"/>
  <c r="C3104" i="1"/>
  <c r="C3105" i="1"/>
  <c r="C3106" i="1"/>
  <c r="C3107" i="1"/>
  <c r="C3108" i="1"/>
  <c r="C3109" i="1"/>
  <c r="C3110" i="1"/>
  <c r="C3111" i="1"/>
  <c r="C3112" i="1"/>
  <c r="C3113" i="1"/>
  <c r="C3114" i="1"/>
  <c r="C3115" i="1"/>
  <c r="C3116" i="1"/>
  <c r="C3117" i="1"/>
  <c r="C3118" i="1"/>
  <c r="C3119" i="1"/>
  <c r="C3120" i="1"/>
  <c r="C3121" i="1"/>
  <c r="C3122" i="1"/>
  <c r="C3123" i="1"/>
  <c r="C3124" i="1"/>
  <c r="C3125" i="1"/>
  <c r="C3126" i="1"/>
  <c r="C3127" i="1"/>
  <c r="C3128" i="1"/>
  <c r="C3129" i="1"/>
  <c r="C3130" i="1"/>
  <c r="C3131" i="1"/>
  <c r="C3132" i="1"/>
  <c r="C3133" i="1"/>
  <c r="C3134" i="1"/>
  <c r="C3135" i="1"/>
  <c r="C3136" i="1"/>
  <c r="C3137" i="1"/>
  <c r="C3138" i="1"/>
  <c r="C3139" i="1"/>
  <c r="C3140" i="1"/>
  <c r="C3141" i="1"/>
  <c r="C3142" i="1"/>
  <c r="C3143" i="1"/>
  <c r="C3144" i="1"/>
  <c r="C3145" i="1"/>
  <c r="C3146" i="1"/>
  <c r="C3147" i="1"/>
  <c r="C3148" i="1"/>
  <c r="C3149" i="1"/>
  <c r="C3150" i="1"/>
  <c r="C3151" i="1"/>
  <c r="C3152" i="1"/>
  <c r="C3153" i="1"/>
  <c r="C3154" i="1"/>
  <c r="C3155" i="1"/>
  <c r="C3156" i="1"/>
  <c r="C3157" i="1"/>
  <c r="C3158" i="1"/>
  <c r="C3159" i="1"/>
  <c r="C3160" i="1"/>
  <c r="C3161" i="1"/>
  <c r="C3162" i="1"/>
  <c r="C3163" i="1"/>
  <c r="C3164" i="1"/>
  <c r="C3165" i="1"/>
  <c r="C3166" i="1"/>
  <c r="C3167" i="1"/>
  <c r="C3168" i="1"/>
  <c r="C3169" i="1"/>
  <c r="C3170" i="1"/>
  <c r="C3171" i="1"/>
  <c r="C3172" i="1"/>
  <c r="C3173" i="1"/>
  <c r="C3174" i="1"/>
  <c r="C3175" i="1"/>
  <c r="C3176" i="1"/>
  <c r="C3177" i="1"/>
  <c r="C3178" i="1"/>
  <c r="C3179" i="1"/>
  <c r="C3180" i="1"/>
  <c r="C3181" i="1"/>
  <c r="C3182" i="1"/>
  <c r="C3183" i="1"/>
  <c r="C3184" i="1"/>
  <c r="C3185" i="1"/>
  <c r="C3186" i="1"/>
  <c r="C3187" i="1"/>
  <c r="C3188" i="1"/>
  <c r="C3189" i="1"/>
  <c r="C3190" i="1"/>
  <c r="C3191" i="1"/>
  <c r="C3192" i="1"/>
  <c r="C3193" i="1"/>
  <c r="C3194" i="1"/>
  <c r="C3195" i="1"/>
  <c r="C3196" i="1"/>
  <c r="C3197" i="1"/>
  <c r="C3198" i="1"/>
  <c r="C3199" i="1"/>
  <c r="C3200" i="1"/>
  <c r="C3201" i="1"/>
  <c r="C3202" i="1"/>
  <c r="C3203" i="1"/>
  <c r="C3204" i="1"/>
  <c r="C3205" i="1"/>
  <c r="C3206" i="1"/>
  <c r="C3207" i="1"/>
  <c r="C3208" i="1"/>
  <c r="C3209" i="1"/>
  <c r="C3210" i="1"/>
  <c r="C3211" i="1"/>
  <c r="C3212" i="1"/>
  <c r="C3213" i="1"/>
  <c r="C3214" i="1"/>
  <c r="C3215" i="1"/>
  <c r="C3216" i="1"/>
  <c r="C3217" i="1"/>
  <c r="C3218" i="1"/>
  <c r="C3219" i="1"/>
  <c r="C3220" i="1"/>
  <c r="C3221" i="1"/>
  <c r="C3222" i="1"/>
  <c r="C3223" i="1"/>
  <c r="C3224" i="1"/>
  <c r="C3225" i="1"/>
  <c r="C3226" i="1"/>
  <c r="C3227" i="1"/>
  <c r="C3228" i="1"/>
  <c r="C3229" i="1"/>
  <c r="C3230" i="1"/>
  <c r="C3231" i="1"/>
  <c r="C3232" i="1"/>
  <c r="C3233" i="1"/>
  <c r="C3234" i="1"/>
  <c r="C3235" i="1"/>
  <c r="C3236" i="1"/>
  <c r="C3237" i="1"/>
  <c r="C3238" i="1"/>
  <c r="C3239" i="1"/>
  <c r="C3240" i="1"/>
  <c r="C3241" i="1"/>
  <c r="C3242" i="1"/>
  <c r="C3243" i="1"/>
  <c r="C3244" i="1"/>
  <c r="C3245" i="1"/>
  <c r="C3246" i="1"/>
  <c r="C3247" i="1"/>
  <c r="C3248" i="1"/>
  <c r="C3249" i="1"/>
  <c r="C3250" i="1"/>
  <c r="C3251" i="1"/>
  <c r="C3252" i="1"/>
  <c r="C3253" i="1"/>
  <c r="C3254" i="1"/>
  <c r="C3255" i="1"/>
  <c r="C3256" i="1"/>
  <c r="C3257" i="1"/>
  <c r="C3258" i="1"/>
  <c r="C3259" i="1"/>
  <c r="C3260" i="1"/>
  <c r="C3261" i="1"/>
  <c r="C3262" i="1"/>
  <c r="C3263" i="1"/>
  <c r="C3264" i="1"/>
  <c r="C3265" i="1"/>
  <c r="C3266" i="1"/>
  <c r="C3267" i="1"/>
  <c r="C3268" i="1"/>
  <c r="C3269" i="1"/>
  <c r="C3270" i="1"/>
  <c r="C3271" i="1"/>
  <c r="C3272" i="1"/>
  <c r="C3273" i="1"/>
  <c r="C3274" i="1"/>
  <c r="C3275" i="1"/>
  <c r="C3276" i="1"/>
  <c r="C3277" i="1"/>
  <c r="C3278" i="1"/>
  <c r="C3279" i="1"/>
  <c r="C3280" i="1"/>
  <c r="C3281" i="1"/>
  <c r="C3282" i="1"/>
  <c r="C3283" i="1"/>
  <c r="C3284" i="1"/>
  <c r="C3285" i="1"/>
  <c r="C3286" i="1"/>
  <c r="C3287" i="1"/>
  <c r="C3288" i="1"/>
  <c r="C3289" i="1"/>
  <c r="C3290" i="1"/>
  <c r="C3291" i="1"/>
  <c r="C3292" i="1"/>
  <c r="C3293" i="1"/>
  <c r="C3294" i="1"/>
  <c r="C3295" i="1"/>
  <c r="C3296" i="1"/>
  <c r="C3297" i="1"/>
  <c r="C3298" i="1"/>
  <c r="C3299" i="1"/>
  <c r="C3300" i="1"/>
  <c r="C3301" i="1"/>
  <c r="C3302" i="1"/>
  <c r="C3303" i="1"/>
  <c r="C3304" i="1"/>
  <c r="C3305" i="1"/>
  <c r="C3306" i="1"/>
  <c r="C3307" i="1"/>
  <c r="C3308" i="1"/>
  <c r="C3309" i="1"/>
  <c r="C3310" i="1"/>
  <c r="C3311" i="1"/>
  <c r="C3312" i="1"/>
  <c r="C3313" i="1"/>
  <c r="C3314" i="1"/>
  <c r="C3315" i="1"/>
  <c r="C3316" i="1"/>
  <c r="C3317" i="1"/>
  <c r="C3318" i="1"/>
  <c r="C3319" i="1"/>
  <c r="C3320" i="1"/>
  <c r="C3321" i="1"/>
  <c r="C3322" i="1"/>
  <c r="C3323" i="1"/>
  <c r="C3324" i="1"/>
  <c r="C3325" i="1"/>
  <c r="C3326" i="1"/>
  <c r="C3327" i="1"/>
  <c r="C3328" i="1"/>
  <c r="C3329" i="1"/>
  <c r="C3330" i="1"/>
  <c r="C3331" i="1"/>
  <c r="C3332" i="1"/>
  <c r="C3333" i="1"/>
  <c r="C3334" i="1"/>
  <c r="C3335" i="1"/>
  <c r="C3336" i="1"/>
  <c r="C3337" i="1"/>
  <c r="C3338" i="1"/>
  <c r="C3339" i="1"/>
  <c r="C3340" i="1"/>
  <c r="C3341" i="1"/>
  <c r="C3342" i="1"/>
  <c r="C3343" i="1"/>
  <c r="C3344" i="1"/>
  <c r="C3345" i="1"/>
  <c r="C3346" i="1"/>
  <c r="C3347" i="1"/>
  <c r="C3348" i="1"/>
  <c r="C3349" i="1"/>
  <c r="C3350" i="1"/>
  <c r="C3351" i="1"/>
  <c r="C3352" i="1"/>
  <c r="C3353" i="1"/>
  <c r="C3354" i="1"/>
  <c r="C3355" i="1"/>
  <c r="C3356" i="1"/>
  <c r="C3357" i="1"/>
  <c r="C3358" i="1"/>
  <c r="C3359" i="1"/>
  <c r="C3360" i="1"/>
  <c r="C3361" i="1"/>
  <c r="C3362" i="1"/>
  <c r="C3363" i="1"/>
  <c r="C3364" i="1"/>
  <c r="C3365" i="1"/>
  <c r="C3366" i="1"/>
  <c r="C3367" i="1"/>
  <c r="C3368" i="1"/>
  <c r="C3369" i="1"/>
  <c r="C3370" i="1"/>
  <c r="C3371" i="1"/>
  <c r="C3372" i="1"/>
  <c r="C3373" i="1"/>
  <c r="C3374" i="1"/>
  <c r="C3375" i="1"/>
  <c r="C3376" i="1"/>
  <c r="C3377" i="1"/>
  <c r="C3378" i="1"/>
  <c r="C3379" i="1"/>
  <c r="C3380" i="1"/>
  <c r="C3381" i="1"/>
  <c r="C3382" i="1"/>
  <c r="C3383" i="1"/>
  <c r="C3384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  <c r="D3214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2" i="1"/>
  <c r="D3263" i="1"/>
  <c r="D3264" i="1"/>
  <c r="D3265" i="1"/>
  <c r="D3266" i="1"/>
  <c r="D3267" i="1"/>
  <c r="D3268" i="1"/>
  <c r="D3269" i="1"/>
  <c r="D3270" i="1"/>
  <c r="D3271" i="1"/>
  <c r="D3272" i="1"/>
  <c r="D3273" i="1"/>
  <c r="D3274" i="1"/>
  <c r="D3275" i="1"/>
  <c r="D3276" i="1"/>
  <c r="D3277" i="1"/>
  <c r="D3278" i="1"/>
  <c r="D3279" i="1"/>
  <c r="D3280" i="1"/>
  <c r="D3281" i="1"/>
  <c r="D3282" i="1"/>
  <c r="D3283" i="1"/>
  <c r="D3284" i="1"/>
  <c r="D3285" i="1"/>
  <c r="D3286" i="1"/>
  <c r="D3287" i="1"/>
  <c r="D3288" i="1"/>
  <c r="D3289" i="1"/>
  <c r="D3290" i="1"/>
  <c r="D3291" i="1"/>
  <c r="D3292" i="1"/>
  <c r="D3293" i="1"/>
  <c r="D3294" i="1"/>
  <c r="D3295" i="1"/>
  <c r="D3296" i="1"/>
  <c r="D3297" i="1"/>
  <c r="D3298" i="1"/>
  <c r="D3299" i="1"/>
  <c r="D3300" i="1"/>
  <c r="D3301" i="1"/>
  <c r="D3302" i="1"/>
  <c r="D3303" i="1"/>
  <c r="D3304" i="1"/>
  <c r="D3305" i="1"/>
  <c r="D3306" i="1"/>
  <c r="D3307" i="1"/>
  <c r="D3308" i="1"/>
  <c r="D3309" i="1"/>
  <c r="D3310" i="1"/>
  <c r="D3311" i="1"/>
  <c r="D3312" i="1"/>
  <c r="D3313" i="1"/>
  <c r="D3314" i="1"/>
  <c r="D3315" i="1"/>
  <c r="D3316" i="1"/>
  <c r="D3317" i="1"/>
  <c r="D3318" i="1"/>
  <c r="D3319" i="1"/>
  <c r="D3320" i="1"/>
  <c r="D3321" i="1"/>
  <c r="D3322" i="1"/>
  <c r="D3323" i="1"/>
  <c r="D3324" i="1"/>
  <c r="D3325" i="1"/>
  <c r="D3326" i="1"/>
  <c r="D3327" i="1"/>
  <c r="D3328" i="1"/>
  <c r="D3329" i="1"/>
  <c r="D3330" i="1"/>
  <c r="D3331" i="1"/>
  <c r="D3332" i="1"/>
  <c r="D3333" i="1"/>
  <c r="D3334" i="1"/>
  <c r="D3335" i="1"/>
  <c r="D3336" i="1"/>
  <c r="D3337" i="1"/>
  <c r="D3338" i="1"/>
  <c r="D3339" i="1"/>
  <c r="D3340" i="1"/>
  <c r="D3341" i="1"/>
  <c r="D3342" i="1"/>
  <c r="D3343" i="1"/>
  <c r="D3344" i="1"/>
  <c r="D3345" i="1"/>
  <c r="D3346" i="1"/>
  <c r="D3347" i="1"/>
  <c r="D3348" i="1"/>
  <c r="D3349" i="1"/>
  <c r="D3350" i="1"/>
  <c r="D3351" i="1"/>
  <c r="D3352" i="1"/>
  <c r="D3353" i="1"/>
  <c r="D3354" i="1"/>
  <c r="D3355" i="1"/>
  <c r="D3356" i="1"/>
  <c r="D3357" i="1"/>
  <c r="D3358" i="1"/>
  <c r="D3359" i="1"/>
  <c r="D3360" i="1"/>
  <c r="D3361" i="1"/>
  <c r="D3362" i="1"/>
  <c r="D3363" i="1"/>
  <c r="D3364" i="1"/>
  <c r="D3365" i="1"/>
  <c r="D3366" i="1"/>
  <c r="D3367" i="1"/>
  <c r="D3368" i="1"/>
  <c r="D3369" i="1"/>
  <c r="D3370" i="1"/>
  <c r="D3371" i="1"/>
  <c r="D3372" i="1"/>
  <c r="D3373" i="1"/>
  <c r="D3374" i="1"/>
  <c r="D3375" i="1"/>
  <c r="D3376" i="1"/>
  <c r="D3377" i="1"/>
  <c r="D3378" i="1"/>
  <c r="D3379" i="1"/>
  <c r="D3380" i="1"/>
  <c r="D3381" i="1"/>
  <c r="D3382" i="1"/>
  <c r="D3383" i="1"/>
  <c r="D3384" i="1"/>
</calcChain>
</file>

<file path=xl/sharedStrings.xml><?xml version="1.0" encoding="utf-8"?>
<sst xmlns="http://schemas.openxmlformats.org/spreadsheetml/2006/main" count="54152" uniqueCount="24845">
  <si>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</si>
  <si>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</si>
  <si>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</si>
  <si>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</si>
  <si>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</si>
  <si>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</si>
  <si>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</si>
  <si>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</si>
  <si>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</si>
  <si>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</si>
  <si>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</si>
  <si>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Preparation_Laboratory_Sample_Group</t>
  </si>
  <si>
    <t>Mineral_Abbreviation</t>
  </si>
  <si>
    <t>Al2O3</t>
  </si>
  <si>
    <t>CaO</t>
  </si>
  <si>
    <t>Cr2O3</t>
  </si>
  <si>
    <t>FeO</t>
  </si>
  <si>
    <t>K2O</t>
  </si>
  <si>
    <t>MgO</t>
  </si>
  <si>
    <t>MnO</t>
  </si>
  <si>
    <t>Na2O</t>
  </si>
  <si>
    <t>SiO2</t>
  </si>
  <si>
    <t>TiO2</t>
  </si>
  <si>
    <t>Total</t>
  </si>
  <si>
    <t>93KKA1003:T572:039</t>
  </si>
  <si>
    <t>21:0301:000001</t>
  </si>
  <si>
    <t>21:0007:000004</t>
  </si>
  <si>
    <t>21:0007:000004:0005:0503:00</t>
  </si>
  <si>
    <t>T572</t>
  </si>
  <si>
    <t>17.83</t>
  </si>
  <si>
    <t>5.733</t>
  </si>
  <si>
    <t>7.33</t>
  </si>
  <si>
    <t>7.134</t>
  </si>
  <si>
    <t>&lt;0.001</t>
  </si>
  <si>
    <t>19.979</t>
  </si>
  <si>
    <t>0.413</t>
  </si>
  <si>
    <t>0.032</t>
  </si>
  <si>
    <t>40.696</t>
  </si>
  <si>
    <t>0.327</t>
  </si>
  <si>
    <t>99.473</t>
  </si>
  <si>
    <t>93KKA1003:T572:040</t>
  </si>
  <si>
    <t>21:0301:000002</t>
  </si>
  <si>
    <t>21:0007:000004:0005:0504:00</t>
  </si>
  <si>
    <t>16.382</t>
  </si>
  <si>
    <t>6.582</t>
  </si>
  <si>
    <t>8.588</t>
  </si>
  <si>
    <t>7.019</t>
  </si>
  <si>
    <t>0.022</t>
  </si>
  <si>
    <t>19.17</t>
  </si>
  <si>
    <t>0.383</t>
  </si>
  <si>
    <t>0.039</t>
  </si>
  <si>
    <t>40.809</t>
  </si>
  <si>
    <t>0.47</t>
  </si>
  <si>
    <t>99.465</t>
  </si>
  <si>
    <t>93KKA1003:T572:041</t>
  </si>
  <si>
    <t>21:0301:000003</t>
  </si>
  <si>
    <t>21:0007:000004:0005:0505:00</t>
  </si>
  <si>
    <t>17.187</t>
  </si>
  <si>
    <t>7.768</t>
  </si>
  <si>
    <t>7.179</t>
  </si>
  <si>
    <t>7.565</t>
  </si>
  <si>
    <t>0.012</t>
  </si>
  <si>
    <t>17.986</t>
  </si>
  <si>
    <t>0.365</t>
  </si>
  <si>
    <t>0.063</t>
  </si>
  <si>
    <t>40.529</t>
  </si>
  <si>
    <t>0.739</t>
  </si>
  <si>
    <t>99.394</t>
  </si>
  <si>
    <t>93KKA1003:T572:042</t>
  </si>
  <si>
    <t>21:0301:000004</t>
  </si>
  <si>
    <t>21:0007:000004:0005:0506:00</t>
  </si>
  <si>
    <t>19.328</t>
  </si>
  <si>
    <t>5.145</t>
  </si>
  <si>
    <t>5.333</t>
  </si>
  <si>
    <t>8.538</t>
  </si>
  <si>
    <t>19.215</t>
  </si>
  <si>
    <t>0.538</t>
  </si>
  <si>
    <t>40.921</t>
  </si>
  <si>
    <t>0.09</t>
  </si>
  <si>
    <t>99.109</t>
  </si>
  <si>
    <t>93KKA1003:T572:043</t>
  </si>
  <si>
    <t>21:0301:000005</t>
  </si>
  <si>
    <t>21:0007:000004:0005:0507:00</t>
  </si>
  <si>
    <t>20.985</t>
  </si>
  <si>
    <t>4.761</t>
  </si>
  <si>
    <t>3.237</t>
  </si>
  <si>
    <t>7.272</t>
  </si>
  <si>
    <t>0.005</t>
  </si>
  <si>
    <t>20.802</t>
  </si>
  <si>
    <t>0.342</t>
  </si>
  <si>
    <t>0.016</t>
  </si>
  <si>
    <t>41.575</t>
  </si>
  <si>
    <t>0.224</t>
  </si>
  <si>
    <t>99.22</t>
  </si>
  <si>
    <t>93KKA1003:T572:044</t>
  </si>
  <si>
    <t>21:0301:000006</t>
  </si>
  <si>
    <t>21:0007:000004:0005:0508:00</t>
  </si>
  <si>
    <t>20.118</t>
  </si>
  <si>
    <t>5.009</t>
  </si>
  <si>
    <t>3.857</t>
  </si>
  <si>
    <t>7.503</t>
  </si>
  <si>
    <t>0.002</t>
  </si>
  <si>
    <t>20.631</t>
  </si>
  <si>
    <t>0.312</t>
  </si>
  <si>
    <t>0.04</t>
  </si>
  <si>
    <t>41.334</t>
  </si>
  <si>
    <t>0.465</t>
  </si>
  <si>
    <t>99.272</t>
  </si>
  <si>
    <t>93KKA1003:T572:045</t>
  </si>
  <si>
    <t>21:0301:000007</t>
  </si>
  <si>
    <t>21:0007:000004:0005:0501:00</t>
  </si>
  <si>
    <t>1.952</t>
  </si>
  <si>
    <t>19.746</t>
  </si>
  <si>
    <t>1.266</t>
  </si>
  <si>
    <t>2.354</t>
  </si>
  <si>
    <t>0.045</t>
  </si>
  <si>
    <t>17.477</t>
  </si>
  <si>
    <t>0.139</t>
  </si>
  <si>
    <t>1.604</t>
  </si>
  <si>
    <t>54.271</t>
  </si>
  <si>
    <t>0.14</t>
  </si>
  <si>
    <t>98.994</t>
  </si>
  <si>
    <t>93KKA1003:T572:046</t>
  </si>
  <si>
    <t>21:0301:000008</t>
  </si>
  <si>
    <t>21:0007:000004:0005:0509:00</t>
  </si>
  <si>
    <t>1.582</t>
  </si>
  <si>
    <t>19.242</t>
  </si>
  <si>
    <t>1.925</t>
  </si>
  <si>
    <t>2.273</t>
  </si>
  <si>
    <t>0.061</t>
  </si>
  <si>
    <t>15.771</t>
  </si>
  <si>
    <t>1.568</t>
  </si>
  <si>
    <t>54.579</t>
  </si>
  <si>
    <t>0.183</t>
  </si>
  <si>
    <t>97.248</t>
  </si>
  <si>
    <t>93KKA1003:T572:047</t>
  </si>
  <si>
    <t>21:0301:000009</t>
  </si>
  <si>
    <t>21:0007:000004:0005:0510:00</t>
  </si>
  <si>
    <t>1.99</t>
  </si>
  <si>
    <t>18.756</t>
  </si>
  <si>
    <t>2.527</t>
  </si>
  <si>
    <t>2.533</t>
  </si>
  <si>
    <t>0.031</t>
  </si>
  <si>
    <t>16.852</t>
  </si>
  <si>
    <t>0.074</t>
  </si>
  <si>
    <t>2.195</t>
  </si>
  <si>
    <t>55.758</t>
  </si>
  <si>
    <t>0.24</t>
  </si>
  <si>
    <t>100.956</t>
  </si>
  <si>
    <t>93KKA1003:T572:048</t>
  </si>
  <si>
    <t>21:0301:000010</t>
  </si>
  <si>
    <t>21:0007:000004:0005:0502:00</t>
  </si>
  <si>
    <t>1.483</t>
  </si>
  <si>
    <t>20.142</t>
  </si>
  <si>
    <t>1.32</t>
  </si>
  <si>
    <t>2.376</t>
  </si>
  <si>
    <t>0.053</t>
  </si>
  <si>
    <t>16.177</t>
  </si>
  <si>
    <t>0.112</t>
  </si>
  <si>
    <t>1.223</t>
  </si>
  <si>
    <t>54.451</t>
  </si>
  <si>
    <t>0.197</t>
  </si>
  <si>
    <t>97.534</t>
  </si>
  <si>
    <t>93KKA1003:T572:049</t>
  </si>
  <si>
    <t>21:0301:000011</t>
  </si>
  <si>
    <t>21:0007:000004:0005:0516:00</t>
  </si>
  <si>
    <t>1.476</t>
  </si>
  <si>
    <t>20.151</t>
  </si>
  <si>
    <t>0.941</t>
  </si>
  <si>
    <t>2.76</t>
  </si>
  <si>
    <t>0.034</t>
  </si>
  <si>
    <t>16.001</t>
  </si>
  <si>
    <t>0.067</t>
  </si>
  <si>
    <t>1.127</t>
  </si>
  <si>
    <t>53.818</t>
  </si>
  <si>
    <t>0.265</t>
  </si>
  <si>
    <t>96.64</t>
  </si>
  <si>
    <t>93KKA1003:T572:050</t>
  </si>
  <si>
    <t>21:0301:000012</t>
  </si>
  <si>
    <t>21:0007:000004:0005:0517:00</t>
  </si>
  <si>
    <t>2.198</t>
  </si>
  <si>
    <t>19.024</t>
  </si>
  <si>
    <t>0.364</t>
  </si>
  <si>
    <t>3.336</t>
  </si>
  <si>
    <t>0.028</t>
  </si>
  <si>
    <t>15.902</t>
  </si>
  <si>
    <t>0.08</t>
  </si>
  <si>
    <t>1.543</t>
  </si>
  <si>
    <t>53.647</t>
  </si>
  <si>
    <t>0.275</t>
  </si>
  <si>
    <t>96.396</t>
  </si>
  <si>
    <t>93KKA1003:T572:051</t>
  </si>
  <si>
    <t>21:0301:000013</t>
  </si>
  <si>
    <t>21:0007:000004:0005:0518:00</t>
  </si>
  <si>
    <t>24.37</t>
  </si>
  <si>
    <t>0.151</t>
  </si>
  <si>
    <t>7.446</t>
  </si>
  <si>
    <t>13.552</t>
  </si>
  <si>
    <t>0.323</t>
  </si>
  <si>
    <t>51.328</t>
  </si>
  <si>
    <t>0.033</t>
  </si>
  <si>
    <t>97.415</t>
  </si>
  <si>
    <t>93KKA1003:T572:052</t>
  </si>
  <si>
    <t>21:0301:000014</t>
  </si>
  <si>
    <t>21:0007:000004:0005:0519:00</t>
  </si>
  <si>
    <t>1.291</t>
  </si>
  <si>
    <t>22.022</t>
  </si>
  <si>
    <t>0.303</t>
  </si>
  <si>
    <t>6.306</t>
  </si>
  <si>
    <t>0.03</t>
  </si>
  <si>
    <t>15.393</t>
  </si>
  <si>
    <t>0.319</t>
  </si>
  <si>
    <t>0.325</t>
  </si>
  <si>
    <t>51.972</t>
  </si>
  <si>
    <t>0.095</t>
  </si>
  <si>
    <t>98.055</t>
  </si>
  <si>
    <t>93KKA1003:T572:053</t>
  </si>
  <si>
    <t>21:0301:000015</t>
  </si>
  <si>
    <t>21:0007:000004:0005:0511:00</t>
  </si>
  <si>
    <t>0.091</t>
  </si>
  <si>
    <t>0.014</t>
  </si>
  <si>
    <t>0.048</t>
  </si>
  <si>
    <t>44.633</t>
  </si>
  <si>
    <t>0.001</t>
  </si>
  <si>
    <t>0.42</t>
  </si>
  <si>
    <t>0.5</t>
  </si>
  <si>
    <t>0.007</t>
  </si>
  <si>
    <t>2.71</t>
  </si>
  <si>
    <t>48.13</t>
  </si>
  <si>
    <t>96.554</t>
  </si>
  <si>
    <t>93KKA1003:T572:054</t>
  </si>
  <si>
    <t>21:0301:000016</t>
  </si>
  <si>
    <t>21:0007:000004:0005:0512:00</t>
  </si>
  <si>
    <t>0.049</t>
  </si>
  <si>
    <t>0.01</t>
  </si>
  <si>
    <t>0.018</t>
  </si>
  <si>
    <t>45.143</t>
  </si>
  <si>
    <t>1.963</t>
  </si>
  <si>
    <t>0.128</t>
  </si>
  <si>
    <t>49.748</t>
  </si>
  <si>
    <t>97.07</t>
  </si>
  <si>
    <t>93KKA1003:T572:055</t>
  </si>
  <si>
    <t>21:0301:000017</t>
  </si>
  <si>
    <t>21:0007:000004:0005:0513:00</t>
  </si>
  <si>
    <t>43.698</t>
  </si>
  <si>
    <t>0.013</t>
  </si>
  <si>
    <t>0.02</t>
  </si>
  <si>
    <t>4.407</t>
  </si>
  <si>
    <t>0.148</t>
  </si>
  <si>
    <t>48.937</t>
  </si>
  <si>
    <t>97.322</t>
  </si>
  <si>
    <t>93KKA1003:T572:056</t>
  </si>
  <si>
    <t>21:0301:000018</t>
  </si>
  <si>
    <t>21:0007:000004:0005:0514:00</t>
  </si>
  <si>
    <t>0.042</t>
  </si>
  <si>
    <t>0.003</t>
  </si>
  <si>
    <t>47.196</t>
  </si>
  <si>
    <t>1.759</t>
  </si>
  <si>
    <t>0.633</t>
  </si>
  <si>
    <t>47.501</t>
  </si>
  <si>
    <t>97.171</t>
  </si>
  <si>
    <t>93KKA1003:T572:057</t>
  </si>
  <si>
    <t>21:0301:000019</t>
  </si>
  <si>
    <t>21:0007:000004:0005:0515:00</t>
  </si>
  <si>
    <t>0.104</t>
  </si>
  <si>
    <t>46.288</t>
  </si>
  <si>
    <t>0.388</t>
  </si>
  <si>
    <t>0.764</t>
  </si>
  <si>
    <t>49.668</t>
  </si>
  <si>
    <t>97.284</t>
  </si>
  <si>
    <t>93KKA1005:T572:058</t>
  </si>
  <si>
    <t>21:0301:000020</t>
  </si>
  <si>
    <t>21:0007:000006</t>
  </si>
  <si>
    <t>21:0007:000006:0005:0501:00</t>
  </si>
  <si>
    <t>16.785</t>
  </si>
  <si>
    <t>5.884</t>
  </si>
  <si>
    <t>8.939</t>
  </si>
  <si>
    <t>7.628</t>
  </si>
  <si>
    <t>0.025</t>
  </si>
  <si>
    <t>19.109</t>
  </si>
  <si>
    <t>0.551</t>
  </si>
  <si>
    <t>40.972</t>
  </si>
  <si>
    <t>0.103</t>
  </si>
  <si>
    <t>99.996</t>
  </si>
  <si>
    <t>93KKA1005:T572:059</t>
  </si>
  <si>
    <t>21:0301:000021</t>
  </si>
  <si>
    <t>21:0007:000006:0005:0502:00</t>
  </si>
  <si>
    <t>16.603</t>
  </si>
  <si>
    <t>6.664</t>
  </si>
  <si>
    <t>8.775</t>
  </si>
  <si>
    <t>6.351</t>
  </si>
  <si>
    <t>0.019</t>
  </si>
  <si>
    <t>19.401</t>
  </si>
  <si>
    <t>0.386</t>
  </si>
  <si>
    <t>40.82</t>
  </si>
  <si>
    <t>0.19</t>
  </si>
  <si>
    <t>99.217</t>
  </si>
  <si>
    <t>93KKA1005:T572:060</t>
  </si>
  <si>
    <t>21:0301:000022</t>
  </si>
  <si>
    <t>21:0007:000006:0005:0503:00</t>
  </si>
  <si>
    <t>19.629</t>
  </si>
  <si>
    <t>5.622</t>
  </si>
  <si>
    <t>4.958</t>
  </si>
  <si>
    <t>7.253</t>
  </si>
  <si>
    <t>20.309</t>
  </si>
  <si>
    <t>0.354</t>
  </si>
  <si>
    <t>42.072</t>
  </si>
  <si>
    <t>0.047</t>
  </si>
  <si>
    <t>100.245</t>
  </si>
  <si>
    <t>93KKA1005:T572:061</t>
  </si>
  <si>
    <t>21:0301:000023</t>
  </si>
  <si>
    <t>21:0007:000006:0005:0504:00</t>
  </si>
  <si>
    <t>18.128</t>
  </si>
  <si>
    <t>5.623</t>
  </si>
  <si>
    <t>6.577</t>
  </si>
  <si>
    <t>6.953</t>
  </si>
  <si>
    <t>20.516</t>
  </si>
  <si>
    <t>0.35</t>
  </si>
  <si>
    <t>0.059</t>
  </si>
  <si>
    <t>41.173</t>
  </si>
  <si>
    <t>0.387</t>
  </si>
  <si>
    <t>99.769</t>
  </si>
  <si>
    <t>93KKA1005:T572:062</t>
  </si>
  <si>
    <t>21:0301:000024</t>
  </si>
  <si>
    <t>21:0007:000006:0005:0505:00</t>
  </si>
  <si>
    <t>18.089</t>
  </si>
  <si>
    <t>5.265</t>
  </si>
  <si>
    <t>6.387</t>
  </si>
  <si>
    <t>6.613</t>
  </si>
  <si>
    <t>20.846</t>
  </si>
  <si>
    <t>0.36</t>
  </si>
  <si>
    <t>0.024</t>
  </si>
  <si>
    <t>41.199</t>
  </si>
  <si>
    <t>0.495</t>
  </si>
  <si>
    <t>99.288</t>
  </si>
  <si>
    <t>93KKA1005:T572:063</t>
  </si>
  <si>
    <t>21:0301:000025</t>
  </si>
  <si>
    <t>21:0007:000006:0005:0506:00</t>
  </si>
  <si>
    <t>20.466</t>
  </si>
  <si>
    <t>4.543</t>
  </si>
  <si>
    <t>3.759</t>
  </si>
  <si>
    <t>8.284</t>
  </si>
  <si>
    <t>19.787</t>
  </si>
  <si>
    <t>0.409</t>
  </si>
  <si>
    <t>41.094</t>
  </si>
  <si>
    <t>0.178</t>
  </si>
  <si>
    <t>98.535</t>
  </si>
  <si>
    <t>93KKA1005:T572:064</t>
  </si>
  <si>
    <t>21:0301:000026</t>
  </si>
  <si>
    <t>21:0007:000006:0005:0507:00</t>
  </si>
  <si>
    <t>18.731</t>
  </si>
  <si>
    <t>7.452</t>
  </si>
  <si>
    <t>4.77</t>
  </si>
  <si>
    <t>8.477</t>
  </si>
  <si>
    <t>17.955</t>
  </si>
  <si>
    <t>0.436</t>
  </si>
  <si>
    <t>40.777</t>
  </si>
  <si>
    <t>0.676</t>
  </si>
  <si>
    <t>99.328</t>
  </si>
  <si>
    <t>93KKA1005:T572:065</t>
  </si>
  <si>
    <t>21:0301:000027</t>
  </si>
  <si>
    <t>21:0007:000006:0005:0508:00</t>
  </si>
  <si>
    <t>19.035</t>
  </si>
  <si>
    <t>5.132</t>
  </si>
  <si>
    <t>5.196</t>
  </si>
  <si>
    <t>7.637</t>
  </si>
  <si>
    <t>0.008</t>
  </si>
  <si>
    <t>20.211</t>
  </si>
  <si>
    <t>41.083</t>
  </si>
  <si>
    <t>0.329</t>
  </si>
  <si>
    <t>98.974</t>
  </si>
  <si>
    <t>93KKA1005:T572:066</t>
  </si>
  <si>
    <t>21:0301:000028</t>
  </si>
  <si>
    <t>21:0007:000006:0005:0513:00</t>
  </si>
  <si>
    <t>19.646</t>
  </si>
  <si>
    <t>0.311</t>
  </si>
  <si>
    <t>20.625</t>
  </si>
  <si>
    <t>1.141</t>
  </si>
  <si>
    <t>20.633</t>
  </si>
  <si>
    <t>35.262</t>
  </si>
  <si>
    <t>0.06</t>
  </si>
  <si>
    <t>97.682</t>
  </si>
  <si>
    <t>93KKA1005:T572:067</t>
  </si>
  <si>
    <t>21:0301:000029</t>
  </si>
  <si>
    <t>21:0007:000006:0005:0509:00</t>
  </si>
  <si>
    <t>2.283</t>
  </si>
  <si>
    <t>19.615</t>
  </si>
  <si>
    <t>2.621</t>
  </si>
  <si>
    <t>1.842</t>
  </si>
  <si>
    <t>15.693</t>
  </si>
  <si>
    <t>0.065</t>
  </si>
  <si>
    <t>2.405</t>
  </si>
  <si>
    <t>53.426</t>
  </si>
  <si>
    <t>0.127</t>
  </si>
  <si>
    <t>98.076</t>
  </si>
  <si>
    <t>93KKA1005:T572:068</t>
  </si>
  <si>
    <t>21:0301:000030</t>
  </si>
  <si>
    <t>21:0007:000006:0005:0510:00</t>
  </si>
  <si>
    <t>0.066</t>
  </si>
  <si>
    <t>0.021</t>
  </si>
  <si>
    <t>0.088</t>
  </si>
  <si>
    <t>45.554</t>
  </si>
  <si>
    <t>0.546</t>
  </si>
  <si>
    <t>0.452</t>
  </si>
  <si>
    <t>49.928</t>
  </si>
  <si>
    <t>96.859</t>
  </si>
  <si>
    <t>93KKA1005:T572:069</t>
  </si>
  <si>
    <t>21:0301:000031</t>
  </si>
  <si>
    <t>21:0007:000006:0005:0511:00</t>
  </si>
  <si>
    <t>0.043</t>
  </si>
  <si>
    <t>46.825</t>
  </si>
  <si>
    <t>0.023</t>
  </si>
  <si>
    <t>0.085</t>
  </si>
  <si>
    <t>0.644</t>
  </si>
  <si>
    <t>0.222</t>
  </si>
  <si>
    <t>49.616</t>
  </si>
  <si>
    <t>97.508</t>
  </si>
  <si>
    <t>93KKA1005:T572:070</t>
  </si>
  <si>
    <t>21:0301:000032</t>
  </si>
  <si>
    <t>21:0007:000006:0005:0512:00</t>
  </si>
  <si>
    <t>0.006</t>
  </si>
  <si>
    <t>0.054</t>
  </si>
  <si>
    <t>45.027</t>
  </si>
  <si>
    <t>1.156</t>
  </si>
  <si>
    <t>0.009</t>
  </si>
  <si>
    <t>0.092</t>
  </si>
  <si>
    <t>51.772</t>
  </si>
  <si>
    <t>98.368</t>
  </si>
  <si>
    <t>93KKA1008:T572:071</t>
  </si>
  <si>
    <t>21:0301:000033</t>
  </si>
  <si>
    <t>21:0007:000009</t>
  </si>
  <si>
    <t>21:0007:000009:0005:0501:00</t>
  </si>
  <si>
    <t>17.484</t>
  </si>
  <si>
    <t>5.272</t>
  </si>
  <si>
    <t>6.551</t>
  </si>
  <si>
    <t>6.372</t>
  </si>
  <si>
    <t>19.435</t>
  </si>
  <si>
    <t>0.322</t>
  </si>
  <si>
    <t>42.78</t>
  </si>
  <si>
    <t>0.242</t>
  </si>
  <si>
    <t>98.457</t>
  </si>
  <si>
    <t>93KKA1008:T572:072</t>
  </si>
  <si>
    <t>21:0301:000034</t>
  </si>
  <si>
    <t>21:0007:000009:0005:0502:00</t>
  </si>
  <si>
    <t>18.023</t>
  </si>
  <si>
    <t>5.656</t>
  </si>
  <si>
    <t>6.746</t>
  </si>
  <si>
    <t>6.709</t>
  </si>
  <si>
    <t>19.956</t>
  </si>
  <si>
    <t>0.026</t>
  </si>
  <si>
    <t>40.726</t>
  </si>
  <si>
    <t>0.27</t>
  </si>
  <si>
    <t>98.502</t>
  </si>
  <si>
    <t>93KKA1008:T572:073</t>
  </si>
  <si>
    <t>21:0301:000035</t>
  </si>
  <si>
    <t>21:0007:000009:0005:0508:00</t>
  </si>
  <si>
    <t>0.501</t>
  </si>
  <si>
    <t>0.035</t>
  </si>
  <si>
    <t>2.739</t>
  </si>
  <si>
    <t>29.734</t>
  </si>
  <si>
    <t>11.935</t>
  </si>
  <si>
    <t>0.26</t>
  </si>
  <si>
    <t>0.011</t>
  </si>
  <si>
    <t>0.824</t>
  </si>
  <si>
    <t>50.49</t>
  </si>
  <si>
    <t>96.531</t>
  </si>
  <si>
    <t>93KKA1008:T572:074</t>
  </si>
  <si>
    <t>21:0301:000036</t>
  </si>
  <si>
    <t>21:0007:000009:0005:0503:00</t>
  </si>
  <si>
    <t>0.057</t>
  </si>
  <si>
    <t>0.044</t>
  </si>
  <si>
    <t>46.93</t>
  </si>
  <si>
    <t>0.249</t>
  </si>
  <si>
    <t>0.529</t>
  </si>
  <si>
    <t>0.004</t>
  </si>
  <si>
    <t>49.5</t>
  </si>
  <si>
    <t>97.373</t>
  </si>
  <si>
    <t>93KKA1008:T572:075</t>
  </si>
  <si>
    <t>21:0301:000037</t>
  </si>
  <si>
    <t>21:0007:000009:0005:0504:00</t>
  </si>
  <si>
    <t>0.052</t>
  </si>
  <si>
    <t>46.895</t>
  </si>
  <si>
    <t>0.154</t>
  </si>
  <si>
    <t>0.576</t>
  </si>
  <si>
    <t>49.676</t>
  </si>
  <si>
    <t>97.414</t>
  </si>
  <si>
    <t>93KKA1008:T572:076</t>
  </si>
  <si>
    <t>21:0301:000038</t>
  </si>
  <si>
    <t>21:0007:000009:0005:0505:00</t>
  </si>
  <si>
    <t>0.079</t>
  </si>
  <si>
    <t>0.051</t>
  </si>
  <si>
    <t>46.394</t>
  </si>
  <si>
    <t>0.211</t>
  </si>
  <si>
    <t>0.87</t>
  </si>
  <si>
    <t>0.062</t>
  </si>
  <si>
    <t>0.145</t>
  </si>
  <si>
    <t>49.835</t>
  </si>
  <si>
    <t>97.673</t>
  </si>
  <si>
    <t>93KKA1008:T572:077</t>
  </si>
  <si>
    <t>21:0301:000039</t>
  </si>
  <si>
    <t>21:0007:000009:0005:0506:00</t>
  </si>
  <si>
    <t>0.055</t>
  </si>
  <si>
    <t>46.514</t>
  </si>
  <si>
    <t>0.649</t>
  </si>
  <si>
    <t>48.869</t>
  </si>
  <si>
    <t>96.654</t>
  </si>
  <si>
    <t>93KKA1008:T572:078</t>
  </si>
  <si>
    <t>21:0301:000040</t>
  </si>
  <si>
    <t>21:0007:000009:0005:0507:00</t>
  </si>
  <si>
    <t>0.068</t>
  </si>
  <si>
    <t>46.776</t>
  </si>
  <si>
    <t>0.449</t>
  </si>
  <si>
    <t>0.489</t>
  </si>
  <si>
    <t>49.246</t>
  </si>
  <si>
    <t>97.051</t>
  </si>
  <si>
    <t>93KKA1010:T572:079</t>
  </si>
  <si>
    <t>21:0301:000041</t>
  </si>
  <si>
    <t>21:0007:000011</t>
  </si>
  <si>
    <t>21:0007:000011:0005:0501:00</t>
  </si>
  <si>
    <t>15.181</t>
  </si>
  <si>
    <t>33.193</t>
  </si>
  <si>
    <t>8.227</t>
  </si>
  <si>
    <t>0.331</t>
  </si>
  <si>
    <t>0.131</t>
  </si>
  <si>
    <t>2.781</t>
  </si>
  <si>
    <t>37.316</t>
  </si>
  <si>
    <t>0.262</t>
  </si>
  <si>
    <t>97.431</t>
  </si>
  <si>
    <t>93KKA1010:T572:080</t>
  </si>
  <si>
    <t>21:0301:000042</t>
  </si>
  <si>
    <t>21:0007:000011:0005:0502:00</t>
  </si>
  <si>
    <t>0.077</t>
  </si>
  <si>
    <t>46.783</t>
  </si>
  <si>
    <t>0.391</t>
  </si>
  <si>
    <t>0.518</t>
  </si>
  <si>
    <t>49.81</t>
  </si>
  <si>
    <t>97.659</t>
  </si>
  <si>
    <t>93KKA1013:T572:081</t>
  </si>
  <si>
    <t>21:0301:000043</t>
  </si>
  <si>
    <t>21:0007:000014</t>
  </si>
  <si>
    <t>21:0007:000014:0005:0503:00</t>
  </si>
  <si>
    <t>18.051</t>
  </si>
  <si>
    <t>3.967</t>
  </si>
  <si>
    <t>7.498</t>
  </si>
  <si>
    <t>7.701</t>
  </si>
  <si>
    <t>20.518</t>
  </si>
  <si>
    <t>40.829</t>
  </si>
  <si>
    <t>99.056</t>
  </si>
  <si>
    <t>93KKA1013:T572:082</t>
  </si>
  <si>
    <t>21:0301:000044</t>
  </si>
  <si>
    <t>21:0007:000014:0005:0504:00</t>
  </si>
  <si>
    <t>17.265</t>
  </si>
  <si>
    <t>5.83</t>
  </si>
  <si>
    <t>7.862</t>
  </si>
  <si>
    <t>6.327</t>
  </si>
  <si>
    <t>0.017</t>
  </si>
  <si>
    <t>0.292</t>
  </si>
  <si>
    <t>40.805</t>
  </si>
  <si>
    <t>0.212</t>
  </si>
  <si>
    <t>98.832</t>
  </si>
  <si>
    <t>93KKA1013:T572:083</t>
  </si>
  <si>
    <t>21:0301:000045</t>
  </si>
  <si>
    <t>21:0007:000014:0005:0505:00</t>
  </si>
  <si>
    <t>16.141</t>
  </si>
  <si>
    <t>4.988</t>
  </si>
  <si>
    <t>9.208</t>
  </si>
  <si>
    <t>6.645</t>
  </si>
  <si>
    <t>20.311</t>
  </si>
  <si>
    <t>40.471</t>
  </si>
  <si>
    <t>0.075</t>
  </si>
  <si>
    <t>98.199</t>
  </si>
  <si>
    <t>93KKA1013:T572:084</t>
  </si>
  <si>
    <t>21:0301:000046</t>
  </si>
  <si>
    <t>21:0007:000014:0005:0506:00</t>
  </si>
  <si>
    <t>19.173</t>
  </si>
  <si>
    <t>5.232</t>
  </si>
  <si>
    <t>5.525</t>
  </si>
  <si>
    <t>20.178</t>
  </si>
  <si>
    <t>0.453</t>
  </si>
  <si>
    <t>98.328</t>
  </si>
  <si>
    <t>93KKA1013:T572:085</t>
  </si>
  <si>
    <t>21:0301:000047</t>
  </si>
  <si>
    <t>21:0007:000014:0005:0507:00</t>
  </si>
  <si>
    <t>19.661</t>
  </si>
  <si>
    <t>5.717</t>
  </si>
  <si>
    <t>4.865</t>
  </si>
  <si>
    <t>7.893</t>
  </si>
  <si>
    <t>19.071</t>
  </si>
  <si>
    <t>0.545</t>
  </si>
  <si>
    <t>0.152</t>
  </si>
  <si>
    <t>99.277</t>
  </si>
  <si>
    <t>93KKA1013:T572:086</t>
  </si>
  <si>
    <t>21:0301:000048</t>
  </si>
  <si>
    <t>21:0007:000014:0005:0508:00</t>
  </si>
  <si>
    <t>19.793</t>
  </si>
  <si>
    <t>5.008</t>
  </si>
  <si>
    <t>4.434</t>
  </si>
  <si>
    <t>7.002</t>
  </si>
  <si>
    <t>20.603</t>
  </si>
  <si>
    <t>0.411</t>
  </si>
  <si>
    <t>41.351</t>
  </si>
  <si>
    <t>0.334</t>
  </si>
  <si>
    <t>98.955</t>
  </si>
  <si>
    <t>93KKA1013:T572:087</t>
  </si>
  <si>
    <t>21:0301:000049</t>
  </si>
  <si>
    <t>21:0007:000014:0005:0509:00</t>
  </si>
  <si>
    <t>19.247</t>
  </si>
  <si>
    <t>5.054</t>
  </si>
  <si>
    <t>4.151</t>
  </si>
  <si>
    <t>7.318</t>
  </si>
  <si>
    <t>19.936</t>
  </si>
  <si>
    <t>0.417</t>
  </si>
  <si>
    <t>41.192</t>
  </si>
  <si>
    <t>0.437</t>
  </si>
  <si>
    <t>97.794</t>
  </si>
  <si>
    <t>93KKA1013:T572:088</t>
  </si>
  <si>
    <t>21:0301:000050</t>
  </si>
  <si>
    <t>21:0007:000014:0005:0501:00</t>
  </si>
  <si>
    <t>20.94</t>
  </si>
  <si>
    <t>9.846</t>
  </si>
  <si>
    <t>28.084</t>
  </si>
  <si>
    <t>2.129</t>
  </si>
  <si>
    <t>1.007</t>
  </si>
  <si>
    <t>36.775</t>
  </si>
  <si>
    <t>98.876</t>
  </si>
  <si>
    <t>93KKA1013:T572:089</t>
  </si>
  <si>
    <t>21:0301:000051</t>
  </si>
  <si>
    <t>21:0007:000014:0005:0502:00</t>
  </si>
  <si>
    <t>1.474</t>
  </si>
  <si>
    <t>19.471</t>
  </si>
  <si>
    <t>1.178</t>
  </si>
  <si>
    <t>2.981</t>
  </si>
  <si>
    <t>17.863</t>
  </si>
  <si>
    <t>0.102</t>
  </si>
  <si>
    <t>1.274</t>
  </si>
  <si>
    <t>53.657</t>
  </si>
  <si>
    <t>0.182</t>
  </si>
  <si>
    <t>98.235</t>
  </si>
  <si>
    <t>93KKA1013:T572:090</t>
  </si>
  <si>
    <t>21:0301:000052</t>
  </si>
  <si>
    <t>21:0007:000014:0005:0510:00</t>
  </si>
  <si>
    <t>0.038</t>
  </si>
  <si>
    <t>45.927</t>
  </si>
  <si>
    <t>0.156</t>
  </si>
  <si>
    <t>1.373</t>
  </si>
  <si>
    <t>0.036</t>
  </si>
  <si>
    <t>50.063</t>
  </si>
  <si>
    <t>97.665</t>
  </si>
  <si>
    <t>93KKA1013:T572:091</t>
  </si>
  <si>
    <t>21:0301:000053</t>
  </si>
  <si>
    <t>21:0007:000014:0005:0511:00</t>
  </si>
  <si>
    <t>0.096</t>
  </si>
  <si>
    <t>44.757</t>
  </si>
  <si>
    <t>1.107</t>
  </si>
  <si>
    <t>2.009</t>
  </si>
  <si>
    <t>47.82</t>
  </si>
  <si>
    <t>96.183</t>
  </si>
  <si>
    <t>93KKA1013:T572:092</t>
  </si>
  <si>
    <t>21:0301:000054</t>
  </si>
  <si>
    <t>21:0007:000014:0005:0512:00</t>
  </si>
  <si>
    <t>46.81</t>
  </si>
  <si>
    <t>1.174</t>
  </si>
  <si>
    <t>0.058</t>
  </si>
  <si>
    <t>49.822</t>
  </si>
  <si>
    <t>98.052</t>
  </si>
  <si>
    <t>93KKA1013:T572:093</t>
  </si>
  <si>
    <t>21:0301:000055</t>
  </si>
  <si>
    <t>21:0007:000014:0005:0513:00</t>
  </si>
  <si>
    <t>46.731</t>
  </si>
  <si>
    <t>0.083</t>
  </si>
  <si>
    <t>49.678</t>
  </si>
  <si>
    <t>97.795</t>
  </si>
  <si>
    <t>93KKA1013:T572:094</t>
  </si>
  <si>
    <t>21:0301:000056</t>
  </si>
  <si>
    <t>21:0007:000014:0005:0514:00</t>
  </si>
  <si>
    <t>47.265</t>
  </si>
  <si>
    <t>0.07</t>
  </si>
  <si>
    <t>0.688</t>
  </si>
  <si>
    <t>50.611</t>
  </si>
  <si>
    <t>98.736</t>
  </si>
  <si>
    <t>93KKA1013:T572:095</t>
  </si>
  <si>
    <t>21:0301:000057</t>
  </si>
  <si>
    <t>21:0007:000014:0005:0515:00</t>
  </si>
  <si>
    <t>46.343</t>
  </si>
  <si>
    <t>0.158</t>
  </si>
  <si>
    <t>0.704</t>
  </si>
  <si>
    <t>0.015</t>
  </si>
  <si>
    <t>49.938</t>
  </si>
  <si>
    <t>97.38</t>
  </si>
  <si>
    <t>93KKA1013:T572:096</t>
  </si>
  <si>
    <t>21:0301:000058</t>
  </si>
  <si>
    <t>21:0007:000014:0005:0516:00</t>
  </si>
  <si>
    <t>46.012</t>
  </si>
  <si>
    <t>0.124</t>
  </si>
  <si>
    <t>0.852</t>
  </si>
  <si>
    <t>50.454</t>
  </si>
  <si>
    <t>97.543</t>
  </si>
  <si>
    <t>93KKA1013:T572:097</t>
  </si>
  <si>
    <t>21:0301:000059</t>
  </si>
  <si>
    <t>21:0007:000014:0005:0517:00</t>
  </si>
  <si>
    <t>46.006</t>
  </si>
  <si>
    <t>0.202</t>
  </si>
  <si>
    <t>0.794</t>
  </si>
  <si>
    <t>0.302</t>
  </si>
  <si>
    <t>49.965</t>
  </si>
  <si>
    <t>97.354</t>
  </si>
  <si>
    <t>93KKA1013:T572:098</t>
  </si>
  <si>
    <t>21:0301:000060</t>
  </si>
  <si>
    <t>21:0007:000014:0005:0518:00</t>
  </si>
  <si>
    <t>0.082</t>
  </si>
  <si>
    <t>46.353</t>
  </si>
  <si>
    <t>0.637</t>
  </si>
  <si>
    <t>0.811</t>
  </si>
  <si>
    <t>49.259</t>
  </si>
  <si>
    <t>97.189</t>
  </si>
  <si>
    <t>93KKA1013:T572:099</t>
  </si>
  <si>
    <t>21:0301:000061</t>
  </si>
  <si>
    <t>21:0007:000014:0005:0519:00</t>
  </si>
  <si>
    <t>0.076</t>
  </si>
  <si>
    <t>46.612</t>
  </si>
  <si>
    <t>0.141</t>
  </si>
  <si>
    <t>0.759</t>
  </si>
  <si>
    <t>50.647</t>
  </si>
  <si>
    <t>98.315</t>
  </si>
  <si>
    <t>93KKA1013:T572:100</t>
  </si>
  <si>
    <t>21:0301:000062</t>
  </si>
  <si>
    <t>21:0007:000014:0005:0520:00</t>
  </si>
  <si>
    <t>44.963</t>
  </si>
  <si>
    <t>0.027</t>
  </si>
  <si>
    <t>2.548</t>
  </si>
  <si>
    <t>50.5</t>
  </si>
  <si>
    <t>98.136</t>
  </si>
  <si>
    <t>93KKA1013:T572:101</t>
  </si>
  <si>
    <t>21:0301:000063</t>
  </si>
  <si>
    <t>21:0007:000014:0005:0521:00</t>
  </si>
  <si>
    <t>46.613</t>
  </si>
  <si>
    <t>1.478</t>
  </si>
  <si>
    <t>49.728</t>
  </si>
  <si>
    <t>97.975</t>
  </si>
  <si>
    <t>93KKA1013:T572:102</t>
  </si>
  <si>
    <t>21:0301:000064</t>
  </si>
  <si>
    <t>21:0007:000014:0005:0522:00</t>
  </si>
  <si>
    <t>45.561</t>
  </si>
  <si>
    <t>0.116</t>
  </si>
  <si>
    <t>1.722</t>
  </si>
  <si>
    <t>50.938</t>
  </si>
  <si>
    <t>98.422</t>
  </si>
  <si>
    <t>93KKA1013:T572:103</t>
  </si>
  <si>
    <t>21:0301:000065</t>
  </si>
  <si>
    <t>21:0007:000014:0005:0523:00</t>
  </si>
  <si>
    <t>46.98</t>
  </si>
  <si>
    <t>0.196</t>
  </si>
  <si>
    <t>1.246</t>
  </si>
  <si>
    <t>48.5</t>
  </si>
  <si>
    <t>97.199</t>
  </si>
  <si>
    <t>93KKA1013:T572:104</t>
  </si>
  <si>
    <t>21:0301:000066</t>
  </si>
  <si>
    <t>21:0007:000014:0005:0524:00</t>
  </si>
  <si>
    <t>45.669</t>
  </si>
  <si>
    <t>1.512</t>
  </si>
  <si>
    <t>50.122</t>
  </si>
  <si>
    <t>97.515</t>
  </si>
  <si>
    <t>93KKA1013:T572:105</t>
  </si>
  <si>
    <t>21:0301:000067</t>
  </si>
  <si>
    <t>21:0007:000014:0005:0525:00</t>
  </si>
  <si>
    <t>0.073</t>
  </si>
  <si>
    <t>46.46</t>
  </si>
  <si>
    <t>0.269</t>
  </si>
  <si>
    <t>1.639</t>
  </si>
  <si>
    <t>49.016</t>
  </si>
  <si>
    <t>97.542</t>
  </si>
  <si>
    <t>93KKA1013:T572:106</t>
  </si>
  <si>
    <t>21:0301:000068</t>
  </si>
  <si>
    <t>21:0007:000014:0005:0526:00</t>
  </si>
  <si>
    <t>46.002</t>
  </si>
  <si>
    <t>0.114</t>
  </si>
  <si>
    <t>0.722</t>
  </si>
  <si>
    <t>49.755</t>
  </si>
  <si>
    <t>96.918</t>
  </si>
  <si>
    <t>93KKA1013:T572:107</t>
  </si>
  <si>
    <t>21:0301:000069</t>
  </si>
  <si>
    <t>21:0007:000014:0005:0527:00</t>
  </si>
  <si>
    <t>0.064</t>
  </si>
  <si>
    <t>47.269</t>
  </si>
  <si>
    <t>0.58</t>
  </si>
  <si>
    <t>49.565</t>
  </si>
  <si>
    <t>97.923</t>
  </si>
  <si>
    <t>93KKA1013:T572:108</t>
  </si>
  <si>
    <t>21:0301:000070</t>
  </si>
  <si>
    <t>21:0007:000014:0005:0528:00</t>
  </si>
  <si>
    <t>46.632</t>
  </si>
  <si>
    <t>0.988</t>
  </si>
  <si>
    <t>0.171</t>
  </si>
  <si>
    <t>49.795</t>
  </si>
  <si>
    <t>97.73</t>
  </si>
  <si>
    <t>93KKA1013:T572:109</t>
  </si>
  <si>
    <t>21:0301:000071</t>
  </si>
  <si>
    <t>21:0007:000014:0005:0529:00</t>
  </si>
  <si>
    <t>45.76</t>
  </si>
  <si>
    <t>0.531</t>
  </si>
  <si>
    <t>0.914</t>
  </si>
  <si>
    <t>50.687</t>
  </si>
  <si>
    <t>98.187</t>
  </si>
  <si>
    <t>93KKA1013:T572:110</t>
  </si>
  <si>
    <t>21:0301:000072</t>
  </si>
  <si>
    <t>21:0007:000014:0005:0530:00</t>
  </si>
  <si>
    <t>0.05</t>
  </si>
  <si>
    <t>46.074</t>
  </si>
  <si>
    <t>1.374</t>
  </si>
  <si>
    <t>49.7</t>
  </si>
  <si>
    <t>97.452</t>
  </si>
  <si>
    <t>93KKA1013:T572:111</t>
  </si>
  <si>
    <t>21:0301:000073</t>
  </si>
  <si>
    <t>21:0007:000014:0005:0531:00</t>
  </si>
  <si>
    <t>46.344</t>
  </si>
  <si>
    <t>0.199</t>
  </si>
  <si>
    <t>1.36</t>
  </si>
  <si>
    <t>49.838</t>
  </si>
  <si>
    <t>97.831</t>
  </si>
  <si>
    <t>93KKA1013:T572:112</t>
  </si>
  <si>
    <t>21:0301:000074</t>
  </si>
  <si>
    <t>21:0007:000014:0005:0532:00</t>
  </si>
  <si>
    <t>45.35</t>
  </si>
  <si>
    <t>0.385</t>
  </si>
  <si>
    <t>0.763</t>
  </si>
  <si>
    <t>51.128</t>
  </si>
  <si>
    <t>97.751</t>
  </si>
  <si>
    <t>93KKA1013:T572:113</t>
  </si>
  <si>
    <t>21:0301:000075</t>
  </si>
  <si>
    <t>21:0007:000014:0005:0533:00</t>
  </si>
  <si>
    <t>45.432</t>
  </si>
  <si>
    <t>0.433</t>
  </si>
  <si>
    <t>0.865</t>
  </si>
  <si>
    <t>51.051</t>
  </si>
  <si>
    <t>97.928</t>
  </si>
  <si>
    <t>93KKA1016:T573:001</t>
  </si>
  <si>
    <t>21:0301:000076</t>
  </si>
  <si>
    <t>21:0007:000017</t>
  </si>
  <si>
    <t>21:0007:000017:0005:0503:00</t>
  </si>
  <si>
    <t>T573</t>
  </si>
  <si>
    <t>19.196</t>
  </si>
  <si>
    <t>6.677</t>
  </si>
  <si>
    <t>6.366</t>
  </si>
  <si>
    <t>8.576</t>
  </si>
  <si>
    <t>18.286</t>
  </si>
  <si>
    <t>0.527</t>
  </si>
  <si>
    <t>41.746</t>
  </si>
  <si>
    <t>101.391</t>
  </si>
  <si>
    <t>93KKA1016:T573:002</t>
  </si>
  <si>
    <t>21:0301:000077</t>
  </si>
  <si>
    <t>21:0007:000017:0005:0504:00</t>
  </si>
  <si>
    <t>15.039</t>
  </si>
  <si>
    <t>6.284</t>
  </si>
  <si>
    <t>10.944</t>
  </si>
  <si>
    <t>6.456</t>
  </si>
  <si>
    <t>19.881</t>
  </si>
  <si>
    <t>0.394</t>
  </si>
  <si>
    <t>41.282</t>
  </si>
  <si>
    <t>0.39</t>
  </si>
  <si>
    <t>100.739</t>
  </si>
  <si>
    <t>93KKA1016:T573:003</t>
  </si>
  <si>
    <t>21:0301:000078</t>
  </si>
  <si>
    <t>21:0007:000017:0005:0505:00</t>
  </si>
  <si>
    <t>16.77</t>
  </si>
  <si>
    <t>6.214</t>
  </si>
  <si>
    <t>8.351</t>
  </si>
  <si>
    <t>6.605</t>
  </si>
  <si>
    <t>20.835</t>
  </si>
  <si>
    <t>0.332</t>
  </si>
  <si>
    <t>42.114</t>
  </si>
  <si>
    <t>0.654</t>
  </si>
  <si>
    <t>101.901</t>
  </si>
  <si>
    <t>93KKA1016:T573:004</t>
  </si>
  <si>
    <t>21:0301:000079</t>
  </si>
  <si>
    <t>21:0007:000017:0005:0506:00</t>
  </si>
  <si>
    <t>19.179</t>
  </si>
  <si>
    <t>5.541</t>
  </si>
  <si>
    <t>5.878</t>
  </si>
  <si>
    <t>6.969</t>
  </si>
  <si>
    <t>21.268</t>
  </si>
  <si>
    <t>0.367</t>
  </si>
  <si>
    <t>42.79</t>
  </si>
  <si>
    <t>102.336</t>
  </si>
  <si>
    <t>93KKA1016:T573:005</t>
  </si>
  <si>
    <t>21:0301:000080</t>
  </si>
  <si>
    <t>21:0007:000017:0005:0507:00</t>
  </si>
  <si>
    <t>20.715</t>
  </si>
  <si>
    <t>4.552</t>
  </si>
  <si>
    <t>3.853</t>
  </si>
  <si>
    <t>7.381</t>
  </si>
  <si>
    <t>21.545</t>
  </si>
  <si>
    <t>0.343</t>
  </si>
  <si>
    <t>42.544</t>
  </si>
  <si>
    <t>0.277</t>
  </si>
  <si>
    <t>101.237</t>
  </si>
  <si>
    <t>93KKA1016:T573:006</t>
  </si>
  <si>
    <t>21:0301:000081</t>
  </si>
  <si>
    <t>21:0007:000017:0005:0508:00</t>
  </si>
  <si>
    <t>18.181</t>
  </si>
  <si>
    <t>5.531</t>
  </si>
  <si>
    <t>5.101</t>
  </si>
  <si>
    <t>8.245</t>
  </si>
  <si>
    <t>20.526</t>
  </si>
  <si>
    <t>0.301</t>
  </si>
  <si>
    <t>41.761</t>
  </si>
  <si>
    <t>0.791</t>
  </si>
  <si>
    <t>100.468</t>
  </si>
  <si>
    <t>93KKA1016:T573:007</t>
  </si>
  <si>
    <t>21:0301:000082</t>
  </si>
  <si>
    <t>21:0007:000017:0005:0501:00</t>
  </si>
  <si>
    <t>20.861</t>
  </si>
  <si>
    <t>0.88</t>
  </si>
  <si>
    <t>37.258</t>
  </si>
  <si>
    <t>0.958</t>
  </si>
  <si>
    <t>3.909</t>
  </si>
  <si>
    <t>36.544</t>
  </si>
  <si>
    <t>100.49</t>
  </si>
  <si>
    <t>93KKA1016:T573:008</t>
  </si>
  <si>
    <t>21:0301:000083</t>
  </si>
  <si>
    <t>21:0007:000017:0005:0509:00</t>
  </si>
  <si>
    <t>1.587</t>
  </si>
  <si>
    <t>19.908</t>
  </si>
  <si>
    <t>1.557</t>
  </si>
  <si>
    <t>2.979</t>
  </si>
  <si>
    <t>17.434</t>
  </si>
  <si>
    <t>1.511</t>
  </si>
  <si>
    <t>54.524</t>
  </si>
  <si>
    <t>0.28</t>
  </si>
  <si>
    <t>99.875</t>
  </si>
  <si>
    <t>93KKA1016:T573:009</t>
  </si>
  <si>
    <t>21:0301:000084</t>
  </si>
  <si>
    <t>21:0007:000017:0005:0502:00</t>
  </si>
  <si>
    <t>1.814</t>
  </si>
  <si>
    <t>20.461</t>
  </si>
  <si>
    <t>1.242</t>
  </si>
  <si>
    <t>2.718</t>
  </si>
  <si>
    <t>17.323</t>
  </si>
  <si>
    <t>1.484</t>
  </si>
  <si>
    <t>54.808</t>
  </si>
  <si>
    <t>0.294</t>
  </si>
  <si>
    <t>100.242</t>
  </si>
  <si>
    <t>93KKA1016:T573:010</t>
  </si>
  <si>
    <t>21:0301:000085</t>
  </si>
  <si>
    <t>21:0007:000017:0005:0513:00</t>
  </si>
  <si>
    <t>1.394</t>
  </si>
  <si>
    <t>18.548</t>
  </si>
  <si>
    <t>0.614</t>
  </si>
  <si>
    <t>3.888</t>
  </si>
  <si>
    <t>19.273</t>
  </si>
  <si>
    <t>54.676</t>
  </si>
  <si>
    <t>0.264</t>
  </si>
  <si>
    <t>99.826</t>
  </si>
  <si>
    <t>93KKA1016:T573:011</t>
  </si>
  <si>
    <t>21:0301:000086</t>
  </si>
  <si>
    <t>21:0007:000017:0005:0510:00</t>
  </si>
  <si>
    <t>0.037</t>
  </si>
  <si>
    <t>47.395</t>
  </si>
  <si>
    <t>0.338</t>
  </si>
  <si>
    <t>1.185</t>
  </si>
  <si>
    <t>49.099</t>
  </si>
  <si>
    <t>98.135</t>
  </si>
  <si>
    <t>93KKA1016:T573:012</t>
  </si>
  <si>
    <t>21:0301:000087</t>
  </si>
  <si>
    <t>21:0007:000017:0005:0511:00</t>
  </si>
  <si>
    <t>47.084</t>
  </si>
  <si>
    <t>0.474</t>
  </si>
  <si>
    <t>0.466</t>
  </si>
  <si>
    <t>49.893</t>
  </si>
  <si>
    <t>98.091</t>
  </si>
  <si>
    <t>93KKA1016:T573:013</t>
  </si>
  <si>
    <t>21:0301:000088</t>
  </si>
  <si>
    <t>21:0007:000017:0005:0512:00</t>
  </si>
  <si>
    <t>47.134</t>
  </si>
  <si>
    <t>2.842</t>
  </si>
  <si>
    <t>47.515</t>
  </si>
  <si>
    <t>97.731</t>
  </si>
  <si>
    <t>93KKA1018:T573:014</t>
  </si>
  <si>
    <t>21:0301:000089</t>
  </si>
  <si>
    <t>21:0007:000019</t>
  </si>
  <si>
    <t>21:0007:000019:0005:0501:00</t>
  </si>
  <si>
    <t>17.446</t>
  </si>
  <si>
    <t>5.356</t>
  </si>
  <si>
    <t>8.038</t>
  </si>
  <si>
    <t>7.056</t>
  </si>
  <si>
    <t>20.193</t>
  </si>
  <si>
    <t>0.399</t>
  </si>
  <si>
    <t>41.323</t>
  </si>
  <si>
    <t>0.138</t>
  </si>
  <si>
    <t>99.972</t>
  </si>
  <si>
    <t>93KKA1018:T573:015</t>
  </si>
  <si>
    <t>21:0301:000090</t>
  </si>
  <si>
    <t>21:0007:000019:0005:0502:00</t>
  </si>
  <si>
    <t>18.242</t>
  </si>
  <si>
    <t>5.745</t>
  </si>
  <si>
    <t>5.38</t>
  </si>
  <si>
    <t>8.224</t>
  </si>
  <si>
    <t>20.148</t>
  </si>
  <si>
    <t>0.318</t>
  </si>
  <si>
    <t>41.387</t>
  </si>
  <si>
    <t>0.711</t>
  </si>
  <si>
    <t>100.192</t>
  </si>
  <si>
    <t>93KKA1018:T573:016</t>
  </si>
  <si>
    <t>21:0301:000091</t>
  </si>
  <si>
    <t>21:0007:000019:0005:0503:00</t>
  </si>
  <si>
    <t>1.551</t>
  </si>
  <si>
    <t>20.07</t>
  </si>
  <si>
    <t>2.55</t>
  </si>
  <si>
    <t>2.455</t>
  </si>
  <si>
    <t>16.421</t>
  </si>
  <si>
    <t>0.111</t>
  </si>
  <si>
    <t>1.907</t>
  </si>
  <si>
    <t>55.35</t>
  </si>
  <si>
    <t>100.657</t>
  </si>
  <si>
    <t>93KKA1018:T573:017</t>
  </si>
  <si>
    <t>21:0301:000092</t>
  </si>
  <si>
    <t>21:0007:000019:0005:0504:00</t>
  </si>
  <si>
    <t>1.421</t>
  </si>
  <si>
    <t>2.438</t>
  </si>
  <si>
    <t>15.373</t>
  </si>
  <si>
    <t>0.164</t>
  </si>
  <si>
    <t>1.097</t>
  </si>
  <si>
    <t>58.006</t>
  </si>
  <si>
    <t>0.132</t>
  </si>
  <si>
    <t>96.482</t>
  </si>
  <si>
    <t>93KKA1018:T573:018</t>
  </si>
  <si>
    <t>21:0301:000093</t>
  </si>
  <si>
    <t>21:0007:000019:0005:0505:00</t>
  </si>
  <si>
    <t>0.11</t>
  </si>
  <si>
    <t>47.273</t>
  </si>
  <si>
    <t>0.67</t>
  </si>
  <si>
    <t>0.43</t>
  </si>
  <si>
    <t>49.296</t>
  </si>
  <si>
    <t>97.876</t>
  </si>
  <si>
    <t>93KKA1018:T573:019</t>
  </si>
  <si>
    <t>21:0301:000094</t>
  </si>
  <si>
    <t>21:0007:000019:0005:0506:00</t>
  </si>
  <si>
    <t>0.094</t>
  </si>
  <si>
    <t>47.364</t>
  </si>
  <si>
    <t>1.145</t>
  </si>
  <si>
    <t>48.926</t>
  </si>
  <si>
    <t>98.011</t>
  </si>
  <si>
    <t>93KKA1018:T573:020</t>
  </si>
  <si>
    <t>21:0301:000095</t>
  </si>
  <si>
    <t>21:0007:000019:0005:0507:00</t>
  </si>
  <si>
    <t>47.299</t>
  </si>
  <si>
    <t>0.429</t>
  </si>
  <si>
    <t>49.995</t>
  </si>
  <si>
    <t>98.253</t>
  </si>
  <si>
    <t>93KKA1019:T573:021</t>
  </si>
  <si>
    <t>21:0301:000096</t>
  </si>
  <si>
    <t>21:0007:000020</t>
  </si>
  <si>
    <t>21:0007:000020:0005:0501:00</t>
  </si>
  <si>
    <t>20.22</t>
  </si>
  <si>
    <t>5.384</t>
  </si>
  <si>
    <t>6.884</t>
  </si>
  <si>
    <t>20.573</t>
  </si>
  <si>
    <t>0.393</t>
  </si>
  <si>
    <t>42.416</t>
  </si>
  <si>
    <t>0.15</t>
  </si>
  <si>
    <t>101.939</t>
  </si>
  <si>
    <t>93KKA1019:T573:022</t>
  </si>
  <si>
    <t>21:0301:000097</t>
  </si>
  <si>
    <t>21:0007:000020:0005:0502:00</t>
  </si>
  <si>
    <t>20.566</t>
  </si>
  <si>
    <t>4.28</t>
  </si>
  <si>
    <t>4.851</t>
  </si>
  <si>
    <t>6.995</t>
  </si>
  <si>
    <t>21.684</t>
  </si>
  <si>
    <t>42.643</t>
  </si>
  <si>
    <t>101.385</t>
  </si>
  <si>
    <t>93KKA1019:T573:023</t>
  </si>
  <si>
    <t>21:0301:000098</t>
  </si>
  <si>
    <t>21:0007:000020:0005:0503:00</t>
  </si>
  <si>
    <t>1.583</t>
  </si>
  <si>
    <t>19.799</t>
  </si>
  <si>
    <t>2.768</t>
  </si>
  <si>
    <t>2.398</t>
  </si>
  <si>
    <t>16.721</t>
  </si>
  <si>
    <t>0.108</t>
  </si>
  <si>
    <t>1.982</t>
  </si>
  <si>
    <t>54.962</t>
  </si>
  <si>
    <t>0.22</t>
  </si>
  <si>
    <t>100.624</t>
  </si>
  <si>
    <t>93KKA1019:T573:024</t>
  </si>
  <si>
    <t>21:0301:000099</t>
  </si>
  <si>
    <t>21:0007:000020:0005:0504:00</t>
  </si>
  <si>
    <t>2.228</t>
  </si>
  <si>
    <t>18.03</t>
  </si>
  <si>
    <t>0.978</t>
  </si>
  <si>
    <t>3.043</t>
  </si>
  <si>
    <t>18.575</t>
  </si>
  <si>
    <t>1.755</t>
  </si>
  <si>
    <t>55.717</t>
  </si>
  <si>
    <t>0.122</t>
  </si>
  <si>
    <t>100.604</t>
  </si>
  <si>
    <t>93KKA1019:T573:025</t>
  </si>
  <si>
    <t>21:0301:000100</t>
  </si>
  <si>
    <t>21:0007:000020:0005:0505:00</t>
  </si>
  <si>
    <t>1.589</t>
  </si>
  <si>
    <t>22.246</t>
  </si>
  <si>
    <t>0.773</t>
  </si>
  <si>
    <t>4.697</t>
  </si>
  <si>
    <t>16.359</t>
  </si>
  <si>
    <t>0.636</t>
  </si>
  <si>
    <t>54.179</t>
  </si>
  <si>
    <t>100.708</t>
  </si>
  <si>
    <t>93KKA1023:T573:026</t>
  </si>
  <si>
    <t>21:0301:000101</t>
  </si>
  <si>
    <t>21:0007:000024</t>
  </si>
  <si>
    <t>21:0007:000024:0005:0508:00</t>
  </si>
  <si>
    <t>16.337</t>
  </si>
  <si>
    <t>6.799</t>
  </si>
  <si>
    <t>8.708</t>
  </si>
  <si>
    <t>7.351</t>
  </si>
  <si>
    <t>19.487</t>
  </si>
  <si>
    <t>0.316</t>
  </si>
  <si>
    <t>41.265</t>
  </si>
  <si>
    <t>0.339</t>
  </si>
  <si>
    <t>100.615</t>
  </si>
  <si>
    <t>93KKA1023:T573:027</t>
  </si>
  <si>
    <t>21:0301:000102</t>
  </si>
  <si>
    <t>21:0007:000024:0005:0501:00</t>
  </si>
  <si>
    <t>20.683</t>
  </si>
  <si>
    <t>1.889</t>
  </si>
  <si>
    <t>0.056</t>
  </si>
  <si>
    <t>31.916</t>
  </si>
  <si>
    <t>1.565</t>
  </si>
  <si>
    <t>7.297</t>
  </si>
  <si>
    <t>36.754</t>
  </si>
  <si>
    <t>100.201</t>
  </si>
  <si>
    <t>93KKA1023:T573:028</t>
  </si>
  <si>
    <t>21:0301:000103</t>
  </si>
  <si>
    <t>21:0007:000024:0005:0502:00</t>
  </si>
  <si>
    <t>20.405</t>
  </si>
  <si>
    <t>1.832</t>
  </si>
  <si>
    <t>32.014</t>
  </si>
  <si>
    <t>1.555</t>
  </si>
  <si>
    <t>7.288</t>
  </si>
  <si>
    <t>36.24</t>
  </si>
  <si>
    <t>99.475</t>
  </si>
  <si>
    <t>93KKA1023:T573:029</t>
  </si>
  <si>
    <t>21:0301:000104</t>
  </si>
  <si>
    <t>21:0007:000024:0005:0503:00</t>
  </si>
  <si>
    <t>20.766</t>
  </si>
  <si>
    <t>10.526</t>
  </si>
  <si>
    <t>27.999</t>
  </si>
  <si>
    <t>2.572</t>
  </si>
  <si>
    <t>0.584</t>
  </si>
  <si>
    <t>37.981</t>
  </si>
  <si>
    <t>0.125</t>
  </si>
  <si>
    <t>100.581</t>
  </si>
  <si>
    <t>93KKA1023:T573:030</t>
  </si>
  <si>
    <t>21:0301:000105</t>
  </si>
  <si>
    <t>21:0007:000024:0005:0504:00</t>
  </si>
  <si>
    <t>21.24</t>
  </si>
  <si>
    <t>13.323</t>
  </si>
  <si>
    <t>0.029</t>
  </si>
  <si>
    <t>24.402</t>
  </si>
  <si>
    <t>2.27</t>
  </si>
  <si>
    <t>1.1</t>
  </si>
  <si>
    <t>38.373</t>
  </si>
  <si>
    <t>0.113</t>
  </si>
  <si>
    <t>100.894</t>
  </si>
  <si>
    <t>93KKA1023:T573:031</t>
  </si>
  <si>
    <t>21:0301:000106</t>
  </si>
  <si>
    <t>21:0007:000024:0005:0505:00</t>
  </si>
  <si>
    <t>21.38</t>
  </si>
  <si>
    <t>9.292</t>
  </si>
  <si>
    <t>28.047</t>
  </si>
  <si>
    <t>2.952</t>
  </si>
  <si>
    <t>0.792</t>
  </si>
  <si>
    <t>37.922</t>
  </si>
  <si>
    <t>0.097</t>
  </si>
  <si>
    <t>100.501</t>
  </si>
  <si>
    <t>93KKA1023:T573:032</t>
  </si>
  <si>
    <t>21:0301:000107</t>
  </si>
  <si>
    <t>21:0007:000024:0005:0506:00</t>
  </si>
  <si>
    <t>20.462</t>
  </si>
  <si>
    <t>10.141</t>
  </si>
  <si>
    <t>27.553</t>
  </si>
  <si>
    <t>2.18</t>
  </si>
  <si>
    <t>1.59</t>
  </si>
  <si>
    <t>37.053</t>
  </si>
  <si>
    <t>99.121</t>
  </si>
  <si>
    <t>93KKA1023:T573:033</t>
  </si>
  <si>
    <t>21:0301:000108</t>
  </si>
  <si>
    <t>21:0007:000024:0005:0507:00</t>
  </si>
  <si>
    <t>1.236</t>
  </si>
  <si>
    <t>19.962</t>
  </si>
  <si>
    <t>1.067</t>
  </si>
  <si>
    <t>2.999</t>
  </si>
  <si>
    <t>0.069</t>
  </si>
  <si>
    <t>18.855</t>
  </si>
  <si>
    <t>0.087</t>
  </si>
  <si>
    <t>0.991</t>
  </si>
  <si>
    <t>54.954</t>
  </si>
  <si>
    <t>0.163</t>
  </si>
  <si>
    <t>100.382</t>
  </si>
  <si>
    <t>93KKA1023:T573:034</t>
  </si>
  <si>
    <t>21:0301:000109</t>
  </si>
  <si>
    <t>21:0007:000024:0005:0517:00</t>
  </si>
  <si>
    <t>1.056</t>
  </si>
  <si>
    <t>22.347</t>
  </si>
  <si>
    <t>0.381</t>
  </si>
  <si>
    <t>5.375</t>
  </si>
  <si>
    <t>16.066</t>
  </si>
  <si>
    <t>0.218</t>
  </si>
  <si>
    <t>0.604</t>
  </si>
  <si>
    <t>53.091</t>
  </si>
  <si>
    <t>99.244</t>
  </si>
  <si>
    <t>93KKA1023:T573:035</t>
  </si>
  <si>
    <t>21:0301:000110</t>
  </si>
  <si>
    <t>21:0007:000024:0005:0509:00</t>
  </si>
  <si>
    <t>0.098</t>
  </si>
  <si>
    <t>46.758</t>
  </si>
  <si>
    <t>0.597</t>
  </si>
  <si>
    <t>0.575</t>
  </si>
  <si>
    <t>49.438</t>
  </si>
  <si>
    <t>97.516</t>
  </si>
  <si>
    <t>93KKA1023:T573:036</t>
  </si>
  <si>
    <t>21:0301:000111</t>
  </si>
  <si>
    <t>21:0007:000024:0005:0510:00</t>
  </si>
  <si>
    <t>46.63</t>
  </si>
  <si>
    <t>0.159</t>
  </si>
  <si>
    <t>0.56</t>
  </si>
  <si>
    <t>50.602</t>
  </si>
  <si>
    <t>98.027</t>
  </si>
  <si>
    <t>93KKA1023:T573:037</t>
  </si>
  <si>
    <t>21:0301:000112</t>
  </si>
  <si>
    <t>21:0007:000024:0005:0511:00</t>
  </si>
  <si>
    <t>50.132</t>
  </si>
  <si>
    <t>0.497</t>
  </si>
  <si>
    <t>46.022</t>
  </si>
  <si>
    <t>97.205</t>
  </si>
  <si>
    <t>93KKA1023:T573:038</t>
  </si>
  <si>
    <t>21:0301:000113</t>
  </si>
  <si>
    <t>21:0007:000024:0005:0512:00</t>
  </si>
  <si>
    <t>45.207</t>
  </si>
  <si>
    <t>0.179</t>
  </si>
  <si>
    <t>2.633</t>
  </si>
  <si>
    <t>49.785</t>
  </si>
  <si>
    <t>97.919</t>
  </si>
  <si>
    <t>93KKA1023:T573:039</t>
  </si>
  <si>
    <t>21:0301:000114</t>
  </si>
  <si>
    <t>21:0007:000024:0005:0513:00</t>
  </si>
  <si>
    <t>45.516</t>
  </si>
  <si>
    <t>0.078</t>
  </si>
  <si>
    <t>2.152</t>
  </si>
  <si>
    <t>50.792</t>
  </si>
  <si>
    <t>98.68</t>
  </si>
  <si>
    <t>93KKA1023:T573:040</t>
  </si>
  <si>
    <t>21:0301:000115</t>
  </si>
  <si>
    <t>21:0007:000024:0005:0514:00</t>
  </si>
  <si>
    <t>45.818</t>
  </si>
  <si>
    <t>0.446</t>
  </si>
  <si>
    <t>3.467</t>
  </si>
  <si>
    <t>47.573</t>
  </si>
  <si>
    <t>97.401</t>
  </si>
  <si>
    <t>93KKA1023:T573:041</t>
  </si>
  <si>
    <t>21:0301:000116</t>
  </si>
  <si>
    <t>21:0007:000024:0005:0515:00</t>
  </si>
  <si>
    <t>47.825</t>
  </si>
  <si>
    <t>0.4</t>
  </si>
  <si>
    <t>0.492</t>
  </si>
  <si>
    <t>49.648</t>
  </si>
  <si>
    <t>98.534</t>
  </si>
  <si>
    <t>93KKA1023:T573:042</t>
  </si>
  <si>
    <t>21:0301:000117</t>
  </si>
  <si>
    <t>21:0007:000024:0005:0516:00</t>
  </si>
  <si>
    <t>0.041</t>
  </si>
  <si>
    <t>47.456</t>
  </si>
  <si>
    <t>0.169</t>
  </si>
  <si>
    <t>0.671</t>
  </si>
  <si>
    <t>49.299</t>
  </si>
  <si>
    <t>97.735</t>
  </si>
  <si>
    <t>93KKA1026:T573:043</t>
  </si>
  <si>
    <t>21:0301:000118</t>
  </si>
  <si>
    <t>21:0007:000027</t>
  </si>
  <si>
    <t>21:0007:000027:0005:0504:00</t>
  </si>
  <si>
    <t>15.783</t>
  </si>
  <si>
    <t>6.463</t>
  </si>
  <si>
    <t>10.329</t>
  </si>
  <si>
    <t>6.475</t>
  </si>
  <si>
    <t>20.12</t>
  </si>
  <si>
    <t>0.353</t>
  </si>
  <si>
    <t>41.618</t>
  </si>
  <si>
    <t>101.517</t>
  </si>
  <si>
    <t>93KKA1026:T573:044</t>
  </si>
  <si>
    <t>21:0301:000119</t>
  </si>
  <si>
    <t>21:0007:000027:0005:0505:00</t>
  </si>
  <si>
    <t>20.025</t>
  </si>
  <si>
    <t>4.95</t>
  </si>
  <si>
    <t>4.955</t>
  </si>
  <si>
    <t>6.695</t>
  </si>
  <si>
    <t>21.755</t>
  </si>
  <si>
    <t>0.358</t>
  </si>
  <si>
    <t>42.529</t>
  </si>
  <si>
    <t>0.234</t>
  </si>
  <si>
    <t>101.528</t>
  </si>
  <si>
    <t>93KKA1026:T573:045</t>
  </si>
  <si>
    <t>21:0301:000120</t>
  </si>
  <si>
    <t>21:0007:000027:0005:0506:00</t>
  </si>
  <si>
    <t>18.822</t>
  </si>
  <si>
    <t>5.471</t>
  </si>
  <si>
    <t>6.241</t>
  </si>
  <si>
    <t>6.91</t>
  </si>
  <si>
    <t>20.853</t>
  </si>
  <si>
    <t>0.369</t>
  </si>
  <si>
    <t>42.343</t>
  </si>
  <si>
    <t>0.31</t>
  </si>
  <si>
    <t>101.319</t>
  </si>
  <si>
    <t>93KKA1026:T573:046</t>
  </si>
  <si>
    <t>21:0301:000121</t>
  </si>
  <si>
    <t>21:0007:000027:0005:0507:00</t>
  </si>
  <si>
    <t>17.48</t>
  </si>
  <si>
    <t>6.971</t>
  </si>
  <si>
    <t>6.616</t>
  </si>
  <si>
    <t>12.471</t>
  </si>
  <si>
    <t>15.905</t>
  </si>
  <si>
    <t>0.742</t>
  </si>
  <si>
    <t>40.54</t>
  </si>
  <si>
    <t>0.207</t>
  </si>
  <si>
    <t>100.947</t>
  </si>
  <si>
    <t>93KKA1026:T573:047</t>
  </si>
  <si>
    <t>21:0301:000122</t>
  </si>
  <si>
    <t>21:0007:000027:0005:0508:00</t>
  </si>
  <si>
    <t>16.214</t>
  </si>
  <si>
    <t>5.001</t>
  </si>
  <si>
    <t>9.203</t>
  </si>
  <si>
    <t>8.3</t>
  </si>
  <si>
    <t>17.812</t>
  </si>
  <si>
    <t>38.523</t>
  </si>
  <si>
    <t>95.606</t>
  </si>
  <si>
    <t>93KKA1026:T573:048</t>
  </si>
  <si>
    <t>21:0301:000123</t>
  </si>
  <si>
    <t>21:0007:000027:0005:0501:00</t>
  </si>
  <si>
    <t>21.061</t>
  </si>
  <si>
    <t>10.122</t>
  </si>
  <si>
    <t>26.231</t>
  </si>
  <si>
    <t>2.093</t>
  </si>
  <si>
    <t>37.958</t>
  </si>
  <si>
    <t>100.367</t>
  </si>
  <si>
    <t>93KKA1026:T573:049</t>
  </si>
  <si>
    <t>21:0301:000124</t>
  </si>
  <si>
    <t>21:0007:000027:0005:0516:00</t>
  </si>
  <si>
    <t>19.961</t>
  </si>
  <si>
    <t>0.362</t>
  </si>
  <si>
    <t>15.686</t>
  </si>
  <si>
    <t>27.431</t>
  </si>
  <si>
    <t>35.667</t>
  </si>
  <si>
    <t>0.072</t>
  </si>
  <si>
    <t>99.493</t>
  </si>
  <si>
    <t>93KKA1026:T573:050</t>
  </si>
  <si>
    <t>21:0301:000125</t>
  </si>
  <si>
    <t>21:0007:000027:0005:0502:00</t>
  </si>
  <si>
    <t>14.557</t>
  </si>
  <si>
    <t>23.559</t>
  </si>
  <si>
    <t>1.851</t>
  </si>
  <si>
    <t>1.017</t>
  </si>
  <si>
    <t>38.05</t>
  </si>
  <si>
    <t>100.376</t>
  </si>
  <si>
    <t>93KKA1026:T573:051</t>
  </si>
  <si>
    <t>21:0301:000126</t>
  </si>
  <si>
    <t>21:0007:000027:0005:0517:00</t>
  </si>
  <si>
    <t>19.727</t>
  </si>
  <si>
    <t>0.193</t>
  </si>
  <si>
    <t>15.289</t>
  </si>
  <si>
    <t>0.328</t>
  </si>
  <si>
    <t>27.343</t>
  </si>
  <si>
    <t>35.635</t>
  </si>
  <si>
    <t>98.688</t>
  </si>
  <si>
    <t>93KKA1026:T573:052</t>
  </si>
  <si>
    <t>21:0301:000127</t>
  </si>
  <si>
    <t>21:0007:000027:0005:0503:00</t>
  </si>
  <si>
    <t>11.753</t>
  </si>
  <si>
    <t>25.282</t>
  </si>
  <si>
    <t>2.094</t>
  </si>
  <si>
    <t>2.109</t>
  </si>
  <si>
    <t>37.673</t>
  </si>
  <si>
    <t>100.299</t>
  </si>
  <si>
    <t>93KKA1026:T573:053</t>
  </si>
  <si>
    <t>21:0301:000128</t>
  </si>
  <si>
    <t>21:0007:000027:0005:0514:00</t>
  </si>
  <si>
    <t>1.379</t>
  </si>
  <si>
    <t>21.145</t>
  </si>
  <si>
    <t>0.968</t>
  </si>
  <si>
    <t>2.723</t>
  </si>
  <si>
    <t>17.565</t>
  </si>
  <si>
    <t>1.031</t>
  </si>
  <si>
    <t>53.598</t>
  </si>
  <si>
    <t>0.177</t>
  </si>
  <si>
    <t>98.703</t>
  </si>
  <si>
    <t>93KKA1026:T573:054</t>
  </si>
  <si>
    <t>21:0301:000129</t>
  </si>
  <si>
    <t>21:0007:000027:0005:0515:00</t>
  </si>
  <si>
    <t>1.028</t>
  </si>
  <si>
    <t>22.326</t>
  </si>
  <si>
    <t>0.208</t>
  </si>
  <si>
    <t>4.702</t>
  </si>
  <si>
    <t>16.91</t>
  </si>
  <si>
    <t>0.238</t>
  </si>
  <si>
    <t>0.368</t>
  </si>
  <si>
    <t>53.493</t>
  </si>
  <si>
    <t>99.295</t>
  </si>
  <si>
    <t>93KKA1026:T573:055</t>
  </si>
  <si>
    <t>21:0301:000130</t>
  </si>
  <si>
    <t>21:0007:000027:0005:0509:00</t>
  </si>
  <si>
    <t>47.3</t>
  </si>
  <si>
    <t>0.23</t>
  </si>
  <si>
    <t>0.532</t>
  </si>
  <si>
    <t>97.941</t>
  </si>
  <si>
    <t>93KKA1026:T573:056</t>
  </si>
  <si>
    <t>21:0301:000131</t>
  </si>
  <si>
    <t>21:0007:000027:0005:0510:00</t>
  </si>
  <si>
    <t>47.484</t>
  </si>
  <si>
    <t>0.176</t>
  </si>
  <si>
    <t>0.571</t>
  </si>
  <si>
    <t>49.445</t>
  </si>
  <si>
    <t>97.79</t>
  </si>
  <si>
    <t>93KKA1026:T573:057</t>
  </si>
  <si>
    <t>21:0301:000132</t>
  </si>
  <si>
    <t>21:0007:000027:0005:0511:00</t>
  </si>
  <si>
    <t>47.942</t>
  </si>
  <si>
    <t>98.894</t>
  </si>
  <si>
    <t>93KKA1026:T573:058</t>
  </si>
  <si>
    <t>21:0301:000133</t>
  </si>
  <si>
    <t>21:0007:000027:0005:0512:00</t>
  </si>
  <si>
    <t>47.771</t>
  </si>
  <si>
    <t>0.167</t>
  </si>
  <si>
    <t>0.731</t>
  </si>
  <si>
    <t>49.051</t>
  </si>
  <si>
    <t>97.803</t>
  </si>
  <si>
    <t>93KKA1026:T573:059</t>
  </si>
  <si>
    <t>21:0301:000134</t>
  </si>
  <si>
    <t>21:0007:000027:0005:0513:00</t>
  </si>
  <si>
    <t>47.44</t>
  </si>
  <si>
    <t>0.244</t>
  </si>
  <si>
    <t>0.595</t>
  </si>
  <si>
    <t>49.78</t>
  </si>
  <si>
    <t>98.248</t>
  </si>
  <si>
    <t>93KKA1028:T573:060</t>
  </si>
  <si>
    <t>21:0301:000135</t>
  </si>
  <si>
    <t>21:0007:000029</t>
  </si>
  <si>
    <t>21:0007:000029:0005:0503:00</t>
  </si>
  <si>
    <t>15.116</t>
  </si>
  <si>
    <t>7.163</t>
  </si>
  <si>
    <t>10.979</t>
  </si>
  <si>
    <t>6.997</t>
  </si>
  <si>
    <t>19.19</t>
  </si>
  <si>
    <t>0.424</t>
  </si>
  <si>
    <t>40.702</t>
  </si>
  <si>
    <t>0.314</t>
  </si>
  <si>
    <t>93KKA1028:T573:061</t>
  </si>
  <si>
    <t>21:0301:000136</t>
  </si>
  <si>
    <t>21:0007:000029:0005:0504:00</t>
  </si>
  <si>
    <t>19.232</t>
  </si>
  <si>
    <t>5.387</t>
  </si>
  <si>
    <t>5.091</t>
  </si>
  <si>
    <t>7.608</t>
  </si>
  <si>
    <t>21.221</t>
  </si>
  <si>
    <t>0.346</t>
  </si>
  <si>
    <t>42.444</t>
  </si>
  <si>
    <t>0.422</t>
  </si>
  <si>
    <t>101.757</t>
  </si>
  <si>
    <t>93KKA1028:T573:062</t>
  </si>
  <si>
    <t>21:0301:000137</t>
  </si>
  <si>
    <t>21:0007:000029:0005:0505:00</t>
  </si>
  <si>
    <t>19.152</t>
  </si>
  <si>
    <t>5.621</t>
  </si>
  <si>
    <t>4.297</t>
  </si>
  <si>
    <t>8.339</t>
  </si>
  <si>
    <t>20.719</t>
  </si>
  <si>
    <t>42.446</t>
  </si>
  <si>
    <t>0.851</t>
  </si>
  <si>
    <t>101.766</t>
  </si>
  <si>
    <t>93KKA1028:T573:063</t>
  </si>
  <si>
    <t>21:0301:000138</t>
  </si>
  <si>
    <t>21:0007:000029:0005:0501:00</t>
  </si>
  <si>
    <t>22.134</t>
  </si>
  <si>
    <t>7.848</t>
  </si>
  <si>
    <t>22.49</t>
  </si>
  <si>
    <t>8.331</t>
  </si>
  <si>
    <t>0.777</t>
  </si>
  <si>
    <t>39.333</t>
  </si>
  <si>
    <t>101.073</t>
  </si>
  <si>
    <t>93KKA1028:T573:064</t>
  </si>
  <si>
    <t>21:0301:000139</t>
  </si>
  <si>
    <t>21:0007:000029:0005:0502:00</t>
  </si>
  <si>
    <t>21.393</t>
  </si>
  <si>
    <t>12.584</t>
  </si>
  <si>
    <t>24.239</t>
  </si>
  <si>
    <t>2.217</t>
  </si>
  <si>
    <t>2.204</t>
  </si>
  <si>
    <t>38.069</t>
  </si>
  <si>
    <t>100.833</t>
  </si>
  <si>
    <t>93KKA1028:T573:065</t>
  </si>
  <si>
    <t>21:0301:000140</t>
  </si>
  <si>
    <t>21:0007:000029:0005:0512:00</t>
  </si>
  <si>
    <t>1.625</t>
  </si>
  <si>
    <t>22.675</t>
  </si>
  <si>
    <t>0.525</t>
  </si>
  <si>
    <t>4.344</t>
  </si>
  <si>
    <t>16.62</t>
  </si>
  <si>
    <t>0.13</t>
  </si>
  <si>
    <t>53.292</t>
  </si>
  <si>
    <t>99.639</t>
  </si>
  <si>
    <t>93KKA1028:T573:066</t>
  </si>
  <si>
    <t>21:0301:000141</t>
  </si>
  <si>
    <t>21:0007:000029:0005:0513:00</t>
  </si>
  <si>
    <t>0.873</t>
  </si>
  <si>
    <t>22.694</t>
  </si>
  <si>
    <t>4.622</t>
  </si>
  <si>
    <t>16.824</t>
  </si>
  <si>
    <t>0.198</t>
  </si>
  <si>
    <t>54.286</t>
  </si>
  <si>
    <t>100.378</t>
  </si>
  <si>
    <t>93KKA1028:T573:067</t>
  </si>
  <si>
    <t>21:0301:000142</t>
  </si>
  <si>
    <t>21:0007:000029:0005:0506:00</t>
  </si>
  <si>
    <t>46.384</t>
  </si>
  <si>
    <t>1.744</t>
  </si>
  <si>
    <t>49.4</t>
  </si>
  <si>
    <t>97.66</t>
  </si>
  <si>
    <t>93KKA1028:T573:068</t>
  </si>
  <si>
    <t>21:0301:000143</t>
  </si>
  <si>
    <t>21:0007:000029:0005:0507:00</t>
  </si>
  <si>
    <t>46.662</t>
  </si>
  <si>
    <t>0.272</t>
  </si>
  <si>
    <t>1.091</t>
  </si>
  <si>
    <t>49.631</t>
  </si>
  <si>
    <t>97.819</t>
  </si>
  <si>
    <t>93KKA1028:T573:069</t>
  </si>
  <si>
    <t>21:0301:000144</t>
  </si>
  <si>
    <t>21:0007:000029:0005:0508:00</t>
  </si>
  <si>
    <t>48.221</t>
  </si>
  <si>
    <t>0.469</t>
  </si>
  <si>
    <t>48.389</t>
  </si>
  <si>
    <t>97.624</t>
  </si>
  <si>
    <t>93KKA1028:T573:070</t>
  </si>
  <si>
    <t>21:0301:000145</t>
  </si>
  <si>
    <t>21:0007:000029:0005:0509:00</t>
  </si>
  <si>
    <t>48.323</t>
  </si>
  <si>
    <t>0.924</t>
  </si>
  <si>
    <t>1.615</t>
  </si>
  <si>
    <t>46.5</t>
  </si>
  <si>
    <t>97.489</t>
  </si>
  <si>
    <t>93KKA1028:T573:071</t>
  </si>
  <si>
    <t>21:0301:000146</t>
  </si>
  <si>
    <t>21:0007:000029:0005:0514:00</t>
  </si>
  <si>
    <t>0.255</t>
  </si>
  <si>
    <t>0.434</t>
  </si>
  <si>
    <t>76.008</t>
  </si>
  <si>
    <t>0.106</t>
  </si>
  <si>
    <t>14.734</t>
  </si>
  <si>
    <t>91.877</t>
  </si>
  <si>
    <t>93KKA1028:T573:072</t>
  </si>
  <si>
    <t>21:0301:000147</t>
  </si>
  <si>
    <t>21:0007:000029:0005:0510:00</t>
  </si>
  <si>
    <t>0.089</t>
  </si>
  <si>
    <t>47.023</t>
  </si>
  <si>
    <t>1.147</t>
  </si>
  <si>
    <t>0.901</t>
  </si>
  <si>
    <t>48.529</t>
  </si>
  <si>
    <t>97.778</t>
  </si>
  <si>
    <t>93KKA1028:T573:073</t>
  </si>
  <si>
    <t>21:0301:000148</t>
  </si>
  <si>
    <t>21:0007:000029:0005:0511:00</t>
  </si>
  <si>
    <t>47.739</t>
  </si>
  <si>
    <t>1.133</t>
  </si>
  <si>
    <t>1.655</t>
  </si>
  <si>
    <t>47.656</t>
  </si>
  <si>
    <t>98.23</t>
  </si>
  <si>
    <t>93KKA1031:T573:074</t>
  </si>
  <si>
    <t>21:0301:000149</t>
  </si>
  <si>
    <t>21:0007:000032</t>
  </si>
  <si>
    <t>21:0007:000032:0005:0501:00</t>
  </si>
  <si>
    <t>20.248</t>
  </si>
  <si>
    <t>2.078</t>
  </si>
  <si>
    <t>31.694</t>
  </si>
  <si>
    <t>2.575</t>
  </si>
  <si>
    <t>6.731</t>
  </si>
  <si>
    <t>35.973</t>
  </si>
  <si>
    <t>99.415</t>
  </si>
  <si>
    <t>93KKA1031:T573:075</t>
  </si>
  <si>
    <t>21:0301:000150</t>
  </si>
  <si>
    <t>21:0007:000032:0005:0502:00</t>
  </si>
  <si>
    <t>20.596</t>
  </si>
  <si>
    <t>1.062</t>
  </si>
  <si>
    <t>35.354</t>
  </si>
  <si>
    <t>4.393</t>
  </si>
  <si>
    <t>36.831</t>
  </si>
  <si>
    <t>100.463</t>
  </si>
  <si>
    <t>93KKA1031:T573:076</t>
  </si>
  <si>
    <t>21:0301:000151</t>
  </si>
  <si>
    <t>21:0007:000032:0005:0503:00</t>
  </si>
  <si>
    <t>20.794</t>
  </si>
  <si>
    <t>11.707</t>
  </si>
  <si>
    <t>24.837</t>
  </si>
  <si>
    <t>1.872</t>
  </si>
  <si>
    <t>2.856</t>
  </si>
  <si>
    <t>37.427</t>
  </si>
  <si>
    <t>0.173</t>
  </si>
  <si>
    <t>99.696</t>
  </si>
  <si>
    <t>93KKA1031:T573:077</t>
  </si>
  <si>
    <t>21:0301:000152</t>
  </si>
  <si>
    <t>21:0007:000032:0005:0504:00</t>
  </si>
  <si>
    <t>20.691</t>
  </si>
  <si>
    <t>5.316</t>
  </si>
  <si>
    <t>31.083</t>
  </si>
  <si>
    <t>3.874</t>
  </si>
  <si>
    <t>37.282</t>
  </si>
  <si>
    <t>100.298</t>
  </si>
  <si>
    <t>93KKA1031:T573:078</t>
  </si>
  <si>
    <t>21:0301:000153</t>
  </si>
  <si>
    <t>21:0007:000032:0005:0505:00</t>
  </si>
  <si>
    <t>21.548</t>
  </si>
  <si>
    <t>9.349</t>
  </si>
  <si>
    <t>28.233</t>
  </si>
  <si>
    <t>2.744</t>
  </si>
  <si>
    <t>0.748</t>
  </si>
  <si>
    <t>38.2</t>
  </si>
  <si>
    <t>0.1</t>
  </si>
  <si>
    <t>100.98</t>
  </si>
  <si>
    <t>93KKA1031:T573:079</t>
  </si>
  <si>
    <t>21:0301:000154</t>
  </si>
  <si>
    <t>21:0007:000032:0005:0506:00</t>
  </si>
  <si>
    <t>21.223</t>
  </si>
  <si>
    <t>11.335</t>
  </si>
  <si>
    <t>26.53</t>
  </si>
  <si>
    <t>2.731</t>
  </si>
  <si>
    <t>0.954</t>
  </si>
  <si>
    <t>38.187</t>
  </si>
  <si>
    <t>101.077</t>
  </si>
  <si>
    <t>93KKA1034:T573:080</t>
  </si>
  <si>
    <t>21:0301:000155</t>
  </si>
  <si>
    <t>21:0007:000035</t>
  </si>
  <si>
    <t>21:0007:000035:0005:0502:00</t>
  </si>
  <si>
    <t>0.229</t>
  </si>
  <si>
    <t>4.549</t>
  </si>
  <si>
    <t>92.177</t>
  </si>
  <si>
    <t>97.177</t>
  </si>
  <si>
    <t>93KKA1034:T573:081</t>
  </si>
  <si>
    <t>21:0301:000156</t>
  </si>
  <si>
    <t>21:0007:000035:0005:0501:00</t>
  </si>
  <si>
    <t>0.117</t>
  </si>
  <si>
    <t>47.577</t>
  </si>
  <si>
    <t>0.289</t>
  </si>
  <si>
    <t>49.083</t>
  </si>
  <si>
    <t>97.759</t>
  </si>
  <si>
    <t>93KKA1038:T573:082</t>
  </si>
  <si>
    <t>21:0301:000157</t>
  </si>
  <si>
    <t>21:0007:000039</t>
  </si>
  <si>
    <t>21:0007:000039:0005:0503:00</t>
  </si>
  <si>
    <t>19.283</t>
  </si>
  <si>
    <t>5.359</t>
  </si>
  <si>
    <t>5.368</t>
  </si>
  <si>
    <t>6.724</t>
  </si>
  <si>
    <t>21.201</t>
  </si>
  <si>
    <t>41.77</t>
  </si>
  <si>
    <t>100.437</t>
  </si>
  <si>
    <t>93KKA1038:T573:083</t>
  </si>
  <si>
    <t>21:0301:000158</t>
  </si>
  <si>
    <t>21:0007:000039:0005:0504:00</t>
  </si>
  <si>
    <t>18.952</t>
  </si>
  <si>
    <t>5.766</t>
  </si>
  <si>
    <t>5.725</t>
  </si>
  <si>
    <t>7.675</t>
  </si>
  <si>
    <t>20.568</t>
  </si>
  <si>
    <t>0.341</t>
  </si>
  <si>
    <t>41.74</t>
  </si>
  <si>
    <t>101.113</t>
  </si>
  <si>
    <t>93KKA1038:T573:084</t>
  </si>
  <si>
    <t>21:0301:000159</t>
  </si>
  <si>
    <t>21:0007:000039:0005:0501:00</t>
  </si>
  <si>
    <t>21.325</t>
  </si>
  <si>
    <t>9.418</t>
  </si>
  <si>
    <t>28.066</t>
  </si>
  <si>
    <t>2.635</t>
  </si>
  <si>
    <t>1.123</t>
  </si>
  <si>
    <t>38.031</t>
  </si>
  <si>
    <t>100.713</t>
  </si>
  <si>
    <t>93KKA1038:T573:085</t>
  </si>
  <si>
    <t>21:0301:000160</t>
  </si>
  <si>
    <t>21:0007:000039:0005:0502:00</t>
  </si>
  <si>
    <t>20.927</t>
  </si>
  <si>
    <t>8.429</t>
  </si>
  <si>
    <t>30.659</t>
  </si>
  <si>
    <t>1.146</t>
  </si>
  <si>
    <t>2.014</t>
  </si>
  <si>
    <t>36.747</t>
  </si>
  <si>
    <t>100.017</t>
  </si>
  <si>
    <t>93KKA1038:T573:086</t>
  </si>
  <si>
    <t>21:0301:000161</t>
  </si>
  <si>
    <t>21:0007:000039:0005:0505:00</t>
  </si>
  <si>
    <t>50.097</t>
  </si>
  <si>
    <t>0.723</t>
  </si>
  <si>
    <t>46.088</t>
  </si>
  <si>
    <t>97.169</t>
  </si>
  <si>
    <t>93KKA1038:T573:087</t>
  </si>
  <si>
    <t>21:0301:000162</t>
  </si>
  <si>
    <t>21:0007:000039:0005:0506:00</t>
  </si>
  <si>
    <t>4.121</t>
  </si>
  <si>
    <t>32.541</t>
  </si>
  <si>
    <t>20.844</t>
  </si>
  <si>
    <t>0.37</t>
  </si>
  <si>
    <t>0.526</t>
  </si>
  <si>
    <t>0.155</t>
  </si>
  <si>
    <t>34.764</t>
  </si>
  <si>
    <t>3.776</t>
  </si>
  <si>
    <t>93KKA1044:T573:088</t>
  </si>
  <si>
    <t>21:0301:000163</t>
  </si>
  <si>
    <t>21:0007:000045</t>
  </si>
  <si>
    <t>21:0007:000045:0005:0509:00</t>
  </si>
  <si>
    <t>18.397</t>
  </si>
  <si>
    <t>6.487</t>
  </si>
  <si>
    <t>6.304</t>
  </si>
  <si>
    <t>8.455</t>
  </si>
  <si>
    <t>18.638</t>
  </si>
  <si>
    <t>41.03</t>
  </si>
  <si>
    <t>0.217</t>
  </si>
  <si>
    <t>100.068</t>
  </si>
  <si>
    <t>93KKA1044:T573:089</t>
  </si>
  <si>
    <t>21:0301:000164</t>
  </si>
  <si>
    <t>21:0007:000045:0005:0510:00</t>
  </si>
  <si>
    <t>18.945</t>
  </si>
  <si>
    <t>4.754</t>
  </si>
  <si>
    <t>12.403</t>
  </si>
  <si>
    <t>17.397</t>
  </si>
  <si>
    <t>0.566</t>
  </si>
  <si>
    <t>40.799</t>
  </si>
  <si>
    <t>100.724</t>
  </si>
  <si>
    <t>93KKA1044:T573:090</t>
  </si>
  <si>
    <t>21:0301:000165</t>
  </si>
  <si>
    <t>21:0007:000045:0005:0511:00</t>
  </si>
  <si>
    <t>20.031</t>
  </si>
  <si>
    <t>4.636</t>
  </si>
  <si>
    <t>4.464</t>
  </si>
  <si>
    <t>7.72</t>
  </si>
  <si>
    <t>20.943</t>
  </si>
  <si>
    <t>0.457</t>
  </si>
  <si>
    <t>100.254</t>
  </si>
  <si>
    <t>93KKA1044:T573:091</t>
  </si>
  <si>
    <t>21:0301:000166</t>
  </si>
  <si>
    <t>21:0007:000045:0005:0512:00</t>
  </si>
  <si>
    <t>19.408</t>
  </si>
  <si>
    <t>6.536</t>
  </si>
  <si>
    <t>4.351</t>
  </si>
  <si>
    <t>8.309</t>
  </si>
  <si>
    <t>19.397</t>
  </si>
  <si>
    <t>41.124</t>
  </si>
  <si>
    <t>0.455</t>
  </si>
  <si>
    <t>93KKA1044:T573:092</t>
  </si>
  <si>
    <t>21:0301:000167</t>
  </si>
  <si>
    <t>21:0007:000045:0005:0502:00</t>
  </si>
  <si>
    <t>21.435</t>
  </si>
  <si>
    <t>10.523</t>
  </si>
  <si>
    <t>27.07</t>
  </si>
  <si>
    <t>2.821</t>
  </si>
  <si>
    <t>1.036</t>
  </si>
  <si>
    <t>37.658</t>
  </si>
  <si>
    <t>100.647</t>
  </si>
  <si>
    <t>93KKA1044:T573:093</t>
  </si>
  <si>
    <t>21:0301:000168</t>
  </si>
  <si>
    <t>21:0007:000045:0005:0503:00</t>
  </si>
  <si>
    <t>21.14</t>
  </si>
  <si>
    <t>9.159</t>
  </si>
  <si>
    <t>27.577</t>
  </si>
  <si>
    <t>2.947</t>
  </si>
  <si>
    <t>1.273</t>
  </si>
  <si>
    <t>37.596</t>
  </si>
  <si>
    <t>99.811</t>
  </si>
  <si>
    <t>93KKA1044:T573:094</t>
  </si>
  <si>
    <t>21:0301:000169</t>
  </si>
  <si>
    <t>21:0007:000045:0005:0504:00</t>
  </si>
  <si>
    <t>20.806</t>
  </si>
  <si>
    <t>8.234</t>
  </si>
  <si>
    <t>21.321</t>
  </si>
  <si>
    <t>2.442</t>
  </si>
  <si>
    <t>10.043</t>
  </si>
  <si>
    <t>37.057</t>
  </si>
  <si>
    <t>0.175</t>
  </si>
  <si>
    <t>100.208</t>
  </si>
  <si>
    <t>93KKA1044:T573:095</t>
  </si>
  <si>
    <t>21:0301:000170</t>
  </si>
  <si>
    <t>21:0007:000045:0005:0505:00</t>
  </si>
  <si>
    <t>20.895</t>
  </si>
  <si>
    <t>9.887</t>
  </si>
  <si>
    <t>27.827</t>
  </si>
  <si>
    <t>1.701</t>
  </si>
  <si>
    <t>2.416</t>
  </si>
  <si>
    <t>37.406</t>
  </si>
  <si>
    <t>100.357</t>
  </si>
  <si>
    <t>93KKA1044:T573:096</t>
  </si>
  <si>
    <t>21:0301:000171</t>
  </si>
  <si>
    <t>21:0007:000045:0005:0506:00</t>
  </si>
  <si>
    <t>21.35</t>
  </si>
  <si>
    <t>12.442</t>
  </si>
  <si>
    <t>24.155</t>
  </si>
  <si>
    <t>1.648</t>
  </si>
  <si>
    <t>2.832</t>
  </si>
  <si>
    <t>37.466</t>
  </si>
  <si>
    <t>100.073</t>
  </si>
  <si>
    <t>93KKA1044:T573:097</t>
  </si>
  <si>
    <t>21:0301:000172</t>
  </si>
  <si>
    <t>21:0007:000045:0005:0507:00</t>
  </si>
  <si>
    <t>20.745</t>
  </si>
  <si>
    <t>11.524</t>
  </si>
  <si>
    <t>27.006</t>
  </si>
  <si>
    <t>1.642</t>
  </si>
  <si>
    <t>1.542</t>
  </si>
  <si>
    <t>37.389</t>
  </si>
  <si>
    <t>99.903</t>
  </si>
  <si>
    <t>93KKA1044:T573:098</t>
  </si>
  <si>
    <t>21:0301:000173</t>
  </si>
  <si>
    <t>21:0007:000045:0005:0508:00</t>
  </si>
  <si>
    <t>1.727</t>
  </si>
  <si>
    <t>20.924</t>
  </si>
  <si>
    <t>1.212</t>
  </si>
  <si>
    <t>2.407</t>
  </si>
  <si>
    <t>17.421</t>
  </si>
  <si>
    <t>1.37</t>
  </si>
  <si>
    <t>54.554</t>
  </si>
  <si>
    <t>0.157</t>
  </si>
  <si>
    <t>99.904</t>
  </si>
  <si>
    <t>93KKA1044:T573:099</t>
  </si>
  <si>
    <t>21:0301:000174</t>
  </si>
  <si>
    <t>21:0007:000045:0005:0514:00</t>
  </si>
  <si>
    <t>0.293</t>
  </si>
  <si>
    <t>24.073</t>
  </si>
  <si>
    <t>11.702</t>
  </si>
  <si>
    <t>11.295</t>
  </si>
  <si>
    <t>0.569</t>
  </si>
  <si>
    <t>52.543</t>
  </si>
  <si>
    <t>100.763</t>
  </si>
  <si>
    <t>93KKA1044:T573:100</t>
  </si>
  <si>
    <t>21:0301:000175</t>
  </si>
  <si>
    <t>21:0007:000045:0005:0515:00</t>
  </si>
  <si>
    <t>0.231</t>
  </si>
  <si>
    <t>24.133</t>
  </si>
  <si>
    <t>10.975</t>
  </si>
  <si>
    <t>11.756</t>
  </si>
  <si>
    <t>52.107</t>
  </si>
  <si>
    <t>99.869</t>
  </si>
  <si>
    <t>93KKA1044:T573:101</t>
  </si>
  <si>
    <t>21:0301:000176</t>
  </si>
  <si>
    <t>21:0007:000045:0005:0516:00</t>
  </si>
  <si>
    <t>20.898</t>
  </si>
  <si>
    <t>0.412</t>
  </si>
  <si>
    <t>9.497</t>
  </si>
  <si>
    <t>14.229</t>
  </si>
  <si>
    <t>0.245</t>
  </si>
  <si>
    <t>54.098</t>
  </si>
  <si>
    <t>100.811</t>
  </si>
  <si>
    <t>93KKA1044:T573:102</t>
  </si>
  <si>
    <t>21:0301:000177</t>
  </si>
  <si>
    <t>21:0007:000045:0005:0517:00</t>
  </si>
  <si>
    <t>0.933</t>
  </si>
  <si>
    <t>22.98</t>
  </si>
  <si>
    <t>6.43</t>
  </si>
  <si>
    <t>15.615</t>
  </si>
  <si>
    <t>0.3</t>
  </si>
  <si>
    <t>0.515</t>
  </si>
  <si>
    <t>53.189</t>
  </si>
  <si>
    <t>100.135</t>
  </si>
  <si>
    <t>93KKA1044:T573:103</t>
  </si>
  <si>
    <t>21:0301:000178</t>
  </si>
  <si>
    <t>21:0007:000045:0005:0501:00</t>
  </si>
  <si>
    <t>18.539</t>
  </si>
  <si>
    <t>10.201</t>
  </si>
  <si>
    <t>4.074</t>
  </si>
  <si>
    <t>0.699</t>
  </si>
  <si>
    <t>46.528</t>
  </si>
  <si>
    <t>80.35</t>
  </si>
  <si>
    <t>93KKA1044:T573:104</t>
  </si>
  <si>
    <t>21:0301:000179</t>
  </si>
  <si>
    <t>21:0007:000045:0005:0513:00</t>
  </si>
  <si>
    <t>0.389</t>
  </si>
  <si>
    <t>23.188</t>
  </si>
  <si>
    <t>19.798</t>
  </si>
  <si>
    <t>5.61</t>
  </si>
  <si>
    <t>0.656</t>
  </si>
  <si>
    <t>0.162</t>
  </si>
  <si>
    <t>50.22</t>
  </si>
  <si>
    <t>100.191</t>
  </si>
  <si>
    <t>93KKA1044:T573:105</t>
  </si>
  <si>
    <t>21:0301:000180</t>
  </si>
  <si>
    <t>21:0007:000045:0005:0518:00</t>
  </si>
  <si>
    <t>1.298</t>
  </si>
  <si>
    <t>22.45</t>
  </si>
  <si>
    <t>0.588</t>
  </si>
  <si>
    <t>4.038</t>
  </si>
  <si>
    <t>18.112</t>
  </si>
  <si>
    <t>0.105</t>
  </si>
  <si>
    <t>53.615</t>
  </si>
  <si>
    <t>100.549</t>
  </si>
  <si>
    <t>93KKA1046:T573:106</t>
  </si>
  <si>
    <t>21:0301:000181</t>
  </si>
  <si>
    <t>21:0007:000047</t>
  </si>
  <si>
    <t>21:0007:000047:0005:0506:00</t>
  </si>
  <si>
    <t>17.235</t>
  </si>
  <si>
    <t>1.168</t>
  </si>
  <si>
    <t>9.382</t>
  </si>
  <si>
    <t>6.869</t>
  </si>
  <si>
    <t>23.737</t>
  </si>
  <si>
    <t>0.475</t>
  </si>
  <si>
    <t>100.548</t>
  </si>
  <si>
    <t>93KKA1046:T573:107</t>
  </si>
  <si>
    <t>21:0301:000182</t>
  </si>
  <si>
    <t>21:0007:000047:0005:0507:00</t>
  </si>
  <si>
    <t>18.202</t>
  </si>
  <si>
    <t>4.199</t>
  </si>
  <si>
    <t>7.493</t>
  </si>
  <si>
    <t>6.296</t>
  </si>
  <si>
    <t>21.914</t>
  </si>
  <si>
    <t>41.853</t>
  </si>
  <si>
    <t>100.47</t>
  </si>
  <si>
    <t>93KKA1046:T573:108</t>
  </si>
  <si>
    <t>21:0301:000183</t>
  </si>
  <si>
    <t>21:0007:000047:0005:0508:00</t>
  </si>
  <si>
    <t>20.218</t>
  </si>
  <si>
    <t>4.679</t>
  </si>
  <si>
    <t>4.187</t>
  </si>
  <si>
    <t>6.928</t>
  </si>
  <si>
    <t>21.483</t>
  </si>
  <si>
    <t>42.125</t>
  </si>
  <si>
    <t>0.267</t>
  </si>
  <si>
    <t>100.3</t>
  </si>
  <si>
    <t>93KKA1046:T573:109</t>
  </si>
  <si>
    <t>21:0301:000184</t>
  </si>
  <si>
    <t>21:0007:000047:0005:0501:00</t>
  </si>
  <si>
    <t>20.932</t>
  </si>
  <si>
    <t>12.303</t>
  </si>
  <si>
    <t>25.348</t>
  </si>
  <si>
    <t>2.384</t>
  </si>
  <si>
    <t>1.086</t>
  </si>
  <si>
    <t>38.11</t>
  </si>
  <si>
    <t>100.323</t>
  </si>
  <si>
    <t>93KKA1046:T573:110</t>
  </si>
  <si>
    <t>21:0301:000185</t>
  </si>
  <si>
    <t>21:0007:000047:0005:0502:00</t>
  </si>
  <si>
    <t>21.133</t>
  </si>
  <si>
    <t>7.56</t>
  </si>
  <si>
    <t>30.172</t>
  </si>
  <si>
    <t>3.199</t>
  </si>
  <si>
    <t>0.674</t>
  </si>
  <si>
    <t>100.525</t>
  </si>
  <si>
    <t>93KKA1046:T573:111</t>
  </si>
  <si>
    <t>21:0301:000186</t>
  </si>
  <si>
    <t>21:0007:000047:0005:0503:00</t>
  </si>
  <si>
    <t>21.186</t>
  </si>
  <si>
    <t>9.96</t>
  </si>
  <si>
    <t>28.287</t>
  </si>
  <si>
    <t>2.016</t>
  </si>
  <si>
    <t>1.677</t>
  </si>
  <si>
    <t>38.046</t>
  </si>
  <si>
    <t>101.288</t>
  </si>
  <si>
    <t>93KKA1046:T573:112</t>
  </si>
  <si>
    <t>21:0301:000187</t>
  </si>
  <si>
    <t>21:0007:000047:0005:0504:00</t>
  </si>
  <si>
    <t>21.314</t>
  </si>
  <si>
    <t>5.472</t>
  </si>
  <si>
    <t>29.836</t>
  </si>
  <si>
    <t>5.14</t>
  </si>
  <si>
    <t>0.936</t>
  </si>
  <si>
    <t>37.988</t>
  </si>
  <si>
    <t>100.747</t>
  </si>
  <si>
    <t>93KKA1046:T573:113</t>
  </si>
  <si>
    <t>21:0301:000188</t>
  </si>
  <si>
    <t>21:0007:000047:0005:0505:00</t>
  </si>
  <si>
    <t>21.235</t>
  </si>
  <si>
    <t>13.609</t>
  </si>
  <si>
    <t>23.746</t>
  </si>
  <si>
    <t>1.773</t>
  </si>
  <si>
    <t>2.041</t>
  </si>
  <si>
    <t>38.022</t>
  </si>
  <si>
    <t>100.536</t>
  </si>
  <si>
    <t>93KKA1046:T573:114</t>
  </si>
  <si>
    <t>21:0301:000189</t>
  </si>
  <si>
    <t>21:0007:000047:0005:0509:00</t>
  </si>
  <si>
    <t>0.935</t>
  </si>
  <si>
    <t>24.66</t>
  </si>
  <si>
    <t>0.273</t>
  </si>
  <si>
    <t>7.025</t>
  </si>
  <si>
    <t>13.872</t>
  </si>
  <si>
    <t>0.221</t>
  </si>
  <si>
    <t>52.564</t>
  </si>
  <si>
    <t>99.885</t>
  </si>
  <si>
    <t>93KKA1049:T574:001</t>
  </si>
  <si>
    <t>21:0301:000190</t>
  </si>
  <si>
    <t>21:0007:000050</t>
  </si>
  <si>
    <t>21:0007:000050:0005:0505:00</t>
  </si>
  <si>
    <t>T574</t>
  </si>
  <si>
    <t>19.069</t>
  </si>
  <si>
    <t>5.09</t>
  </si>
  <si>
    <t>6.1</t>
  </si>
  <si>
    <t>6.817</t>
  </si>
  <si>
    <t>21.457</t>
  </si>
  <si>
    <t>101.205</t>
  </si>
  <si>
    <t>93KKA1049:T574:002</t>
  </si>
  <si>
    <t>21:0301:000191</t>
  </si>
  <si>
    <t>21:0007:000050:0005:0506:00</t>
  </si>
  <si>
    <t>18.854</t>
  </si>
  <si>
    <t>5.987</t>
  </si>
  <si>
    <t>5.253</t>
  </si>
  <si>
    <t>8.766</t>
  </si>
  <si>
    <t>20.06</t>
  </si>
  <si>
    <t>42.106</t>
  </si>
  <si>
    <t>0.789</t>
  </si>
  <si>
    <t>102.284</t>
  </si>
  <si>
    <t>93KKA1049:T574:003</t>
  </si>
  <si>
    <t>21:0301:000192</t>
  </si>
  <si>
    <t>21:0007:000050:0005:0501:00</t>
  </si>
  <si>
    <t>21.278</t>
  </si>
  <si>
    <t>12.987</t>
  </si>
  <si>
    <t>24.573</t>
  </si>
  <si>
    <t>2.474</t>
  </si>
  <si>
    <t>1.149</t>
  </si>
  <si>
    <t>38.219</t>
  </si>
  <si>
    <t>100.768</t>
  </si>
  <si>
    <t>93KKA1049:T574:004</t>
  </si>
  <si>
    <t>21:0301:000193</t>
  </si>
  <si>
    <t>21:0007:000050:0005:0502:00</t>
  </si>
  <si>
    <t>21.163</t>
  </si>
  <si>
    <t>14.297</t>
  </si>
  <si>
    <t>20.416</t>
  </si>
  <si>
    <t>2.434</t>
  </si>
  <si>
    <t>3.506</t>
  </si>
  <si>
    <t>38.454</t>
  </si>
  <si>
    <t>100.509</t>
  </si>
  <si>
    <t>93KKA1049:T574:005</t>
  </si>
  <si>
    <t>21:0301:000194</t>
  </si>
  <si>
    <t>21:0007:000050:0005:0503:00</t>
  </si>
  <si>
    <t>21.594</t>
  </si>
  <si>
    <t>11.75</t>
  </si>
  <si>
    <t>25.633</t>
  </si>
  <si>
    <t>2.421</t>
  </si>
  <si>
    <t>1.114</t>
  </si>
  <si>
    <t>38.512</t>
  </si>
  <si>
    <t>0.118</t>
  </si>
  <si>
    <t>101.213</t>
  </si>
  <si>
    <t>93KKA1049:T574:006</t>
  </si>
  <si>
    <t>21:0301:000195</t>
  </si>
  <si>
    <t>21:0007:000050:0005:0504:00</t>
  </si>
  <si>
    <t>1.67</t>
  </si>
  <si>
    <t>19.692</t>
  </si>
  <si>
    <t>1.038</t>
  </si>
  <si>
    <t>2.824</t>
  </si>
  <si>
    <t>18.328</t>
  </si>
  <si>
    <t>55.435</t>
  </si>
  <si>
    <t>0.209</t>
  </si>
  <si>
    <t>93KKA1049:T574:007</t>
  </si>
  <si>
    <t>21:0301:000196</t>
  </si>
  <si>
    <t>21:0007:000050:0005:0507:00</t>
  </si>
  <si>
    <t>47.784</t>
  </si>
  <si>
    <t>0.486</t>
  </si>
  <si>
    <t>49.164</t>
  </si>
  <si>
    <t>98.129</t>
  </si>
  <si>
    <t>93KKA1049:T574:008</t>
  </si>
  <si>
    <t>21:0301:000197</t>
  </si>
  <si>
    <t>21:0007:000050:0005:0508:00</t>
  </si>
  <si>
    <t>0.086</t>
  </si>
  <si>
    <t>47.658</t>
  </si>
  <si>
    <t>0.613</t>
  </si>
  <si>
    <t>49.244</t>
  </si>
  <si>
    <t>97.927</t>
  </si>
  <si>
    <t>93KKA1050:T574:009</t>
  </si>
  <si>
    <t>21:0301:000198</t>
  </si>
  <si>
    <t>21:0007:000051</t>
  </si>
  <si>
    <t>21:0007:000051:0005:0506:00</t>
  </si>
  <si>
    <t>18.206</t>
  </si>
  <si>
    <t>5.951</t>
  </si>
  <si>
    <t>7.09</t>
  </si>
  <si>
    <t>7.204</t>
  </si>
  <si>
    <t>20.223</t>
  </si>
  <si>
    <t>41.92</t>
  </si>
  <si>
    <t>101.217</t>
  </si>
  <si>
    <t>93KKA1050:T574:010</t>
  </si>
  <si>
    <t>21:0301:000199</t>
  </si>
  <si>
    <t>21:0007:000051:0005:0501:00</t>
  </si>
  <si>
    <t>21.31</t>
  </si>
  <si>
    <t>6.88</t>
  </si>
  <si>
    <t>28.471</t>
  </si>
  <si>
    <t>4.608</t>
  </si>
  <si>
    <t>0.943</t>
  </si>
  <si>
    <t>38.146</t>
  </si>
  <si>
    <t>100.447</t>
  </si>
  <si>
    <t>93KKA1050:T574:011</t>
  </si>
  <si>
    <t>21:0301:000200</t>
  </si>
  <si>
    <t>21:0007:000051:0005:0502:00</t>
  </si>
  <si>
    <t>20.753</t>
  </si>
  <si>
    <t>10.883</t>
  </si>
  <si>
    <t>26.702</t>
  </si>
  <si>
    <t>2.441</t>
  </si>
  <si>
    <t>1.517</t>
  </si>
  <si>
    <t>37.436</t>
  </si>
  <si>
    <t>99.848</t>
  </si>
  <si>
    <t>93KKA1050:T574:012</t>
  </si>
  <si>
    <t>21:0301:000201</t>
  </si>
  <si>
    <t>21:0007:000051:0005:0503:00</t>
  </si>
  <si>
    <t>21.044</t>
  </si>
  <si>
    <t>7.546</t>
  </si>
  <si>
    <t>29.36</t>
  </si>
  <si>
    <t>2.99</t>
  </si>
  <si>
    <t>37.192</t>
  </si>
  <si>
    <t>99.408</t>
  </si>
  <si>
    <t>93KKA1050:T574:013</t>
  </si>
  <si>
    <t>21:0301:000202</t>
  </si>
  <si>
    <t>21:0007:000051:0005:0504:00</t>
  </si>
  <si>
    <t>21.233</t>
  </si>
  <si>
    <t>12.158</t>
  </si>
  <si>
    <t>24.891</t>
  </si>
  <si>
    <t>2.54</t>
  </si>
  <si>
    <t>1.378</t>
  </si>
  <si>
    <t>38.227</t>
  </si>
  <si>
    <t>100.542</t>
  </si>
  <si>
    <t>93KKA1050:T574:014</t>
  </si>
  <si>
    <t>21:0301:000203</t>
  </si>
  <si>
    <t>21:0007:000051:0005:0505:00</t>
  </si>
  <si>
    <t>20.751</t>
  </si>
  <si>
    <t>9.883</t>
  </si>
  <si>
    <t>27.93</t>
  </si>
  <si>
    <t>1.849</t>
  </si>
  <si>
    <t>1.916</t>
  </si>
  <si>
    <t>37.22</t>
  </si>
  <si>
    <t>99.601</t>
  </si>
  <si>
    <t>93KKA1050:T574:015</t>
  </si>
  <si>
    <t>21:0301:000204</t>
  </si>
  <si>
    <t>21:0007:000051:0005:0511:00</t>
  </si>
  <si>
    <t>0.586</t>
  </si>
  <si>
    <t>23.82</t>
  </si>
  <si>
    <t>5.579</t>
  </si>
  <si>
    <t>15.262</t>
  </si>
  <si>
    <t>0.185</t>
  </si>
  <si>
    <t>0.632</t>
  </si>
  <si>
    <t>54.045</t>
  </si>
  <si>
    <t>100.269</t>
  </si>
  <si>
    <t>93KKA1050:T574:016</t>
  </si>
  <si>
    <t>21:0301:000205</t>
  </si>
  <si>
    <t>21:0007:000051:0005:0512:00</t>
  </si>
  <si>
    <t>1.359</t>
  </si>
  <si>
    <t>21.836</t>
  </si>
  <si>
    <t>0.219</t>
  </si>
  <si>
    <t>4.963</t>
  </si>
  <si>
    <t>16.24</t>
  </si>
  <si>
    <t>0.186</t>
  </si>
  <si>
    <t>0.454</t>
  </si>
  <si>
    <t>53.046</t>
  </si>
  <si>
    <t>98.41</t>
  </si>
  <si>
    <t>93KKA1050:T574:017</t>
  </si>
  <si>
    <t>21:0301:000206</t>
  </si>
  <si>
    <t>21:0007:000051:0005:0507:00</t>
  </si>
  <si>
    <t>47.461</t>
  </si>
  <si>
    <t>0.471</t>
  </si>
  <si>
    <t>48.749</t>
  </si>
  <si>
    <t>97.355</t>
  </si>
  <si>
    <t>93KKA1050:T574:018</t>
  </si>
  <si>
    <t>21:0301:000207</t>
  </si>
  <si>
    <t>21:0007:000051:0005:0508:00</t>
  </si>
  <si>
    <t>0.663</t>
  </si>
  <si>
    <t>43.891</t>
  </si>
  <si>
    <t>1.01</t>
  </si>
  <si>
    <t>1.548</t>
  </si>
  <si>
    <t>0.866</t>
  </si>
  <si>
    <t>50.342</t>
  </si>
  <si>
    <t>98.406</t>
  </si>
  <si>
    <t>93KKA1050:T574:019</t>
  </si>
  <si>
    <t>21:0301:000208</t>
  </si>
  <si>
    <t>21:0007:000051:0005:0509:00</t>
  </si>
  <si>
    <t>49.526</t>
  </si>
  <si>
    <t>2.021</t>
  </si>
  <si>
    <t>47.915</t>
  </si>
  <si>
    <t>99.709</t>
  </si>
  <si>
    <t>93KKA1050:T574:020</t>
  </si>
  <si>
    <t>21:0301:000209</t>
  </si>
  <si>
    <t>21:0007:000051:0005:0510:00</t>
  </si>
  <si>
    <t>45.608</t>
  </si>
  <si>
    <t>2.07</t>
  </si>
  <si>
    <t>49.777</t>
  </si>
  <si>
    <t>97.653</t>
  </si>
  <si>
    <t>93KKA1054:T574:021</t>
  </si>
  <si>
    <t>21:0301:000210</t>
  </si>
  <si>
    <t>21:0007:000055</t>
  </si>
  <si>
    <t>21:0007:000055:0005:0501:00</t>
  </si>
  <si>
    <t>20.681</t>
  </si>
  <si>
    <t>0.665</t>
  </si>
  <si>
    <t>28.13</t>
  </si>
  <si>
    <t>1.237</t>
  </si>
  <si>
    <t>12.872</t>
  </si>
  <si>
    <t>36.878</t>
  </si>
  <si>
    <t>100.488</t>
  </si>
  <si>
    <t>93KKA1054:T574:022</t>
  </si>
  <si>
    <t>21:0301:000211</t>
  </si>
  <si>
    <t>21:0007:000055:0005:0502:00</t>
  </si>
  <si>
    <t>20.318</t>
  </si>
  <si>
    <t>1.049</t>
  </si>
  <si>
    <t>17.806</t>
  </si>
  <si>
    <t>0.955</t>
  </si>
  <si>
    <t>22.698</t>
  </si>
  <si>
    <t>37.01</t>
  </si>
  <si>
    <t>99.943</t>
  </si>
  <si>
    <t>93KKA1054:T574:023</t>
  </si>
  <si>
    <t>21:0301:000212</t>
  </si>
  <si>
    <t>21:0007:000055:0005:0504:00</t>
  </si>
  <si>
    <t>46.108</t>
  </si>
  <si>
    <t>0.92</t>
  </si>
  <si>
    <t>0.403</t>
  </si>
  <si>
    <t>49.745</t>
  </si>
  <si>
    <t>97.314</t>
  </si>
  <si>
    <t>93KKA1054:T574:024</t>
  </si>
  <si>
    <t>21:0301:000213</t>
  </si>
  <si>
    <t>21:0007:000055:0005:0503:00</t>
  </si>
  <si>
    <t>13.227</t>
  </si>
  <si>
    <t>11.468</t>
  </si>
  <si>
    <t>16.723</t>
  </si>
  <si>
    <t>0.305</t>
  </si>
  <si>
    <t>9.405</t>
  </si>
  <si>
    <t>0.297</t>
  </si>
  <si>
    <t>1.092</t>
  </si>
  <si>
    <t>44.585</t>
  </si>
  <si>
    <t>97.553</t>
  </si>
  <si>
    <t>93KKA1057:T574:025</t>
  </si>
  <si>
    <t>21:0301:000214</t>
  </si>
  <si>
    <t>21:0007:000058</t>
  </si>
  <si>
    <t>21:0007:000058:0005:0501:00</t>
  </si>
  <si>
    <t>19.564</t>
  </si>
  <si>
    <t>4.88</t>
  </si>
  <si>
    <t>5.292</t>
  </si>
  <si>
    <t>7.256</t>
  </si>
  <si>
    <t>21.097</t>
  </si>
  <si>
    <t>42.181</t>
  </si>
  <si>
    <t>100.944</t>
  </si>
  <si>
    <t>93KKA1057:T574:026</t>
  </si>
  <si>
    <t>21:0301:000215</t>
  </si>
  <si>
    <t>21:0007:000058:0005:0505:00</t>
  </si>
  <si>
    <t>0.363</t>
  </si>
  <si>
    <t>25.044</t>
  </si>
  <si>
    <t>3.296</t>
  </si>
  <si>
    <t>17.165</t>
  </si>
  <si>
    <t>54.49</t>
  </si>
  <si>
    <t>100.769</t>
  </si>
  <si>
    <t>93KKA1057:T574:027</t>
  </si>
  <si>
    <t>21:0301:000216</t>
  </si>
  <si>
    <t>21:0007:000058:0005:0502:00</t>
  </si>
  <si>
    <t>45.243</t>
  </si>
  <si>
    <t>1.756</t>
  </si>
  <si>
    <t>50.47</t>
  </si>
  <si>
    <t>97.713</t>
  </si>
  <si>
    <t>93KKA1057:T574:028</t>
  </si>
  <si>
    <t>21:0301:000217</t>
  </si>
  <si>
    <t>21:0007:000058:0005:0503:00</t>
  </si>
  <si>
    <t>45.487</t>
  </si>
  <si>
    <t>1.695</t>
  </si>
  <si>
    <t>98.081</t>
  </si>
  <si>
    <t>93KKA1057:T574:029</t>
  </si>
  <si>
    <t>21:0301:000218</t>
  </si>
  <si>
    <t>21:0007:000058:0005:0504:00</t>
  </si>
  <si>
    <t>46.142</t>
  </si>
  <si>
    <t>0.187</t>
  </si>
  <si>
    <t>50.357</t>
  </si>
  <si>
    <t>98.498</t>
  </si>
  <si>
    <t>93KKA1063:T574:030</t>
  </si>
  <si>
    <t>21:0301:000219</t>
  </si>
  <si>
    <t>21:0007:000064</t>
  </si>
  <si>
    <t>21:0007:000064:0005:0504:00</t>
  </si>
  <si>
    <t>17.501</t>
  </si>
  <si>
    <t>8.028</t>
  </si>
  <si>
    <t>6.396</t>
  </si>
  <si>
    <t>21.215</t>
  </si>
  <si>
    <t>99.792</t>
  </si>
  <si>
    <t>93KKA1063:T574:031</t>
  </si>
  <si>
    <t>21:0301:000220</t>
  </si>
  <si>
    <t>21:0007:000064:0005:0505:00</t>
  </si>
  <si>
    <t>18.355</t>
  </si>
  <si>
    <t>5.535</t>
  </si>
  <si>
    <t>6.711</t>
  </si>
  <si>
    <t>6.421</t>
  </si>
  <si>
    <t>21.176</t>
  </si>
  <si>
    <t>0.349</t>
  </si>
  <si>
    <t>41.849</t>
  </si>
  <si>
    <t>100.684</t>
  </si>
  <si>
    <t>93KKA1063:T574:032</t>
  </si>
  <si>
    <t>21:0301:000221</t>
  </si>
  <si>
    <t>21:0007:000064:0005:0506:00</t>
  </si>
  <si>
    <t>18.986</t>
  </si>
  <si>
    <t>4.987</t>
  </si>
  <si>
    <t>6.108</t>
  </si>
  <si>
    <t>7.279</t>
  </si>
  <si>
    <t>20.775</t>
  </si>
  <si>
    <t>0.408</t>
  </si>
  <si>
    <t>41.87</t>
  </si>
  <si>
    <t>0.285</t>
  </si>
  <si>
    <t>100.725</t>
  </si>
  <si>
    <t>93KKA1063:T574:033</t>
  </si>
  <si>
    <t>21:0301:000222</t>
  </si>
  <si>
    <t>21:0007:000064:0005:0507:00</t>
  </si>
  <si>
    <t>18.453</t>
  </si>
  <si>
    <t>5.162</t>
  </si>
  <si>
    <t>6.638</t>
  </si>
  <si>
    <t>6.687</t>
  </si>
  <si>
    <t>20.641</t>
  </si>
  <si>
    <t>41.132</t>
  </si>
  <si>
    <t>99.494</t>
  </si>
  <si>
    <t>93KKA1063:T574:034</t>
  </si>
  <si>
    <t>21:0301:000223</t>
  </si>
  <si>
    <t>21:0007:000064:0005:0508:00</t>
  </si>
  <si>
    <t>18.642</t>
  </si>
  <si>
    <t>5.393</t>
  </si>
  <si>
    <t>6.06</t>
  </si>
  <si>
    <t>6.881</t>
  </si>
  <si>
    <t>21.095</t>
  </si>
  <si>
    <t>41.734</t>
  </si>
  <si>
    <t>100.516</t>
  </si>
  <si>
    <t>93KKA1063:T574:035</t>
  </si>
  <si>
    <t>21:0301:000224</t>
  </si>
  <si>
    <t>21:0007:000064:0005:0501:00</t>
  </si>
  <si>
    <t>20.643</t>
  </si>
  <si>
    <t>1.016</t>
  </si>
  <si>
    <t>28.515</t>
  </si>
  <si>
    <t>1.142</t>
  </si>
  <si>
    <t>12.62</t>
  </si>
  <si>
    <t>37.271</t>
  </si>
  <si>
    <t>101.293</t>
  </si>
  <si>
    <t>93KKA1063:T574:036</t>
  </si>
  <si>
    <t>21:0301:000225</t>
  </si>
  <si>
    <t>21:0007:000064:0005:0502:00</t>
  </si>
  <si>
    <t>20.972</t>
  </si>
  <si>
    <t>11.994</t>
  </si>
  <si>
    <t>23.885</t>
  </si>
  <si>
    <t>1.797</t>
  </si>
  <si>
    <t>3.429</t>
  </si>
  <si>
    <t>37.53</t>
  </si>
  <si>
    <t>99.739</t>
  </si>
  <si>
    <t>93KKA1063:T574:037</t>
  </si>
  <si>
    <t>21:0301:000226</t>
  </si>
  <si>
    <t>21:0007:000064:0005:0503:00</t>
  </si>
  <si>
    <t>1.58</t>
  </si>
  <si>
    <t>20.63</t>
  </si>
  <si>
    <t>1.219</t>
  </si>
  <si>
    <t>2.614</t>
  </si>
  <si>
    <t>17.704</t>
  </si>
  <si>
    <t>0.099</t>
  </si>
  <si>
    <t>1.361</t>
  </si>
  <si>
    <t>54.979</t>
  </si>
  <si>
    <t>0.235</t>
  </si>
  <si>
    <t>100.495</t>
  </si>
  <si>
    <t>93KKA1063:T574:038</t>
  </si>
  <si>
    <t>21:0301:000227</t>
  </si>
  <si>
    <t>21:0007:000064:0005:0514:00</t>
  </si>
  <si>
    <t>1.682</t>
  </si>
  <si>
    <t>20.125</t>
  </si>
  <si>
    <t>0.951</t>
  </si>
  <si>
    <t>3.315</t>
  </si>
  <si>
    <t>17.885</t>
  </si>
  <si>
    <t>0.115</t>
  </si>
  <si>
    <t>1.297</t>
  </si>
  <si>
    <t>54.781</t>
  </si>
  <si>
    <t>0.252</t>
  </si>
  <si>
    <t>100.442</t>
  </si>
  <si>
    <t>93KKA1063:T574:039</t>
  </si>
  <si>
    <t>21:0301:000228</t>
  </si>
  <si>
    <t>21:0007:000064:0005:0515:00</t>
  </si>
  <si>
    <t>24.334</t>
  </si>
  <si>
    <t>5.341</t>
  </si>
  <si>
    <t>14.796</t>
  </si>
  <si>
    <t>0.573</t>
  </si>
  <si>
    <t>53.371</t>
  </si>
  <si>
    <t>100.319</t>
  </si>
  <si>
    <t>93KKA1063:T574:040</t>
  </si>
  <si>
    <t>21:0301:000229</t>
  </si>
  <si>
    <t>21:0007:000064:0005:0509:00</t>
  </si>
  <si>
    <t>47.178</t>
  </si>
  <si>
    <t>48.966</t>
  </si>
  <si>
    <t>97.966</t>
  </si>
  <si>
    <t>93KKA1063:T574:041</t>
  </si>
  <si>
    <t>21:0301:000230</t>
  </si>
  <si>
    <t>21:0007:000064:0005:0510:00</t>
  </si>
  <si>
    <t>46.726</t>
  </si>
  <si>
    <t>0.648</t>
  </si>
  <si>
    <t>0.44</t>
  </si>
  <si>
    <t>49.031</t>
  </si>
  <si>
    <t>96.999</t>
  </si>
  <si>
    <t>93KKA1063:T574:042</t>
  </si>
  <si>
    <t>21:0301:000231</t>
  </si>
  <si>
    <t>21:0007:000064:0005:0511:00</t>
  </si>
  <si>
    <t>46.797</t>
  </si>
  <si>
    <t>1.327</t>
  </si>
  <si>
    <t>48.968</t>
  </si>
  <si>
    <t>97.387</t>
  </si>
  <si>
    <t>93KKA1063:T574:043</t>
  </si>
  <si>
    <t>21:0301:000232</t>
  </si>
  <si>
    <t>21:0007:000064:0005:0512:00</t>
  </si>
  <si>
    <t>46.487</t>
  </si>
  <si>
    <t>0.137</t>
  </si>
  <si>
    <t>51.019</t>
  </si>
  <si>
    <t>97.954</t>
  </si>
  <si>
    <t>93KKA1063:T574:044</t>
  </si>
  <si>
    <t>21:0301:000233</t>
  </si>
  <si>
    <t>21:0007:000064:0005:0513:00</t>
  </si>
  <si>
    <t>48.719</t>
  </si>
  <si>
    <t>1.307</t>
  </si>
  <si>
    <t>1.119</t>
  </si>
  <si>
    <t>46.714</t>
  </si>
  <si>
    <t>97.953</t>
  </si>
  <si>
    <t>93KKA1064:T574:045</t>
  </si>
  <si>
    <t>21:0301:000234</t>
  </si>
  <si>
    <t>21:0007:000065</t>
  </si>
  <si>
    <t>21:0007:000065:0005:0501:00</t>
  </si>
  <si>
    <t>19.468</t>
  </si>
  <si>
    <t>5.285</t>
  </si>
  <si>
    <t>4.693</t>
  </si>
  <si>
    <t>7.558</t>
  </si>
  <si>
    <t>20.769</t>
  </si>
  <si>
    <t>41.682</t>
  </si>
  <si>
    <t>100.175</t>
  </si>
  <si>
    <t>93KKA1066:T574:046</t>
  </si>
  <si>
    <t>21:0301:000235</t>
  </si>
  <si>
    <t>21:0007:000067</t>
  </si>
  <si>
    <t>21:0007:000067:0005:0506:00</t>
  </si>
  <si>
    <t>15.532</t>
  </si>
  <si>
    <t>5.388</t>
  </si>
  <si>
    <t>10.525</t>
  </si>
  <si>
    <t>6.542</t>
  </si>
  <si>
    <t>20.531</t>
  </si>
  <si>
    <t>0.347</t>
  </si>
  <si>
    <t>40.91</t>
  </si>
  <si>
    <t>0.307</t>
  </si>
  <si>
    <t>100.093</t>
  </si>
  <si>
    <t>93KKA1066:T574:047</t>
  </si>
  <si>
    <t>21:0301:000236</t>
  </si>
  <si>
    <t>21:0007:000067:0005:0507:00</t>
  </si>
  <si>
    <t>16.169</t>
  </si>
  <si>
    <t>6.294</t>
  </si>
  <si>
    <t>8.768</t>
  </si>
  <si>
    <t>41.088</t>
  </si>
  <si>
    <t>0.295</t>
  </si>
  <si>
    <t>99.532</t>
  </si>
  <si>
    <t>93KKA1066:T574:048</t>
  </si>
  <si>
    <t>21:0301:000237</t>
  </si>
  <si>
    <t>21:0007:000067:0005:0511:00</t>
  </si>
  <si>
    <t>1.87</t>
  </si>
  <si>
    <t>2.051</t>
  </si>
  <si>
    <t>93KKA1066:T574:049</t>
  </si>
  <si>
    <t>21:0301:000238</t>
  </si>
  <si>
    <t>21:0007:000067:0005:0508:00</t>
  </si>
  <si>
    <t>5.286</t>
  </si>
  <si>
    <t>4.877</t>
  </si>
  <si>
    <t>20.709</t>
  </si>
  <si>
    <t>41.25</t>
  </si>
  <si>
    <t>0.447</t>
  </si>
  <si>
    <t>99.344</t>
  </si>
  <si>
    <t>93KKA1066:T574:050</t>
  </si>
  <si>
    <t>21:0301:000239</t>
  </si>
  <si>
    <t>21:0007:000067:0005:0501:00</t>
  </si>
  <si>
    <t>10.277</t>
  </si>
  <si>
    <t>28.183</t>
  </si>
  <si>
    <t>1.758</t>
  </si>
  <si>
    <t>0.894</t>
  </si>
  <si>
    <t>36.585</t>
  </si>
  <si>
    <t>98.533</t>
  </si>
  <si>
    <t>93KKA1066:T574:051</t>
  </si>
  <si>
    <t>21:0301:000240</t>
  </si>
  <si>
    <t>21:0007:000067:0005:0502:00</t>
  </si>
  <si>
    <t>20.594</t>
  </si>
  <si>
    <t>31.771</t>
  </si>
  <si>
    <t>2.52</t>
  </si>
  <si>
    <t>7.086</t>
  </si>
  <si>
    <t>36.518</t>
  </si>
  <si>
    <t>99.485</t>
  </si>
  <si>
    <t>93KKA1066:T574:052</t>
  </si>
  <si>
    <t>21:0301:000241</t>
  </si>
  <si>
    <t>21:0007:000067:0005:0503:00</t>
  </si>
  <si>
    <t>9.439</t>
  </si>
  <si>
    <t>29.105</t>
  </si>
  <si>
    <t>0.373</t>
  </si>
  <si>
    <t>37.417</t>
  </si>
  <si>
    <t>99.782</t>
  </si>
  <si>
    <t>93KKA1066:T574:053</t>
  </si>
  <si>
    <t>21:0301:000242</t>
  </si>
  <si>
    <t>21:0007:000067:0005:0505:00</t>
  </si>
  <si>
    <t>1.718</t>
  </si>
  <si>
    <t>19.38</t>
  </si>
  <si>
    <t>1.187</t>
  </si>
  <si>
    <t>2.891</t>
  </si>
  <si>
    <t>17.926</t>
  </si>
  <si>
    <t>1.481</t>
  </si>
  <si>
    <t>54.937</t>
  </si>
  <si>
    <t>99.878</t>
  </si>
  <si>
    <t>93KKA1066:T574:054</t>
  </si>
  <si>
    <t>21:0301:000243</t>
  </si>
  <si>
    <t>21:0007:000067:0005:0509:00</t>
  </si>
  <si>
    <t>46.936</t>
  </si>
  <si>
    <t>0.279</t>
  </si>
  <si>
    <t>48.999</t>
  </si>
  <si>
    <t>96.856</t>
  </si>
  <si>
    <t>93KKA1066:T574:055</t>
  </si>
  <si>
    <t>21:0301:000244</t>
  </si>
  <si>
    <t>21:0007:000067:0005:0510:00</t>
  </si>
  <si>
    <t>44.852</t>
  </si>
  <si>
    <t>3.179</t>
  </si>
  <si>
    <t>49.154</t>
  </si>
  <si>
    <t>97.286</t>
  </si>
  <si>
    <t>93KKA1066:T574:056</t>
  </si>
  <si>
    <t>21:0301:000245</t>
  </si>
  <si>
    <t>21:0007:000067:0005:0504:00</t>
  </si>
  <si>
    <t>10.41</t>
  </si>
  <si>
    <t>11.236</t>
  </si>
  <si>
    <t>19.865</t>
  </si>
  <si>
    <t>0.975</t>
  </si>
  <si>
    <t>8.843</t>
  </si>
  <si>
    <t>0.298</t>
  </si>
  <si>
    <t>43.466</t>
  </si>
  <si>
    <t>1.41</t>
  </si>
  <si>
    <t>93KKA1069:T574:057</t>
  </si>
  <si>
    <t>21:0301:000246</t>
  </si>
  <si>
    <t>21:0007:000070</t>
  </si>
  <si>
    <t>21:0007:000070:0005:0501:00</t>
  </si>
  <si>
    <t>18.332</t>
  </si>
  <si>
    <t>6.24</t>
  </si>
  <si>
    <t>7.388</t>
  </si>
  <si>
    <t>19.488</t>
  </si>
  <si>
    <t>41.496</t>
  </si>
  <si>
    <t>100.59</t>
  </si>
  <si>
    <t>93KKA1069:T574:058</t>
  </si>
  <si>
    <t>21:0301:000247</t>
  </si>
  <si>
    <t>21:0007:000070:0005:0502:00</t>
  </si>
  <si>
    <t>19.168</t>
  </si>
  <si>
    <t>4.079</t>
  </si>
  <si>
    <t>6.454</t>
  </si>
  <si>
    <t>8.285</t>
  </si>
  <si>
    <t>20.843</t>
  </si>
  <si>
    <t>0.55</t>
  </si>
  <si>
    <t>41.969</t>
  </si>
  <si>
    <t>101.377</t>
  </si>
  <si>
    <t>93KKA1069:T574:059</t>
  </si>
  <si>
    <t>21:0301:000248</t>
  </si>
  <si>
    <t>21:0007:000070:0005:0503:00</t>
  </si>
  <si>
    <t>5.924</t>
  </si>
  <si>
    <t>6.875</t>
  </si>
  <si>
    <t>6.498</t>
  </si>
  <si>
    <t>21.08</t>
  </si>
  <si>
    <t>42.157</t>
  </si>
  <si>
    <t>101.097</t>
  </si>
  <si>
    <t>93KKA1069:T574:060</t>
  </si>
  <si>
    <t>21:0301:000249</t>
  </si>
  <si>
    <t>21:0007:000070:0005:0504:00</t>
  </si>
  <si>
    <t>20.458</t>
  </si>
  <si>
    <t>0.849</t>
  </si>
  <si>
    <t>2.956</t>
  </si>
  <si>
    <t>17.092</t>
  </si>
  <si>
    <t>1.333</t>
  </si>
  <si>
    <t>53.717</t>
  </si>
  <si>
    <t>98.36</t>
  </si>
  <si>
    <t>93KKA1071:T574:061</t>
  </si>
  <si>
    <t>21:0301:000250</t>
  </si>
  <si>
    <t>21:0007:000072</t>
  </si>
  <si>
    <t>21:0007:000072:0005:0502:00</t>
  </si>
  <si>
    <t>16.917</t>
  </si>
  <si>
    <t>7.114</t>
  </si>
  <si>
    <t>9.053</t>
  </si>
  <si>
    <t>7.703</t>
  </si>
  <si>
    <t>17.84</t>
  </si>
  <si>
    <t>41.483</t>
  </si>
  <si>
    <t>100.668</t>
  </si>
  <si>
    <t>93KKA1071:T574:062</t>
  </si>
  <si>
    <t>21:0301:000251</t>
  </si>
  <si>
    <t>21:0007:000072:0005:0503:00</t>
  </si>
  <si>
    <t>15.861</t>
  </si>
  <si>
    <t>5.793</t>
  </si>
  <si>
    <t>10.051</t>
  </si>
  <si>
    <t>6.237</t>
  </si>
  <si>
    <t>20.626</t>
  </si>
  <si>
    <t>0.232</t>
  </si>
  <si>
    <t>100.143</t>
  </si>
  <si>
    <t>93KKA1071:T574:063</t>
  </si>
  <si>
    <t>21:0301:000252</t>
  </si>
  <si>
    <t>21:0007:000072:0005:0504:00</t>
  </si>
  <si>
    <t>17.843</t>
  </si>
  <si>
    <t>3.497</t>
  </si>
  <si>
    <t>7.914</t>
  </si>
  <si>
    <t>7.459</t>
  </si>
  <si>
    <t>21.546</t>
  </si>
  <si>
    <t>0.398</t>
  </si>
  <si>
    <t>40.681</t>
  </si>
  <si>
    <t>99.345</t>
  </si>
  <si>
    <t>93KKA1071:T574:064</t>
  </si>
  <si>
    <t>21:0301:000253</t>
  </si>
  <si>
    <t>21:0007:000072:0005:0505:00</t>
  </si>
  <si>
    <t>19.175</t>
  </si>
  <si>
    <t>5.418</t>
  </si>
  <si>
    <t>5.818</t>
  </si>
  <si>
    <t>6.903</t>
  </si>
  <si>
    <t>20.941</t>
  </si>
  <si>
    <t>0.324</t>
  </si>
  <si>
    <t>42.089</t>
  </si>
  <si>
    <t>93KKA1071:T574:065</t>
  </si>
  <si>
    <t>21:0301:000254</t>
  </si>
  <si>
    <t>21:0007:000072:0005:0506:00</t>
  </si>
  <si>
    <t>4.901</t>
  </si>
  <si>
    <t>3.696</t>
  </si>
  <si>
    <t>21.147</t>
  </si>
  <si>
    <t>0.32</t>
  </si>
  <si>
    <t>42.151</t>
  </si>
  <si>
    <t>100.34</t>
  </si>
  <si>
    <t>93KKA1071:T574:066</t>
  </si>
  <si>
    <t>21:0301:000255</t>
  </si>
  <si>
    <t>21:0007:000072:0005:0501:00</t>
  </si>
  <si>
    <t>1.863</t>
  </si>
  <si>
    <t>19.885</t>
  </si>
  <si>
    <t>2.729</t>
  </si>
  <si>
    <t>0.046</t>
  </si>
  <si>
    <t>17.781</t>
  </si>
  <si>
    <t>1.461</t>
  </si>
  <si>
    <t>54.733</t>
  </si>
  <si>
    <t>99.777</t>
  </si>
  <si>
    <t>93KKA1072:T574:067</t>
  </si>
  <si>
    <t>21:0301:000256</t>
  </si>
  <si>
    <t>21:0007:000073</t>
  </si>
  <si>
    <t>21:0007:000073:0005:0502:00</t>
  </si>
  <si>
    <t>16.794</t>
  </si>
  <si>
    <t>5.881</t>
  </si>
  <si>
    <t>8.5</t>
  </si>
  <si>
    <t>6.676</t>
  </si>
  <si>
    <t>20.069</t>
  </si>
  <si>
    <t>41.19</t>
  </si>
  <si>
    <t>99.603</t>
  </si>
  <si>
    <t>93KKA1072:T574:068</t>
  </si>
  <si>
    <t>21:0301:000257</t>
  </si>
  <si>
    <t>21:0007:000073:0005:0503:00</t>
  </si>
  <si>
    <t>19.608</t>
  </si>
  <si>
    <t>5.209</t>
  </si>
  <si>
    <t>4.721</t>
  </si>
  <si>
    <t>7.323</t>
  </si>
  <si>
    <t>20.704</t>
  </si>
  <si>
    <t>41.642</t>
  </si>
  <si>
    <t>0.299</t>
  </si>
  <si>
    <t>99.882</t>
  </si>
  <si>
    <t>93KKA1072:T574:069</t>
  </si>
  <si>
    <t>21:0301:000258</t>
  </si>
  <si>
    <t>21:0007:000073:0005:0504:00</t>
  </si>
  <si>
    <t>19.46</t>
  </si>
  <si>
    <t>4.781</t>
  </si>
  <si>
    <t>4.835</t>
  </si>
  <si>
    <t>7.037</t>
  </si>
  <si>
    <t>20.916</t>
  </si>
  <si>
    <t>41.654</t>
  </si>
  <si>
    <t>0.397</t>
  </si>
  <si>
    <t>99.48</t>
  </si>
  <si>
    <t>93KKA1072:T574:070</t>
  </si>
  <si>
    <t>21:0301:000259</t>
  </si>
  <si>
    <t>21:0007:000073:0005:0505:00</t>
  </si>
  <si>
    <t>18.878</t>
  </si>
  <si>
    <t>5.222</t>
  </si>
  <si>
    <t>5</t>
  </si>
  <si>
    <t>7.822</t>
  </si>
  <si>
    <t>20.52</t>
  </si>
  <si>
    <t>0.336</t>
  </si>
  <si>
    <t>41.438</t>
  </si>
  <si>
    <t>0.602</t>
  </si>
  <si>
    <t>99.84</t>
  </si>
  <si>
    <t>93KKA1072:T574:071</t>
  </si>
  <si>
    <t>21:0301:000260</t>
  </si>
  <si>
    <t>21:0007:000073:0005:0501:00</t>
  </si>
  <si>
    <t>21.118</t>
  </si>
  <si>
    <t>32.693</t>
  </si>
  <si>
    <t>5.676</t>
  </si>
  <si>
    <t>37.41</t>
  </si>
  <si>
    <t>99.744</t>
  </si>
  <si>
    <t>93KKA1075:T574:072</t>
  </si>
  <si>
    <t>21:0301:000261</t>
  </si>
  <si>
    <t>21:0007:000076</t>
  </si>
  <si>
    <t>21:0007:000076:0005:0501:00</t>
  </si>
  <si>
    <t>17.552</t>
  </si>
  <si>
    <t>5.605</t>
  </si>
  <si>
    <t>8.418</t>
  </si>
  <si>
    <t>8.936</t>
  </si>
  <si>
    <t>18.421</t>
  </si>
  <si>
    <t>41.378</t>
  </si>
  <si>
    <t>100.958</t>
  </si>
  <si>
    <t>93KKA1075:T574:073</t>
  </si>
  <si>
    <t>21:0301:000262</t>
  </si>
  <si>
    <t>21:0007:000076:0005:0502:00</t>
  </si>
  <si>
    <t>18.245</t>
  </si>
  <si>
    <t>6.585</t>
  </si>
  <si>
    <t>7.658</t>
  </si>
  <si>
    <t>7.918</t>
  </si>
  <si>
    <t>18.737</t>
  </si>
  <si>
    <t>41.678</t>
  </si>
  <si>
    <t>101.363</t>
  </si>
  <si>
    <t>93KKA1075:T574:074</t>
  </si>
  <si>
    <t>21:0301:000263</t>
  </si>
  <si>
    <t>21:0007:000076:0005:0503:00</t>
  </si>
  <si>
    <t>18.225</t>
  </si>
  <si>
    <t>5.653</t>
  </si>
  <si>
    <t>6.599</t>
  </si>
  <si>
    <t>7.684</t>
  </si>
  <si>
    <t>20.127</t>
  </si>
  <si>
    <t>0.38</t>
  </si>
  <si>
    <t>100.816</t>
  </si>
  <si>
    <t>93KKA1075:T574:075</t>
  </si>
  <si>
    <t>21:0301:000264</t>
  </si>
  <si>
    <t>21:0007:000076:0005:0504:00</t>
  </si>
  <si>
    <t>18.077</t>
  </si>
  <si>
    <t>5.39</t>
  </si>
  <si>
    <t>7.021</t>
  </si>
  <si>
    <t>6.916</t>
  </si>
  <si>
    <t>20.525</t>
  </si>
  <si>
    <t>41.727</t>
  </si>
  <si>
    <t>0.355</t>
  </si>
  <si>
    <t>100.497</t>
  </si>
  <si>
    <t>93KKA1075:T574:076</t>
  </si>
  <si>
    <t>21:0301:000265</t>
  </si>
  <si>
    <t>21:0007:000076:0005:0505:00</t>
  </si>
  <si>
    <t>18.88</t>
  </si>
  <si>
    <t>6.476</t>
  </si>
  <si>
    <t>5.254</t>
  </si>
  <si>
    <t>8.176</t>
  </si>
  <si>
    <t>19.319</t>
  </si>
  <si>
    <t>41.601</t>
  </si>
  <si>
    <t>100.68</t>
  </si>
  <si>
    <t>93KKA1075:T574:077</t>
  </si>
  <si>
    <t>21:0301:000266</t>
  </si>
  <si>
    <t>21:0007:000076:0005:0506:00</t>
  </si>
  <si>
    <t>2.054</t>
  </si>
  <si>
    <t>1.836</t>
  </si>
  <si>
    <t>2.532</t>
  </si>
  <si>
    <t>16.782</t>
  </si>
  <si>
    <t>2.052</t>
  </si>
  <si>
    <t>54.128</t>
  </si>
  <si>
    <t>93KKA1075:T574:078</t>
  </si>
  <si>
    <t>21:0301:000267</t>
  </si>
  <si>
    <t>21:0007:000076:0005:0507:00</t>
  </si>
  <si>
    <t>45.664</t>
  </si>
  <si>
    <t>1.632</t>
  </si>
  <si>
    <t>49.64</t>
  </si>
  <si>
    <t>97.145</t>
  </si>
  <si>
    <t>93KKA1075:T574:079</t>
  </si>
  <si>
    <t>21:0301:000268</t>
  </si>
  <si>
    <t>21:0007:000076:0005:0508:00</t>
  </si>
  <si>
    <t>44.78</t>
  </si>
  <si>
    <t>3.56</t>
  </si>
  <si>
    <t>49.765</t>
  </si>
  <si>
    <t>98.211</t>
  </si>
  <si>
    <t>93KKA1075:T574:080</t>
  </si>
  <si>
    <t>21:0301:000269</t>
  </si>
  <si>
    <t>21:0007:000076:0005:0509:00</t>
  </si>
  <si>
    <t>44.609</t>
  </si>
  <si>
    <t>3.282</t>
  </si>
  <si>
    <t>48.872</t>
  </si>
  <si>
    <t>96.976</t>
  </si>
  <si>
    <t>93KKA1075:T574:081</t>
  </si>
  <si>
    <t>21:0301:000270</t>
  </si>
  <si>
    <t>21:0007:000076:0005:0510:00</t>
  </si>
  <si>
    <t>45.288</t>
  </si>
  <si>
    <t>51.376</t>
  </si>
  <si>
    <t>98.697</t>
  </si>
  <si>
    <t>93KKA1075:T574:082</t>
  </si>
  <si>
    <t>21:0301:000271</t>
  </si>
  <si>
    <t>21:0007:000076:0005:0511:00</t>
  </si>
  <si>
    <t>46.302</t>
  </si>
  <si>
    <t>0.405</t>
  </si>
  <si>
    <t>1.048</t>
  </si>
  <si>
    <t>49.917</t>
  </si>
  <si>
    <t>97.726</t>
  </si>
  <si>
    <t>93KKA1075:T574:083</t>
  </si>
  <si>
    <t>21:0301:000272</t>
  </si>
  <si>
    <t>21:0007:000076:0005:0512:00</t>
  </si>
  <si>
    <t>45.754</t>
  </si>
  <si>
    <t>2.355</t>
  </si>
  <si>
    <t>49.815</t>
  </si>
  <si>
    <t>98.224</t>
  </si>
  <si>
    <t>93KKA1075:T574:084</t>
  </si>
  <si>
    <t>21:0301:000273</t>
  </si>
  <si>
    <t>21:0007:000076:0005:0513:00</t>
  </si>
  <si>
    <t>47.487</t>
  </si>
  <si>
    <t>0.816</t>
  </si>
  <si>
    <t>0.693</t>
  </si>
  <si>
    <t>48.879</t>
  </si>
  <si>
    <t>98.003</t>
  </si>
  <si>
    <t>93KKA1078:T574:085</t>
  </si>
  <si>
    <t>21:0301:000274</t>
  </si>
  <si>
    <t>21:0007:000079</t>
  </si>
  <si>
    <t>21:0007:000079:0005:0502:00</t>
  </si>
  <si>
    <t>17.231</t>
  </si>
  <si>
    <t>5.649</t>
  </si>
  <si>
    <t>7.616</t>
  </si>
  <si>
    <t>7.233</t>
  </si>
  <si>
    <t>19.813</t>
  </si>
  <si>
    <t>40.604</t>
  </si>
  <si>
    <t>0.254</t>
  </si>
  <si>
    <t>98.824</t>
  </si>
  <si>
    <t>93KKA1078:T574:086</t>
  </si>
  <si>
    <t>21:0301:000275</t>
  </si>
  <si>
    <t>21:0007:000079:0005:0503:00</t>
  </si>
  <si>
    <t>18.16</t>
  </si>
  <si>
    <t>5.53</t>
  </si>
  <si>
    <t>6.429</t>
  </si>
  <si>
    <t>6.609</t>
  </si>
  <si>
    <t>20.289</t>
  </si>
  <si>
    <t>40.788</t>
  </si>
  <si>
    <t>98.439</t>
  </si>
  <si>
    <t>93KKA1078:T574:087</t>
  </si>
  <si>
    <t>21:0301:000276</t>
  </si>
  <si>
    <t>21:0007:000079:0005:0501:00</t>
  </si>
  <si>
    <t>20.81</t>
  </si>
  <si>
    <t>31.865</t>
  </si>
  <si>
    <t>5.152</t>
  </si>
  <si>
    <t>2.743</t>
  </si>
  <si>
    <t>36.617</t>
  </si>
  <si>
    <t>98.38</t>
  </si>
  <si>
    <t>93KKA1078:T574:088</t>
  </si>
  <si>
    <t>21:0301:000277</t>
  </si>
  <si>
    <t>21:0007:000079:0005:0504:00</t>
  </si>
  <si>
    <t>46.565</t>
  </si>
  <si>
    <t>0.554</t>
  </si>
  <si>
    <t>49.169</t>
  </si>
  <si>
    <t>96.938</t>
  </si>
  <si>
    <t>93KKA1078:T574:089</t>
  </si>
  <si>
    <t>21:0301:000278</t>
  </si>
  <si>
    <t>21:0007:000079:0005:0505:00</t>
  </si>
  <si>
    <t>44.885</t>
  </si>
  <si>
    <t>0.627</t>
  </si>
  <si>
    <t>1.56</t>
  </si>
  <si>
    <t>49.9</t>
  </si>
  <si>
    <t>97.151</t>
  </si>
  <si>
    <t>93KKA1078:T574:090</t>
  </si>
  <si>
    <t>21:0301:000279</t>
  </si>
  <si>
    <t>21:0007:000079:0005:0506:00</t>
  </si>
  <si>
    <t>43.653</t>
  </si>
  <si>
    <t>4.993</t>
  </si>
  <si>
    <t>48.954</t>
  </si>
  <si>
    <t>97.744</t>
  </si>
  <si>
    <t>93KKA1078:T574:091</t>
  </si>
  <si>
    <t>21:0301:000280</t>
  </si>
  <si>
    <t>21:0007:000079:0005:0507:00</t>
  </si>
  <si>
    <t>46.617</t>
  </si>
  <si>
    <t>1.172</t>
  </si>
  <si>
    <t>49.196</t>
  </si>
  <si>
    <t>97.358</t>
  </si>
  <si>
    <t>93KKA1078:T574:092</t>
  </si>
  <si>
    <t>21:0301:000281</t>
  </si>
  <si>
    <t>21:0007:000079:0005:0508:00</t>
  </si>
  <si>
    <t>45.46</t>
  </si>
  <si>
    <t>51.194</t>
  </si>
  <si>
    <t>98.093</t>
  </si>
  <si>
    <t>93KKA1080:T574:093</t>
  </si>
  <si>
    <t>21:0301:000282</t>
  </si>
  <si>
    <t>21:0007:000081</t>
  </si>
  <si>
    <t>21:0007:000081:0005:0501:00</t>
  </si>
  <si>
    <t>16.118</t>
  </si>
  <si>
    <t>10.275</t>
  </si>
  <si>
    <t>7.839</t>
  </si>
  <si>
    <t>17.671</t>
  </si>
  <si>
    <t>41.011</t>
  </si>
  <si>
    <t>101.36</t>
  </si>
  <si>
    <t>93KKA1080:T574:094</t>
  </si>
  <si>
    <t>21:0301:000283</t>
  </si>
  <si>
    <t>21:0007:000081:0005:0502:00</t>
  </si>
  <si>
    <t>16.887</t>
  </si>
  <si>
    <t>6.038</t>
  </si>
  <si>
    <t>8.758</t>
  </si>
  <si>
    <t>7.462</t>
  </si>
  <si>
    <t>19.654</t>
  </si>
  <si>
    <t>0.461</t>
  </si>
  <si>
    <t>41.633</t>
  </si>
  <si>
    <t>0.407</t>
  </si>
  <si>
    <t>101.343</t>
  </si>
  <si>
    <t>93KKA1080:T574:095</t>
  </si>
  <si>
    <t>21:0301:000284</t>
  </si>
  <si>
    <t>21:0007:000081:0005:0503:00</t>
  </si>
  <si>
    <t>17.582</t>
  </si>
  <si>
    <t>5.012</t>
  </si>
  <si>
    <t>7.594</t>
  </si>
  <si>
    <t>41.366</t>
  </si>
  <si>
    <t>99.831</t>
  </si>
  <si>
    <t>93KKA1080:T574:096</t>
  </si>
  <si>
    <t>21:0301:000285</t>
  </si>
  <si>
    <t>21:0007:000081:0005:0504:00</t>
  </si>
  <si>
    <t>16.193</t>
  </si>
  <si>
    <t>5.211</t>
  </si>
  <si>
    <t>9.015</t>
  </si>
  <si>
    <t>6.623</t>
  </si>
  <si>
    <t>20.729</t>
  </si>
  <si>
    <t>41.321</t>
  </si>
  <si>
    <t>0.626</t>
  </si>
  <si>
    <t>100.116</t>
  </si>
  <si>
    <t>93KKA1080:T574:097</t>
  </si>
  <si>
    <t>21:0301:000286</t>
  </si>
  <si>
    <t>21:0007:000081:0005:0505:00</t>
  </si>
  <si>
    <t>17.639</t>
  </si>
  <si>
    <t>6.18</t>
  </si>
  <si>
    <t>6.891</t>
  </si>
  <si>
    <t>7.796</t>
  </si>
  <si>
    <t>19.596</t>
  </si>
  <si>
    <t>0.372</t>
  </si>
  <si>
    <t>40.574</t>
  </si>
  <si>
    <t>99.678</t>
  </si>
  <si>
    <t>93KKA1080:T574:098</t>
  </si>
  <si>
    <t>21:0301:000287</t>
  </si>
  <si>
    <t>21:0007:000081:0005:0506:00</t>
  </si>
  <si>
    <t>20.418</t>
  </si>
  <si>
    <t>4.533</t>
  </si>
  <si>
    <t>3.704</t>
  </si>
  <si>
    <t>7.743</t>
  </si>
  <si>
    <t>20.963</t>
  </si>
  <si>
    <t>41.785</t>
  </si>
  <si>
    <t>0.257</t>
  </si>
  <si>
    <t>99.763</t>
  </si>
  <si>
    <t>93KKA1080:T574:099</t>
  </si>
  <si>
    <t>21:0301:000288</t>
  </si>
  <si>
    <t>21:0007:000081:0005:0507:00</t>
  </si>
  <si>
    <t>19.205</t>
  </si>
  <si>
    <t>5.241</t>
  </si>
  <si>
    <t>4.724</t>
  </si>
  <si>
    <t>7.855</t>
  </si>
  <si>
    <t>20.356</t>
  </si>
  <si>
    <t>41.271</t>
  </si>
  <si>
    <t>99.446</t>
  </si>
  <si>
    <t>93KKA1080:T574:100</t>
  </si>
  <si>
    <t>21:0301:000289</t>
  </si>
  <si>
    <t>21:0007:000081:0005:0508:00</t>
  </si>
  <si>
    <t>19.317</t>
  </si>
  <si>
    <t>5.749</t>
  </si>
  <si>
    <t>4.649</t>
  </si>
  <si>
    <t>7.772</t>
  </si>
  <si>
    <t>19.752</t>
  </si>
  <si>
    <t>0.396</t>
  </si>
  <si>
    <t>41.344</t>
  </si>
  <si>
    <t>0.619</t>
  </si>
  <si>
    <t>99.65</t>
  </si>
  <si>
    <t>93KKA1080:T574:101</t>
  </si>
  <si>
    <t>21:0301:000290</t>
  </si>
  <si>
    <t>21:0007:000081:0005:0509:00</t>
  </si>
  <si>
    <t>3.012</t>
  </si>
  <si>
    <t>22.533</t>
  </si>
  <si>
    <t>5.084</t>
  </si>
  <si>
    <t>15.018</t>
  </si>
  <si>
    <t>0.53</t>
  </si>
  <si>
    <t>51.448</t>
  </si>
  <si>
    <t>98.443</t>
  </si>
  <si>
    <t>93KKA1083:T575:001</t>
  </si>
  <si>
    <t>21:0301:000291</t>
  </si>
  <si>
    <t>21:0007:000084</t>
  </si>
  <si>
    <t>21:0007:000084:0005:0505:00</t>
  </si>
  <si>
    <t>T575</t>
  </si>
  <si>
    <t>1.651</t>
  </si>
  <si>
    <t>17.13</t>
  </si>
  <si>
    <t>3.977</t>
  </si>
  <si>
    <t>20.316</t>
  </si>
  <si>
    <t>0.081</t>
  </si>
  <si>
    <t>1.115</t>
  </si>
  <si>
    <t>55.371</t>
  </si>
  <si>
    <t>100.584</t>
  </si>
  <si>
    <t>93KKA1083:T575:002</t>
  </si>
  <si>
    <t>21:0301:000292</t>
  </si>
  <si>
    <t>21:0007:000084:0005:0506:00</t>
  </si>
  <si>
    <t>21.353</t>
  </si>
  <si>
    <t>3.174</t>
  </si>
  <si>
    <t>17.296</t>
  </si>
  <si>
    <t>1.305</t>
  </si>
  <si>
    <t>55.127</t>
  </si>
  <si>
    <t>0.214</t>
  </si>
  <si>
    <t>100.817</t>
  </si>
  <si>
    <t>93KKA1083:T575:003</t>
  </si>
  <si>
    <t>21:0301:000293</t>
  </si>
  <si>
    <t>21:0007:000084:0005:0501:00</t>
  </si>
  <si>
    <t>47.42</t>
  </si>
  <si>
    <t>1.375</t>
  </si>
  <si>
    <t>49.476</t>
  </si>
  <si>
    <t>98.609</t>
  </si>
  <si>
    <t>93KKA1083:T575:004</t>
  </si>
  <si>
    <t>21:0301:000294</t>
  </si>
  <si>
    <t>21:0007:000084:0005:0502:00</t>
  </si>
  <si>
    <t>48.238</t>
  </si>
  <si>
    <t>1.54</t>
  </si>
  <si>
    <t>48.556</t>
  </si>
  <si>
    <t>98.603</t>
  </si>
  <si>
    <t>93KKA1083:T575:005</t>
  </si>
  <si>
    <t>21:0301:000295</t>
  </si>
  <si>
    <t>21:0007:000084:0005:0503:00</t>
  </si>
  <si>
    <t>48.455</t>
  </si>
  <si>
    <t>0.239</t>
  </si>
  <si>
    <t>1.485</t>
  </si>
  <si>
    <t>98.309</t>
  </si>
  <si>
    <t>93KKA1083:T575:006</t>
  </si>
  <si>
    <t>21:0301:000296</t>
  </si>
  <si>
    <t>21:0007:000084:0005:0504:00</t>
  </si>
  <si>
    <t>47.75</t>
  </si>
  <si>
    <t>1.473</t>
  </si>
  <si>
    <t>48.073</t>
  </si>
  <si>
    <t>97.616</t>
  </si>
  <si>
    <t>93KKA1085:T575:007</t>
  </si>
  <si>
    <t>21:0301:000297</t>
  </si>
  <si>
    <t>21:0007:000086</t>
  </si>
  <si>
    <t>21:0007:000086:0005:0501:00</t>
  </si>
  <si>
    <t>14.196</t>
  </si>
  <si>
    <t>6.617</t>
  </si>
  <si>
    <t>12.468</t>
  </si>
  <si>
    <t>6.112</t>
  </si>
  <si>
    <t>20.002</t>
  </si>
  <si>
    <t>40.891</t>
  </si>
  <si>
    <t>0.259</t>
  </si>
  <si>
    <t>100.911</t>
  </si>
  <si>
    <t>93KKA1085:T575:008</t>
  </si>
  <si>
    <t>21:0301:000298</t>
  </si>
  <si>
    <t>21:0007:000086:0005:0502:00</t>
  </si>
  <si>
    <t>19.275</t>
  </si>
  <si>
    <t>5.576</t>
  </si>
  <si>
    <t>6.185</t>
  </si>
  <si>
    <t>6.248</t>
  </si>
  <si>
    <t>21.536</t>
  </si>
  <si>
    <t>42.176</t>
  </si>
  <si>
    <t>101.561</t>
  </si>
  <si>
    <t>93KKA1085:T575:009</t>
  </si>
  <si>
    <t>21:0301:000299</t>
  </si>
  <si>
    <t>21:0007:000086:0005:0503:00</t>
  </si>
  <si>
    <t>19.105</t>
  </si>
  <si>
    <t>5.559</t>
  </si>
  <si>
    <t>5.915</t>
  </si>
  <si>
    <t>20.964</t>
  </si>
  <si>
    <t>0.333</t>
  </si>
  <si>
    <t>41.772</t>
  </si>
  <si>
    <t>0.21</t>
  </si>
  <si>
    <t>93KKA1085:T575:010</t>
  </si>
  <si>
    <t>21:0301:000300</t>
  </si>
  <si>
    <t>21:0007:000086:0005:0504:00</t>
  </si>
  <si>
    <t>19.597</t>
  </si>
  <si>
    <t>4.838</t>
  </si>
  <si>
    <t>4.876</t>
  </si>
  <si>
    <t>7.225</t>
  </si>
  <si>
    <t>21.704</t>
  </si>
  <si>
    <t>0.378</t>
  </si>
  <si>
    <t>42.41</t>
  </si>
  <si>
    <t>101.411</t>
  </si>
  <si>
    <t>93KKA1085:T575:011</t>
  </si>
  <si>
    <t>21:0301:000301</t>
  </si>
  <si>
    <t>21:0007:000086:0005:0505:00</t>
  </si>
  <si>
    <t>17.429</t>
  </si>
  <si>
    <t>4.024</t>
  </si>
  <si>
    <t>3.594</t>
  </si>
  <si>
    <t>5.664</t>
  </si>
  <si>
    <t>19.172</t>
  </si>
  <si>
    <t>54.838</t>
  </si>
  <si>
    <t>105.41</t>
  </si>
  <si>
    <t>93KKA1087:T575:012</t>
  </si>
  <si>
    <t>21:0301:000302</t>
  </si>
  <si>
    <t>21:0007:000088</t>
  </si>
  <si>
    <t>21:0007:000088:0005:0502:00</t>
  </si>
  <si>
    <t>16.949</t>
  </si>
  <si>
    <t>6.189</t>
  </si>
  <si>
    <t>9.148</t>
  </si>
  <si>
    <t>6.407</t>
  </si>
  <si>
    <t>20.661</t>
  </si>
  <si>
    <t>42.253</t>
  </si>
  <si>
    <t>102.081</t>
  </si>
  <si>
    <t>93KKA1087:T575:013</t>
  </si>
  <si>
    <t>21:0301:000303</t>
  </si>
  <si>
    <t>21:0007:000088:0005:0501:00</t>
  </si>
  <si>
    <t>1.419</t>
  </si>
  <si>
    <t>21.735</t>
  </si>
  <si>
    <t>1.082</t>
  </si>
  <si>
    <t>2.449</t>
  </si>
  <si>
    <t>17.64</t>
  </si>
  <si>
    <t>1.085</t>
  </si>
  <si>
    <t>54.603</t>
  </si>
  <si>
    <t>100.285</t>
  </si>
  <si>
    <t>93KKA1092:T575:014</t>
  </si>
  <si>
    <t>21:0301:000304</t>
  </si>
  <si>
    <t>21:0007:000093</t>
  </si>
  <si>
    <t>21:0007:000093:0005:0501:00</t>
  </si>
  <si>
    <t>16.796</t>
  </si>
  <si>
    <t>4.907</t>
  </si>
  <si>
    <t>9.114</t>
  </si>
  <si>
    <t>6.604</t>
  </si>
  <si>
    <t>20.949</t>
  </si>
  <si>
    <t>99.837</t>
  </si>
  <si>
    <t>93KKA1092:T575:015</t>
  </si>
  <si>
    <t>21:0301:000305</t>
  </si>
  <si>
    <t>21:0007:000093:0005:0502:00</t>
  </si>
  <si>
    <t>17.696</t>
  </si>
  <si>
    <t>5.961</t>
  </si>
  <si>
    <t>6.646</t>
  </si>
  <si>
    <t>6.939</t>
  </si>
  <si>
    <t>20.863</t>
  </si>
  <si>
    <t>41.903</t>
  </si>
  <si>
    <t>0.567</t>
  </si>
  <si>
    <t>100.902</t>
  </si>
  <si>
    <t>93KKA1092:T575:016</t>
  </si>
  <si>
    <t>21:0301:000306</t>
  </si>
  <si>
    <t>21:0007:000093:0005:0503:00</t>
  </si>
  <si>
    <t>20.273</t>
  </si>
  <si>
    <t>4.939</t>
  </si>
  <si>
    <t>4.506</t>
  </si>
  <si>
    <t>6.468</t>
  </si>
  <si>
    <t>21.815</t>
  </si>
  <si>
    <t>42.315</t>
  </si>
  <si>
    <t>100.871</t>
  </si>
  <si>
    <t>93KKA1092:T575:017</t>
  </si>
  <si>
    <t>21:0301:000307</t>
  </si>
  <si>
    <t>21:0007:000093:0005:0504:00</t>
  </si>
  <si>
    <t>21.577</t>
  </si>
  <si>
    <t>4.357</t>
  </si>
  <si>
    <t>2.78</t>
  </si>
  <si>
    <t>7.251</t>
  </si>
  <si>
    <t>22.097</t>
  </si>
  <si>
    <t>43.058</t>
  </si>
  <si>
    <t>101.819</t>
  </si>
  <si>
    <t>93KKA1092:T575:018</t>
  </si>
  <si>
    <t>21:0301:000308</t>
  </si>
  <si>
    <t>21:0007:000093:0005:0507:00</t>
  </si>
  <si>
    <t>1.015</t>
  </si>
  <si>
    <t>21.851</t>
  </si>
  <si>
    <t>0.487</t>
  </si>
  <si>
    <t>16.414</t>
  </si>
  <si>
    <t>0.345</t>
  </si>
  <si>
    <t>54.115</t>
  </si>
  <si>
    <t>100.331</t>
  </si>
  <si>
    <t>93KKA1092:T575:019</t>
  </si>
  <si>
    <t>21:0301:000309</t>
  </si>
  <si>
    <t>21:0007:000093:0005:0508:00</t>
  </si>
  <si>
    <t>0.915</t>
  </si>
  <si>
    <t>24.234</t>
  </si>
  <si>
    <t>0.184</t>
  </si>
  <si>
    <t>4.974</t>
  </si>
  <si>
    <t>15.786</t>
  </si>
  <si>
    <t>0.168</t>
  </si>
  <si>
    <t>54.077</t>
  </si>
  <si>
    <t>93KKA1092:T575:020</t>
  </si>
  <si>
    <t>21:0301:000310</t>
  </si>
  <si>
    <t>21:0007:000093:0005:0505:00</t>
  </si>
  <si>
    <t>46.03</t>
  </si>
  <si>
    <t>0.423</t>
  </si>
  <si>
    <t>1.495</t>
  </si>
  <si>
    <t>49.646</t>
  </si>
  <si>
    <t>97.674</t>
  </si>
  <si>
    <t>93KKA1092:T575:021</t>
  </si>
  <si>
    <t>21:0301:000311</t>
  </si>
  <si>
    <t>21:0007:000093:0005:0506:00</t>
  </si>
  <si>
    <t>44.223</t>
  </si>
  <si>
    <t>52.139</t>
  </si>
  <si>
    <t>98.562</t>
  </si>
  <si>
    <t>93KKA1095:T575:022</t>
  </si>
  <si>
    <t>21:0301:000312</t>
  </si>
  <si>
    <t>21:0007:000096</t>
  </si>
  <si>
    <t>21:0007:000096:0005:0501:00</t>
  </si>
  <si>
    <t>20.373</t>
  </si>
  <si>
    <t>5.532</t>
  </si>
  <si>
    <t>7.917</t>
  </si>
  <si>
    <t>23.218</t>
  </si>
  <si>
    <t>42.202</t>
  </si>
  <si>
    <t>101.041</t>
  </si>
  <si>
    <t>93KKA1095:T575:023</t>
  </si>
  <si>
    <t>21:0301:000313</t>
  </si>
  <si>
    <t>21:0007:000096:0005:0502:00</t>
  </si>
  <si>
    <t>20.131</t>
  </si>
  <si>
    <t>1.658</t>
  </si>
  <si>
    <t>5.26</t>
  </si>
  <si>
    <t>7.868</t>
  </si>
  <si>
    <t>22.752</t>
  </si>
  <si>
    <t>0.496</t>
  </si>
  <si>
    <t>42.2</t>
  </si>
  <si>
    <t>100.424</t>
  </si>
  <si>
    <t>93KKA1095:T575:024</t>
  </si>
  <si>
    <t>21:0301:000314</t>
  </si>
  <si>
    <t>21:0007:000096:0005:0503:00</t>
  </si>
  <si>
    <t>20.133</t>
  </si>
  <si>
    <t>4.823</t>
  </si>
  <si>
    <t>5.361</t>
  </si>
  <si>
    <t>8.032</t>
  </si>
  <si>
    <t>20.376</t>
  </si>
  <si>
    <t>41.956</t>
  </si>
  <si>
    <t>101.317</t>
  </si>
  <si>
    <t>93KKA1098:T575:025</t>
  </si>
  <si>
    <t>21:0301:000315</t>
  </si>
  <si>
    <t>21:0007:000099</t>
  </si>
  <si>
    <t>21:0007:000099:0005:0503:00</t>
  </si>
  <si>
    <t>17.892</t>
  </si>
  <si>
    <t>7.094</t>
  </si>
  <si>
    <t>7.907</t>
  </si>
  <si>
    <t>8.181</t>
  </si>
  <si>
    <t>18.258</t>
  </si>
  <si>
    <t>0.568</t>
  </si>
  <si>
    <t>41.537</t>
  </si>
  <si>
    <t>101.483</t>
  </si>
  <si>
    <t>93KKA1098:T575:026</t>
  </si>
  <si>
    <t>21:0301:000316</t>
  </si>
  <si>
    <t>21:0007:000099:0005:0504:00</t>
  </si>
  <si>
    <t>19.933</t>
  </si>
  <si>
    <t>5.267</t>
  </si>
  <si>
    <t>4.586</t>
  </si>
  <si>
    <t>7.252</t>
  </si>
  <si>
    <t>21.117</t>
  </si>
  <si>
    <t>0.287</t>
  </si>
  <si>
    <t>42.326</t>
  </si>
  <si>
    <t>100.859</t>
  </si>
  <si>
    <t>93KKA1098:T575:027</t>
  </si>
  <si>
    <t>21:0301:000317</t>
  </si>
  <si>
    <t>21:0007:000099:0005:0501:00</t>
  </si>
  <si>
    <t>21.342</t>
  </si>
  <si>
    <t>8.194</t>
  </si>
  <si>
    <t>26.055</t>
  </si>
  <si>
    <t>4.029</t>
  </si>
  <si>
    <t>37.894</t>
  </si>
  <si>
    <t>0.12</t>
  </si>
  <si>
    <t>100.304</t>
  </si>
  <si>
    <t>93KKA1098:T575:028</t>
  </si>
  <si>
    <t>21:0301:000318</t>
  </si>
  <si>
    <t>21:0007:000099:0005:0502:00</t>
  </si>
  <si>
    <t>21.076</t>
  </si>
  <si>
    <t>14.328</t>
  </si>
  <si>
    <t>21.621</t>
  </si>
  <si>
    <t>1.786</t>
  </si>
  <si>
    <t>3.011</t>
  </si>
  <si>
    <t>37.979</t>
  </si>
  <si>
    <t>99.934</t>
  </si>
  <si>
    <t>93KKA1098:T575:029</t>
  </si>
  <si>
    <t>21:0301:000319</t>
  </si>
  <si>
    <t>21:0007:000099:0005:0508:00</t>
  </si>
  <si>
    <t>1.362</t>
  </si>
  <si>
    <t>23.053</t>
  </si>
  <si>
    <t>0.675</t>
  </si>
  <si>
    <t>4.119</t>
  </si>
  <si>
    <t>16.53</t>
  </si>
  <si>
    <t>0.174</t>
  </si>
  <si>
    <t>0.46</t>
  </si>
  <si>
    <t>100.032</t>
  </si>
  <si>
    <t>93KKA1098:T575:030</t>
  </si>
  <si>
    <t>21:0301:000320</t>
  </si>
  <si>
    <t>21:0007:000099:0005:0505:00</t>
  </si>
  <si>
    <t>44.519</t>
  </si>
  <si>
    <t>50.527</t>
  </si>
  <si>
    <t>98.124</t>
  </si>
  <si>
    <t>93KKA1098:T575:031</t>
  </si>
  <si>
    <t>21:0301:000321</t>
  </si>
  <si>
    <t>21:0007:000099:0005:0506:00</t>
  </si>
  <si>
    <t>45.769</t>
  </si>
  <si>
    <t>0.101</t>
  </si>
  <si>
    <t>2.133</t>
  </si>
  <si>
    <t>50.145</t>
  </si>
  <si>
    <t>98.311</t>
  </si>
  <si>
    <t>93KKA1098:T575:032</t>
  </si>
  <si>
    <t>21:0301:000322</t>
  </si>
  <si>
    <t>21:0007:000099:0005:0507:00</t>
  </si>
  <si>
    <t>45.387</t>
  </si>
  <si>
    <t>2.088</t>
  </si>
  <si>
    <t>97.383</t>
  </si>
  <si>
    <t>93KKA1101:T575:033</t>
  </si>
  <si>
    <t>21:0301:000323</t>
  </si>
  <si>
    <t>21:0007:000102</t>
  </si>
  <si>
    <t>21:0007:000102:0005:0501:00</t>
  </si>
  <si>
    <t>15.139</t>
  </si>
  <si>
    <t>8.359</t>
  </si>
  <si>
    <t>9.952</t>
  </si>
  <si>
    <t>11.919</t>
  </si>
  <si>
    <t>14.688</t>
  </si>
  <si>
    <t>40.168</t>
  </si>
  <si>
    <t>101.002</t>
  </si>
  <si>
    <t>93KKA1101:T575:034</t>
  </si>
  <si>
    <t>21:0301:000324</t>
  </si>
  <si>
    <t>21:0007:000102:0005:0502:00</t>
  </si>
  <si>
    <t>20.239</t>
  </si>
  <si>
    <t>3.653</t>
  </si>
  <si>
    <t>7.218</t>
  </si>
  <si>
    <t>22.321</t>
  </si>
  <si>
    <t>41.962</t>
  </si>
  <si>
    <t>100.719</t>
  </si>
  <si>
    <t>93KKA1101:T575:035</t>
  </si>
  <si>
    <t>21:0301:000325</t>
  </si>
  <si>
    <t>21:0007:000102:0005:0503:00</t>
  </si>
  <si>
    <t>17.934</t>
  </si>
  <si>
    <t>5.63</t>
  </si>
  <si>
    <t>7.737</t>
  </si>
  <si>
    <t>6.948</t>
  </si>
  <si>
    <t>20.953</t>
  </si>
  <si>
    <t>42.226</t>
  </si>
  <si>
    <t>102.093</t>
  </si>
  <si>
    <t>93KKA1101:T575:036</t>
  </si>
  <si>
    <t>21:0301:000326</t>
  </si>
  <si>
    <t>21:0007:000102:0005:0504:00</t>
  </si>
  <si>
    <t>20.479</t>
  </si>
  <si>
    <t>4.727</t>
  </si>
  <si>
    <t>4.643</t>
  </si>
  <si>
    <t>7.877</t>
  </si>
  <si>
    <t>20.976</t>
  </si>
  <si>
    <t>42.777</t>
  </si>
  <si>
    <t>102.307</t>
  </si>
  <si>
    <t>93KKA1101:T575:037</t>
  </si>
  <si>
    <t>21:0301:000327</t>
  </si>
  <si>
    <t>21:0007:000102:0005:0505:00</t>
  </si>
  <si>
    <t>18.508</t>
  </si>
  <si>
    <t>7.053</t>
  </si>
  <si>
    <t>6.312</t>
  </si>
  <si>
    <t>8.066</t>
  </si>
  <si>
    <t>18.946</t>
  </si>
  <si>
    <t>0.451</t>
  </si>
  <si>
    <t>41.569</t>
  </si>
  <si>
    <t>101.253</t>
  </si>
  <si>
    <t>93KKA1101:T575:038</t>
  </si>
  <si>
    <t>21:0301:000328</t>
  </si>
  <si>
    <t>21:0007:000102:0005:0507:00</t>
  </si>
  <si>
    <t>19.587</t>
  </si>
  <si>
    <t>3.398</t>
  </si>
  <si>
    <t>18.502</t>
  </si>
  <si>
    <t>1.272</t>
  </si>
  <si>
    <t>55.343</t>
  </si>
  <si>
    <t>100.844</t>
  </si>
  <si>
    <t>93KKA1101:T575:039</t>
  </si>
  <si>
    <t>21:0301:000329</t>
  </si>
  <si>
    <t>21:0007:000102:0005:0506:00</t>
  </si>
  <si>
    <t>46.373</t>
  </si>
  <si>
    <t>0.513</t>
  </si>
  <si>
    <t>97.999</t>
  </si>
  <si>
    <t>93KKA1104:T575:040</t>
  </si>
  <si>
    <t>21:0301:000330</t>
  </si>
  <si>
    <t>21:0007:000105</t>
  </si>
  <si>
    <t>21:0007:000105:0005:0502:00</t>
  </si>
  <si>
    <t>20.511</t>
  </si>
  <si>
    <t>5.376</t>
  </si>
  <si>
    <t>4.545</t>
  </si>
  <si>
    <t>6.597</t>
  </si>
  <si>
    <t>21.81</t>
  </si>
  <si>
    <t>0.276</t>
  </si>
  <si>
    <t>42.487</t>
  </si>
  <si>
    <t>101.808</t>
  </si>
  <si>
    <t>93KKA1104:T575:041</t>
  </si>
  <si>
    <t>21:0301:000331</t>
  </si>
  <si>
    <t>21:0007:000105:0005:0503:00</t>
  </si>
  <si>
    <t>55.551</t>
  </si>
  <si>
    <t>12.992</t>
  </si>
  <si>
    <t>1.972</t>
  </si>
  <si>
    <t>27.264</t>
  </si>
  <si>
    <t>98.786</t>
  </si>
  <si>
    <t>93KKA1104:T575:042</t>
  </si>
  <si>
    <t>21:0301:000332</t>
  </si>
  <si>
    <t>21:0007:000105:0005:0501:00</t>
  </si>
  <si>
    <t>1.009</t>
  </si>
  <si>
    <t>22.909</t>
  </si>
  <si>
    <t>1.001</t>
  </si>
  <si>
    <t>3.464</t>
  </si>
  <si>
    <t>0.561</t>
  </si>
  <si>
    <t>54.083</t>
  </si>
  <si>
    <t>93KKA1106:T575:043</t>
  </si>
  <si>
    <t>21:0301:000333</t>
  </si>
  <si>
    <t>21:0007:000107</t>
  </si>
  <si>
    <t>21:0007:000107:0005:0501:00</t>
  </si>
  <si>
    <t>19.772</t>
  </si>
  <si>
    <t>5.169</t>
  </si>
  <si>
    <t>4.572</t>
  </si>
  <si>
    <t>21.37</t>
  </si>
  <si>
    <t>42.574</t>
  </si>
  <si>
    <t>101.902</t>
  </si>
  <si>
    <t>93KKA1113:T575:044</t>
  </si>
  <si>
    <t>21:0301:000334</t>
  </si>
  <si>
    <t>21:0007:000114</t>
  </si>
  <si>
    <t>21:0007:000114:0005:0501:00</t>
  </si>
  <si>
    <t>19.612</t>
  </si>
  <si>
    <t>5.509</t>
  </si>
  <si>
    <t>5.105</t>
  </si>
  <si>
    <t>7.664</t>
  </si>
  <si>
    <t>20.75</t>
  </si>
  <si>
    <t>42.091</t>
  </si>
  <si>
    <t>0.274</t>
  </si>
  <si>
    <t>101.396</t>
  </si>
  <si>
    <t>93KKA1117:T575:045</t>
  </si>
  <si>
    <t>21:0301:000335</t>
  </si>
  <si>
    <t>21:0007:000118</t>
  </si>
  <si>
    <t>21:0007:000118:0005:0502:00</t>
  </si>
  <si>
    <t>17.252</t>
  </si>
  <si>
    <t>3.42</t>
  </si>
  <si>
    <t>8.949</t>
  </si>
  <si>
    <t>7.985</t>
  </si>
  <si>
    <t>41.169</t>
  </si>
  <si>
    <t>100.506</t>
  </si>
  <si>
    <t>93KKA1117:T575:046</t>
  </si>
  <si>
    <t>21:0301:000336</t>
  </si>
  <si>
    <t>21:0007:000118:0005:0503:00</t>
  </si>
  <si>
    <t>18.094</t>
  </si>
  <si>
    <t>5.945</t>
  </si>
  <si>
    <t>7.135</t>
  </si>
  <si>
    <t>6.76</t>
  </si>
  <si>
    <t>20.24</t>
  </si>
  <si>
    <t>0.315</t>
  </si>
  <si>
    <t>41.257</t>
  </si>
  <si>
    <t>99.871</t>
  </si>
  <si>
    <t>93KKA1117:T575:047</t>
  </si>
  <si>
    <t>21:0301:000337</t>
  </si>
  <si>
    <t>21:0007:000118:0005:0504:00</t>
  </si>
  <si>
    <t>16.947</t>
  </si>
  <si>
    <t>6.106</t>
  </si>
  <si>
    <t>8.211</t>
  </si>
  <si>
    <t>7.108</t>
  </si>
  <si>
    <t>41.139</t>
  </si>
  <si>
    <t>0.462</t>
  </si>
  <si>
    <t>100.628</t>
  </si>
  <si>
    <t>93KKA1117:T575:048</t>
  </si>
  <si>
    <t>21:0301:000338</t>
  </si>
  <si>
    <t>21:0007:000118:0005:0505:00</t>
  </si>
  <si>
    <t>18.827</t>
  </si>
  <si>
    <t>6.784</t>
  </si>
  <si>
    <t>7.507</t>
  </si>
  <si>
    <t>20.778</t>
  </si>
  <si>
    <t>102.001</t>
  </si>
  <si>
    <t>93KKA1117:T575:049</t>
  </si>
  <si>
    <t>21:0301:000339</t>
  </si>
  <si>
    <t>21:0007:000118:0005:0506:00</t>
  </si>
  <si>
    <t>18.344</t>
  </si>
  <si>
    <t>5.66</t>
  </si>
  <si>
    <t>6.982</t>
  </si>
  <si>
    <t>6.673</t>
  </si>
  <si>
    <t>20.992</t>
  </si>
  <si>
    <t>0.371</t>
  </si>
  <si>
    <t>42.078</t>
  </si>
  <si>
    <t>101.292</t>
  </si>
  <si>
    <t>93KKA1117:T575:050</t>
  </si>
  <si>
    <t>21:0301:000340</t>
  </si>
  <si>
    <t>21:0007:000118:0005:0507:00</t>
  </si>
  <si>
    <t>16.641</t>
  </si>
  <si>
    <t>6.333</t>
  </si>
  <si>
    <t>8.87</t>
  </si>
  <si>
    <t>7.087</t>
  </si>
  <si>
    <t>20.077</t>
  </si>
  <si>
    <t>41.509</t>
  </si>
  <si>
    <t>0.402</t>
  </si>
  <si>
    <t>101.314</t>
  </si>
  <si>
    <t>93KKA1117:T575:051</t>
  </si>
  <si>
    <t>21:0301:000341</t>
  </si>
  <si>
    <t>21:0007:000118:0005:0508:00</t>
  </si>
  <si>
    <t>20.281</t>
  </si>
  <si>
    <t>4.556</t>
  </si>
  <si>
    <t>7.122</t>
  </si>
  <si>
    <t>21.893</t>
  </si>
  <si>
    <t>0.414</t>
  </si>
  <si>
    <t>42.611</t>
  </si>
  <si>
    <t>102.122</t>
  </si>
  <si>
    <t>93KKA1117:T575:052</t>
  </si>
  <si>
    <t>21:0301:000342</t>
  </si>
  <si>
    <t>21:0007:000118:0005:0509:00</t>
  </si>
  <si>
    <t>18.582</t>
  </si>
  <si>
    <t>5.425</t>
  </si>
  <si>
    <t>6.346</t>
  </si>
  <si>
    <t>6.647</t>
  </si>
  <si>
    <t>21.18</t>
  </si>
  <si>
    <t>0.351</t>
  </si>
  <si>
    <t>42.119</t>
  </si>
  <si>
    <t>101.12</t>
  </si>
  <si>
    <t>93KKA1117:T575:053</t>
  </si>
  <si>
    <t>21:0301:000343</t>
  </si>
  <si>
    <t>21:0007:000118:0005:0510:00</t>
  </si>
  <si>
    <t>20.413</t>
  </si>
  <si>
    <t>5.268</t>
  </si>
  <si>
    <t>4.065</t>
  </si>
  <si>
    <t>7.441</t>
  </si>
  <si>
    <t>20.989</t>
  </si>
  <si>
    <t>0.377</t>
  </si>
  <si>
    <t>42.861</t>
  </si>
  <si>
    <t>0.317</t>
  </si>
  <si>
    <t>101.747</t>
  </si>
  <si>
    <t>93KKA1117:T575:054</t>
  </si>
  <si>
    <t>21:0301:000344</t>
  </si>
  <si>
    <t>21:0007:000118:0005:0501:00</t>
  </si>
  <si>
    <t>1.088</t>
  </si>
  <si>
    <t>1.188</t>
  </si>
  <si>
    <t>2.549</t>
  </si>
  <si>
    <t>17.656</t>
  </si>
  <si>
    <t>1.104</t>
  </si>
  <si>
    <t>55.108</t>
  </si>
  <si>
    <t>0.204</t>
  </si>
  <si>
    <t>100.855</t>
  </si>
  <si>
    <t>93KKA1117:T575:055</t>
  </si>
  <si>
    <t>21:0301:000345</t>
  </si>
  <si>
    <t>21:0007:000118:0005:0511:00</t>
  </si>
  <si>
    <t>0.121</t>
  </si>
  <si>
    <t>47.296</t>
  </si>
  <si>
    <t>0.507</t>
  </si>
  <si>
    <t>49.173</t>
  </si>
  <si>
    <t>97.698</t>
  </si>
  <si>
    <t>93KKA1117:T575:056</t>
  </si>
  <si>
    <t>21:0301:000346</t>
  </si>
  <si>
    <t>21:0007:000118:0005:0512:00</t>
  </si>
  <si>
    <t>46.792</t>
  </si>
  <si>
    <t>0.337</t>
  </si>
  <si>
    <t>1.136</t>
  </si>
  <si>
    <t>49.079</t>
  </si>
  <si>
    <t>97.434</t>
  </si>
  <si>
    <t>93KKA1117:T575:057</t>
  </si>
  <si>
    <t>21:0301:000347</t>
  </si>
  <si>
    <t>21:0007:000118:0005:0513:00</t>
  </si>
  <si>
    <t>48.049</t>
  </si>
  <si>
    <t>0.247</t>
  </si>
  <si>
    <t>48.796</t>
  </si>
  <si>
    <t>97.685</t>
  </si>
  <si>
    <t>93KKA1117:T575:058</t>
  </si>
  <si>
    <t>21:0301:000348</t>
  </si>
  <si>
    <t>21:0007:000118:0005:0514:00</t>
  </si>
  <si>
    <t>46.914</t>
  </si>
  <si>
    <t>0.82</t>
  </si>
  <si>
    <t>50.956</t>
  </si>
  <si>
    <t>99.106</t>
  </si>
  <si>
    <t>93KKA1117:T575:059</t>
  </si>
  <si>
    <t>21:0301:000349</t>
  </si>
  <si>
    <t>21:0007:000118:0005:0515:00</t>
  </si>
  <si>
    <t>47.263</t>
  </si>
  <si>
    <t>0.109</t>
  </si>
  <si>
    <t>0.758</t>
  </si>
  <si>
    <t>50.1</t>
  </si>
  <si>
    <t>98.341</t>
  </si>
  <si>
    <t>93KKA1117:T575:060</t>
  </si>
  <si>
    <t>21:0301:000350</t>
  </si>
  <si>
    <t>21:0007:000118:0005:0516:00</t>
  </si>
  <si>
    <t>47.228</t>
  </si>
  <si>
    <t>0.313</t>
  </si>
  <si>
    <t>0.976</t>
  </si>
  <si>
    <t>49.895</t>
  </si>
  <si>
    <t>98.529</t>
  </si>
  <si>
    <t>93KKA1117:T575:061</t>
  </si>
  <si>
    <t>21:0301:000351</t>
  </si>
  <si>
    <t>21:0007:000118:0005:0517:00</t>
  </si>
  <si>
    <t>47.543</t>
  </si>
  <si>
    <t>1.46</t>
  </si>
  <si>
    <t>48.596</t>
  </si>
  <si>
    <t>97.815</t>
  </si>
  <si>
    <t>93KKA1117:T575:062</t>
  </si>
  <si>
    <t>21:0301:000352</t>
  </si>
  <si>
    <t>21:0007:000118:0005:0518:00</t>
  </si>
  <si>
    <t>0.191</t>
  </si>
  <si>
    <t>0.226</t>
  </si>
  <si>
    <t>0.786</t>
  </si>
  <si>
    <t>48.495</t>
  </si>
  <si>
    <t>97.709</t>
  </si>
  <si>
    <t>93KKA1117:T575:063</t>
  </si>
  <si>
    <t>21:0301:000353</t>
  </si>
  <si>
    <t>21:0007:000118:0005:0519:00</t>
  </si>
  <si>
    <t>44.983</t>
  </si>
  <si>
    <t>2.996</t>
  </si>
  <si>
    <t>50.409</t>
  </si>
  <si>
    <t>98.589</t>
  </si>
  <si>
    <t>93KKA1122:T575:064</t>
  </si>
  <si>
    <t>21:0301:000354</t>
  </si>
  <si>
    <t>21:0007:000123</t>
  </si>
  <si>
    <t>21:0007:000123:0005:0501:00</t>
  </si>
  <si>
    <t>15.441</t>
  </si>
  <si>
    <t>6.802</t>
  </si>
  <si>
    <t>10.511</t>
  </si>
  <si>
    <t>7.083</t>
  </si>
  <si>
    <t>19.089</t>
  </si>
  <si>
    <t>0.382</t>
  </si>
  <si>
    <t>40.234</t>
  </si>
  <si>
    <t>0.195</t>
  </si>
  <si>
    <t>93KKA1122:T575:065</t>
  </si>
  <si>
    <t>21:0301:000355</t>
  </si>
  <si>
    <t>21:0007:000123:0005:0502:00</t>
  </si>
  <si>
    <t>52.413</t>
  </si>
  <si>
    <t>44.631</t>
  </si>
  <si>
    <t>98.015</t>
  </si>
  <si>
    <t>93KKA1122:T575:066</t>
  </si>
  <si>
    <t>21:0301:000356</t>
  </si>
  <si>
    <t>21:0007:000123:0005:0503:00</t>
  </si>
  <si>
    <t>46.594</t>
  </si>
  <si>
    <t>1.713</t>
  </si>
  <si>
    <t>50.219</t>
  </si>
  <si>
    <t>98.726</t>
  </si>
  <si>
    <t>93KKA1122:T575:067</t>
  </si>
  <si>
    <t>21:0301:000357</t>
  </si>
  <si>
    <t>21:0007:000123:0005:0504:00</t>
  </si>
  <si>
    <t>46.702</t>
  </si>
  <si>
    <t>1.68</t>
  </si>
  <si>
    <t>50.118</t>
  </si>
  <si>
    <t>98.731</t>
  </si>
  <si>
    <t>93KKA1119:T576:001</t>
  </si>
  <si>
    <t>21:0301:000358</t>
  </si>
  <si>
    <t>21:0007:000120</t>
  </si>
  <si>
    <t>21:0007:000120:0005:0501:00</t>
  </si>
  <si>
    <t>T576</t>
  </si>
  <si>
    <t>19.298</t>
  </si>
  <si>
    <t>6.273</t>
  </si>
  <si>
    <t>5.962</t>
  </si>
  <si>
    <t>8.03</t>
  </si>
  <si>
    <t>19.032</t>
  </si>
  <si>
    <t>0.479</t>
  </si>
  <si>
    <t>41.875</t>
  </si>
  <si>
    <t>101.047</t>
  </si>
  <si>
    <t>93KKA1119:T576:002</t>
  </si>
  <si>
    <t>21:0301:000359</t>
  </si>
  <si>
    <t>21:0007:000120:0005:0502:00</t>
  </si>
  <si>
    <t>18.928</t>
  </si>
  <si>
    <t>5.819</t>
  </si>
  <si>
    <t>6.841</t>
  </si>
  <si>
    <t>7.368</t>
  </si>
  <si>
    <t>19.92</t>
  </si>
  <si>
    <t>0.493</t>
  </si>
  <si>
    <t>42.003</t>
  </si>
  <si>
    <t>93KKA1119:T576:003</t>
  </si>
  <si>
    <t>21:0301:000360</t>
  </si>
  <si>
    <t>21:0007:000120:0005:0503:00</t>
  </si>
  <si>
    <t>19.37</t>
  </si>
  <si>
    <t>6.144</t>
  </si>
  <si>
    <t>6.039</t>
  </si>
  <si>
    <t>19.347</t>
  </si>
  <si>
    <t>0.611</t>
  </si>
  <si>
    <t>41.684</t>
  </si>
  <si>
    <t>101.19</t>
  </si>
  <si>
    <t>93KKA1119:T576:004</t>
  </si>
  <si>
    <t>21:0301:000361</t>
  </si>
  <si>
    <t>21:0007:000120:0005:0504:00</t>
  </si>
  <si>
    <t>20.122</t>
  </si>
  <si>
    <t>5.026</t>
  </si>
  <si>
    <t>4.883</t>
  </si>
  <si>
    <t>9.75</t>
  </si>
  <si>
    <t>18.925</t>
  </si>
  <si>
    <t>0.59</t>
  </si>
  <si>
    <t>41.744</t>
  </si>
  <si>
    <t>101.223</t>
  </si>
  <si>
    <t>93KKA1119:T576:005</t>
  </si>
  <si>
    <t>21:0301:000362</t>
  </si>
  <si>
    <t>21:0007:000120:0005:0505:00</t>
  </si>
  <si>
    <t>18.676</t>
  </si>
  <si>
    <t>5.726</t>
  </si>
  <si>
    <t>6.822</t>
  </si>
  <si>
    <t>7.683</t>
  </si>
  <si>
    <t>19.545</t>
  </si>
  <si>
    <t>0.523</t>
  </si>
  <si>
    <t>41.753</t>
  </si>
  <si>
    <t>100.922</t>
  </si>
  <si>
    <t>93KKA1119:T576:006</t>
  </si>
  <si>
    <t>21:0301:000363</t>
  </si>
  <si>
    <t>21:0007:000120:0005:0506:00</t>
  </si>
  <si>
    <t>20.407</t>
  </si>
  <si>
    <t>2.877</t>
  </si>
  <si>
    <t>7.512</t>
  </si>
  <si>
    <t>22.274</t>
  </si>
  <si>
    <t>42.469</t>
  </si>
  <si>
    <t>100.972</t>
  </si>
  <si>
    <t>93KKA1119:T576:007</t>
  </si>
  <si>
    <t>21:0301:000364</t>
  </si>
  <si>
    <t>21:0007:000120:0005:0507:00</t>
  </si>
  <si>
    <t>19.124</t>
  </si>
  <si>
    <t>5.365</t>
  </si>
  <si>
    <t>6.228</t>
  </si>
  <si>
    <t>8.501</t>
  </si>
  <si>
    <t>19.369</t>
  </si>
  <si>
    <t>41.49</t>
  </si>
  <si>
    <t>100.757</t>
  </si>
  <si>
    <t>93KKA1119:T576:008</t>
  </si>
  <si>
    <t>21:0301:000365</t>
  </si>
  <si>
    <t>21:0007:000120:0005:0508:00</t>
  </si>
  <si>
    <t>19.449</t>
  </si>
  <si>
    <t>5.851</t>
  </si>
  <si>
    <t>5.661</t>
  </si>
  <si>
    <t>7.79</t>
  </si>
  <si>
    <t>19.483</t>
  </si>
  <si>
    <t>0.488</t>
  </si>
  <si>
    <t>41.398</t>
  </si>
  <si>
    <t>100.257</t>
  </si>
  <si>
    <t>93KKA1119:T576:009</t>
  </si>
  <si>
    <t>21:0301:000366</t>
  </si>
  <si>
    <t>21:0007:000120:0005:0509:00</t>
  </si>
  <si>
    <t>19.75</t>
  </si>
  <si>
    <t>4.855</t>
  </si>
  <si>
    <t>8.761</t>
  </si>
  <si>
    <t>19.042</t>
  </si>
  <si>
    <t>41</t>
  </si>
  <si>
    <t>99.34</t>
  </si>
  <si>
    <t>93KKA1119:T576:010</t>
  </si>
  <si>
    <t>21:0301:000367</t>
  </si>
  <si>
    <t>21:0007:000120:0005:0510:00</t>
  </si>
  <si>
    <t>19.151</t>
  </si>
  <si>
    <t>5.439</t>
  </si>
  <si>
    <t>6.083</t>
  </si>
  <si>
    <t>7.109</t>
  </si>
  <si>
    <t>20.299</t>
  </si>
  <si>
    <t>0.51</t>
  </si>
  <si>
    <t>41.492</t>
  </si>
  <si>
    <t>100.219</t>
  </si>
  <si>
    <t>93KKA1119:T576:011</t>
  </si>
  <si>
    <t>21:0301:000368</t>
  </si>
  <si>
    <t>21:0007:000120:0005:0511:00</t>
  </si>
  <si>
    <t>20.339</t>
  </si>
  <si>
    <t>4.817</t>
  </si>
  <si>
    <t>5.131</t>
  </si>
  <si>
    <t>7.208</t>
  </si>
  <si>
    <t>21.142</t>
  </si>
  <si>
    <t>0.519</t>
  </si>
  <si>
    <t>41.93</t>
  </si>
  <si>
    <t>101.216</t>
  </si>
  <si>
    <t>93KKA1119:T576:012</t>
  </si>
  <si>
    <t>21:0301:000369</t>
  </si>
  <si>
    <t>21:0007:000120:0005:0512:00</t>
  </si>
  <si>
    <t>18.574</t>
  </si>
  <si>
    <t>4.256</t>
  </si>
  <si>
    <t>6.589</t>
  </si>
  <si>
    <t>21.178</t>
  </si>
  <si>
    <t>41.725</t>
  </si>
  <si>
    <t>99.482</t>
  </si>
  <si>
    <t>93KKA1119:T576:013</t>
  </si>
  <si>
    <t>21:0301:000370</t>
  </si>
  <si>
    <t>21:0007:000120:0005:0513:00</t>
  </si>
  <si>
    <t>19.889</t>
  </si>
  <si>
    <t>4.869</t>
  </si>
  <si>
    <t>5.585</t>
  </si>
  <si>
    <t>7.532</t>
  </si>
  <si>
    <t>20.793</t>
  </si>
  <si>
    <t>0.524</t>
  </si>
  <si>
    <t>41.447</t>
  </si>
  <si>
    <t>100.683</t>
  </si>
  <si>
    <t>93KKA1119:T576:014</t>
  </si>
  <si>
    <t>21:0301:000371</t>
  </si>
  <si>
    <t>21:0007:000120:0005:0514:00</t>
  </si>
  <si>
    <t>20.59</t>
  </si>
  <si>
    <t>5.37</t>
  </si>
  <si>
    <t>3.344</t>
  </si>
  <si>
    <t>13.264</t>
  </si>
  <si>
    <t>16.331</t>
  </si>
  <si>
    <t>40.694</t>
  </si>
  <si>
    <t>100.614</t>
  </si>
  <si>
    <t>93KKA1119:T576:015</t>
  </si>
  <si>
    <t>21:0301:000372</t>
  </si>
  <si>
    <t>21:0007:000120:0005:0515:00</t>
  </si>
  <si>
    <t>18.1</t>
  </si>
  <si>
    <t>6.239</t>
  </si>
  <si>
    <t>7.562</t>
  </si>
  <si>
    <t>18.941</t>
  </si>
  <si>
    <t>0.506</t>
  </si>
  <si>
    <t>41.58</t>
  </si>
  <si>
    <t>100.591</t>
  </si>
  <si>
    <t>93KKA1119:T576:016</t>
  </si>
  <si>
    <t>21:0301:000373</t>
  </si>
  <si>
    <t>21:0007:000120:0005:0516:00</t>
  </si>
  <si>
    <t>18.425</t>
  </si>
  <si>
    <t>6.58</t>
  </si>
  <si>
    <t>8.605</t>
  </si>
  <si>
    <t>18.099</t>
  </si>
  <si>
    <t>0.572</t>
  </si>
  <si>
    <t>41.269</t>
  </si>
  <si>
    <t>100.664</t>
  </si>
  <si>
    <t>93KKA1119:T576:017</t>
  </si>
  <si>
    <t>21:0301:000374</t>
  </si>
  <si>
    <t>21:0007:000120:0005:0517:00</t>
  </si>
  <si>
    <t>19.606</t>
  </si>
  <si>
    <t>5.127</t>
  </si>
  <si>
    <t>5.65</t>
  </si>
  <si>
    <t>7.821</t>
  </si>
  <si>
    <t>20.238</t>
  </si>
  <si>
    <t>0.483</t>
  </si>
  <si>
    <t>41.137</t>
  </si>
  <si>
    <t>100.138</t>
  </si>
  <si>
    <t>93KKA1119:T576:018</t>
  </si>
  <si>
    <t>21:0301:000375</t>
  </si>
  <si>
    <t>21:0007:000120:0005:0518:00</t>
  </si>
  <si>
    <t>5.457</t>
  </si>
  <si>
    <t>6.556</t>
  </si>
  <si>
    <t>8.796</t>
  </si>
  <si>
    <t>19.009</t>
  </si>
  <si>
    <t>0.564</t>
  </si>
  <si>
    <t>41.462</t>
  </si>
  <si>
    <t>100.78</t>
  </si>
  <si>
    <t>93KKA1119:T576:019</t>
  </si>
  <si>
    <t>21:0301:000376</t>
  </si>
  <si>
    <t>21:0007:000120:0005:0519:00</t>
  </si>
  <si>
    <t>17.915</t>
  </si>
  <si>
    <t>6.001</t>
  </si>
  <si>
    <t>7.521</t>
  </si>
  <si>
    <t>6.914</t>
  </si>
  <si>
    <t>20.115</t>
  </si>
  <si>
    <t>41.503</t>
  </si>
  <si>
    <t>100.508</t>
  </si>
  <si>
    <t>93KKA1119:T576:020</t>
  </si>
  <si>
    <t>21:0301:000377</t>
  </si>
  <si>
    <t>21:0007:000120:0005:0520:00</t>
  </si>
  <si>
    <t>17.928</t>
  </si>
  <si>
    <t>6.954</t>
  </si>
  <si>
    <t>7.555</t>
  </si>
  <si>
    <t>8.594</t>
  </si>
  <si>
    <t>18.187</t>
  </si>
  <si>
    <t>0.622</t>
  </si>
  <si>
    <t>40.934</t>
  </si>
  <si>
    <t>100.853</t>
  </si>
  <si>
    <t>93KKA1119:T576:021</t>
  </si>
  <si>
    <t>21:0301:000378</t>
  </si>
  <si>
    <t>21:0007:000120:0005:0521:00</t>
  </si>
  <si>
    <t>19.683</t>
  </si>
  <si>
    <t>4.904</t>
  </si>
  <si>
    <t>6.068</t>
  </si>
  <si>
    <t>7.159</t>
  </si>
  <si>
    <t>21.128</t>
  </si>
  <si>
    <t>41.798</t>
  </si>
  <si>
    <t>101.43</t>
  </si>
  <si>
    <t>93KKA1119:T576:022</t>
  </si>
  <si>
    <t>21:0301:000379</t>
  </si>
  <si>
    <t>21:0007:000120:0005:0522:00</t>
  </si>
  <si>
    <t>19.198</t>
  </si>
  <si>
    <t>6.014</t>
  </si>
  <si>
    <t>6.444</t>
  </si>
  <si>
    <t>7.575</t>
  </si>
  <si>
    <t>19.648</t>
  </si>
  <si>
    <t>101.067</t>
  </si>
  <si>
    <t>93KKA1119:T576:023</t>
  </si>
  <si>
    <t>21:0301:000380</t>
  </si>
  <si>
    <t>21:0007:000120:0005:0523:00</t>
  </si>
  <si>
    <t>18.557</t>
  </si>
  <si>
    <t>5.742</t>
  </si>
  <si>
    <t>6.963</t>
  </si>
  <si>
    <t>8.186</t>
  </si>
  <si>
    <t>42.198</t>
  </si>
  <si>
    <t>101.746</t>
  </si>
  <si>
    <t>93KKA1119:T576:024</t>
  </si>
  <si>
    <t>21:0301:000381</t>
  </si>
  <si>
    <t>21:0007:000120:0005:0524:00</t>
  </si>
  <si>
    <t>2.84</t>
  </si>
  <si>
    <t>6.974</t>
  </si>
  <si>
    <t>6.899</t>
  </si>
  <si>
    <t>22.859</t>
  </si>
  <si>
    <t>101.371</t>
  </si>
  <si>
    <t>93KKA1119:T576:025</t>
  </si>
  <si>
    <t>21:0301:000382</t>
  </si>
  <si>
    <t>21:0007:000120:0005:0525:00</t>
  </si>
  <si>
    <t>19.95</t>
  </si>
  <si>
    <t>5.247</t>
  </si>
  <si>
    <t>5.624</t>
  </si>
  <si>
    <t>7.644</t>
  </si>
  <si>
    <t>20.533</t>
  </si>
  <si>
    <t>0.491</t>
  </si>
  <si>
    <t>42.087</t>
  </si>
  <si>
    <t>101.615</t>
  </si>
  <si>
    <t>93KKA1119:T576:026</t>
  </si>
  <si>
    <t>21:0301:000383</t>
  </si>
  <si>
    <t>21:0007:000120:0005:0526:00</t>
  </si>
  <si>
    <t>19.967</t>
  </si>
  <si>
    <t>5.595</t>
  </si>
  <si>
    <t>7.655</t>
  </si>
  <si>
    <t>20.183</t>
  </si>
  <si>
    <t>0.482</t>
  </si>
  <si>
    <t>41.759</t>
  </si>
  <si>
    <t>93KKA1119:T576:027</t>
  </si>
  <si>
    <t>21:0301:000384</t>
  </si>
  <si>
    <t>21:0007:000120:0005:0527:00</t>
  </si>
  <si>
    <t>18.654</t>
  </si>
  <si>
    <t>5.507</t>
  </si>
  <si>
    <t>6.668</t>
  </si>
  <si>
    <t>7.949</t>
  </si>
  <si>
    <t>19.626</t>
  </si>
  <si>
    <t>41.368</t>
  </si>
  <si>
    <t>100.414</t>
  </si>
  <si>
    <t>93KKA1119:T576:028</t>
  </si>
  <si>
    <t>21:0301:000385</t>
  </si>
  <si>
    <t>21:0007:000120:0005:0528:00</t>
  </si>
  <si>
    <t>18.604</t>
  </si>
  <si>
    <t>5.777</t>
  </si>
  <si>
    <t>7.151</t>
  </si>
  <si>
    <t>7.739</t>
  </si>
  <si>
    <t>19.551</t>
  </si>
  <si>
    <t>41.055</t>
  </si>
  <si>
    <t>100.42</t>
  </si>
  <si>
    <t>93KKA1119:T576:029</t>
  </si>
  <si>
    <t>21:0301:000386</t>
  </si>
  <si>
    <t>21:0007:000120:0005:0529:00</t>
  </si>
  <si>
    <t>19.445</t>
  </si>
  <si>
    <t>4.31</t>
  </si>
  <si>
    <t>5.729</t>
  </si>
  <si>
    <t>20.677</t>
  </si>
  <si>
    <t>0.438</t>
  </si>
  <si>
    <t>41.742</t>
  </si>
  <si>
    <t>100.144</t>
  </si>
  <si>
    <t>93KKA1119:T576:030</t>
  </si>
  <si>
    <t>21:0301:000387</t>
  </si>
  <si>
    <t>21:0007:000120:0005:0530:00</t>
  </si>
  <si>
    <t>18.251</t>
  </si>
  <si>
    <t>5.972</t>
  </si>
  <si>
    <t>7.029</t>
  </si>
  <si>
    <t>7.581</t>
  </si>
  <si>
    <t>19.631</t>
  </si>
  <si>
    <t>0.416</t>
  </si>
  <si>
    <t>41.325</t>
  </si>
  <si>
    <t>0.147</t>
  </si>
  <si>
    <t>100.415</t>
  </si>
  <si>
    <t>93KKA1119:T576:031</t>
  </si>
  <si>
    <t>21:0301:000388</t>
  </si>
  <si>
    <t>21:0007:000120:0005:0531:00</t>
  </si>
  <si>
    <t>4.962</t>
  </si>
  <si>
    <t>7.99</t>
  </si>
  <si>
    <t>6.713</t>
  </si>
  <si>
    <t>20.803</t>
  </si>
  <si>
    <t>100.547</t>
  </si>
  <si>
    <t>93KKA1119:T576:032</t>
  </si>
  <si>
    <t>21:0301:000389</t>
  </si>
  <si>
    <t>21:0007:000120:0005:0532:00</t>
  </si>
  <si>
    <t>18.805</t>
  </si>
  <si>
    <t>6.103</t>
  </si>
  <si>
    <t>6.043</t>
  </si>
  <si>
    <t>8.752</t>
  </si>
  <si>
    <t>18.656</t>
  </si>
  <si>
    <t>0.578</t>
  </si>
  <si>
    <t>41.096</t>
  </si>
  <si>
    <t>100.153</t>
  </si>
  <si>
    <t>93KKA1119:T576:033</t>
  </si>
  <si>
    <t>21:0301:000390</t>
  </si>
  <si>
    <t>21:0007:000120:0005:0533:00</t>
  </si>
  <si>
    <t>18.795</t>
  </si>
  <si>
    <t>6.345</t>
  </si>
  <si>
    <t>6.413</t>
  </si>
  <si>
    <t>8.689</t>
  </si>
  <si>
    <t>18.498</t>
  </si>
  <si>
    <t>0.54</t>
  </si>
  <si>
    <t>41.218</t>
  </si>
  <si>
    <t>0.153</t>
  </si>
  <si>
    <t>100.703</t>
  </si>
  <si>
    <t>93KKA1119:T576:034</t>
  </si>
  <si>
    <t>21:0301:000391</t>
  </si>
  <si>
    <t>21:0007:000120:0005:0534:00</t>
  </si>
  <si>
    <t>19.313</t>
  </si>
  <si>
    <t>4.978</t>
  </si>
  <si>
    <t>5.78</t>
  </si>
  <si>
    <t>7.173</t>
  </si>
  <si>
    <t>20.609</t>
  </si>
  <si>
    <t>41.443</t>
  </si>
  <si>
    <t>99.813</t>
  </si>
  <si>
    <t>93KKA1119:T576:035</t>
  </si>
  <si>
    <t>21:0301:000392</t>
  </si>
  <si>
    <t>21:0007:000120:0005:0535:00</t>
  </si>
  <si>
    <t>19.767</t>
  </si>
  <si>
    <t>4.832</t>
  </si>
  <si>
    <t>8.927</t>
  </si>
  <si>
    <t>19.329</t>
  </si>
  <si>
    <t>0.511</t>
  </si>
  <si>
    <t>40.824</t>
  </si>
  <si>
    <t>93KKA1119:T576:036</t>
  </si>
  <si>
    <t>21:0301:000393</t>
  </si>
  <si>
    <t>21:0007:000120:0005:0536:00</t>
  </si>
  <si>
    <t>18.584</t>
  </si>
  <si>
    <t>5.856</t>
  </si>
  <si>
    <t>6.925</t>
  </si>
  <si>
    <t>8.535</t>
  </si>
  <si>
    <t>18.837</t>
  </si>
  <si>
    <t>0.535</t>
  </si>
  <si>
    <t>0.2</t>
  </si>
  <si>
    <t>100.93</t>
  </si>
  <si>
    <t>93KKA1119:T576:037</t>
  </si>
  <si>
    <t>21:0301:000394</t>
  </si>
  <si>
    <t>21:0007:000120:0005:0537:00</t>
  </si>
  <si>
    <t>5.644</t>
  </si>
  <si>
    <t>4.965</t>
  </si>
  <si>
    <t>8.029</t>
  </si>
  <si>
    <t>0.502</t>
  </si>
  <si>
    <t>41.286</t>
  </si>
  <si>
    <t>100.621</t>
  </si>
  <si>
    <t>93KKA1119:T576:038</t>
  </si>
  <si>
    <t>21:0301:000395</t>
  </si>
  <si>
    <t>21:0007:000120:0005:0538:00</t>
  </si>
  <si>
    <t>18.601</t>
  </si>
  <si>
    <t>6.439</t>
  </si>
  <si>
    <t>8.372</t>
  </si>
  <si>
    <t>18.291</t>
  </si>
  <si>
    <t>42.012</t>
  </si>
  <si>
    <t>101.252</t>
  </si>
  <si>
    <t>93KKA1119:T576:039</t>
  </si>
  <si>
    <t>21:0301:000396</t>
  </si>
  <si>
    <t>21:0007:000120:0005:0539:00</t>
  </si>
  <si>
    <t>17.771</t>
  </si>
  <si>
    <t>4.766</t>
  </si>
  <si>
    <t>7.903</t>
  </si>
  <si>
    <t>6.818</t>
  </si>
  <si>
    <t>20.909</t>
  </si>
  <si>
    <t>42.371</t>
  </si>
  <si>
    <t>93KKA1119:T576:040</t>
  </si>
  <si>
    <t>21:0301:000397</t>
  </si>
  <si>
    <t>21:0007:000120:0005:0540:00</t>
  </si>
  <si>
    <t>18.595</t>
  </si>
  <si>
    <t>5.492</t>
  </si>
  <si>
    <t>6.32</t>
  </si>
  <si>
    <t>8.156</t>
  </si>
  <si>
    <t>18.424</t>
  </si>
  <si>
    <t>0.647</t>
  </si>
  <si>
    <t>41.605</t>
  </si>
  <si>
    <t>99.427</t>
  </si>
  <si>
    <t>93KKA1119:T576:041</t>
  </si>
  <si>
    <t>21:0301:000398</t>
  </si>
  <si>
    <t>21:0007:000120:0005:0541:00</t>
  </si>
  <si>
    <t>17.202</t>
  </si>
  <si>
    <t>5.107</t>
  </si>
  <si>
    <t>8.382</t>
  </si>
  <si>
    <t>20.445</t>
  </si>
  <si>
    <t>41.855</t>
  </si>
  <si>
    <t>100.92</t>
  </si>
  <si>
    <t>93KKA1119:T576:042</t>
  </si>
  <si>
    <t>21:0301:000399</t>
  </si>
  <si>
    <t>21:0007:000120:0005:0542:00</t>
  </si>
  <si>
    <t>21.286</t>
  </si>
  <si>
    <t>5.177</t>
  </si>
  <si>
    <t>3.592</t>
  </si>
  <si>
    <t>8.492</t>
  </si>
  <si>
    <t>20.2</t>
  </si>
  <si>
    <t>0.448</t>
  </si>
  <si>
    <t>42.36</t>
  </si>
  <si>
    <t>101.643</t>
  </si>
  <si>
    <t>93KKA1119:T576:043</t>
  </si>
  <si>
    <t>21:0301:000400</t>
  </si>
  <si>
    <t>21:0007:000120:0005:0543:00</t>
  </si>
  <si>
    <t>20.906</t>
  </si>
  <si>
    <t>5.258</t>
  </si>
  <si>
    <t>4.462</t>
  </si>
  <si>
    <t>8.819</t>
  </si>
  <si>
    <t>19.694</t>
  </si>
  <si>
    <t>0.6</t>
  </si>
  <si>
    <t>42.084</t>
  </si>
  <si>
    <t>101.926</t>
  </si>
  <si>
    <t>93KKA1119:T576:044</t>
  </si>
  <si>
    <t>21:0301:000401</t>
  </si>
  <si>
    <t>21:0007:000120:0005:0544:00</t>
  </si>
  <si>
    <t>20.475</t>
  </si>
  <si>
    <t>5.234</t>
  </si>
  <si>
    <t>4.431</t>
  </si>
  <si>
    <t>8.191</t>
  </si>
  <si>
    <t>20.14</t>
  </si>
  <si>
    <t>42.042</t>
  </si>
  <si>
    <t>101.226</t>
  </si>
  <si>
    <t>93KKA1119:T576:045</t>
  </si>
  <si>
    <t>21:0301:000402</t>
  </si>
  <si>
    <t>21:0007:000120:0005:0545:00</t>
  </si>
  <si>
    <t>19.506</t>
  </si>
  <si>
    <t>5.616</t>
  </si>
  <si>
    <t>5.302</t>
  </si>
  <si>
    <t>11.207</t>
  </si>
  <si>
    <t>17.457</t>
  </si>
  <si>
    <t>41.261</t>
  </si>
  <si>
    <t>101.278</t>
  </si>
  <si>
    <t>93KKA1119:T576:046</t>
  </si>
  <si>
    <t>21:0301:000403</t>
  </si>
  <si>
    <t>21:0007:000120:0005:0546:00</t>
  </si>
  <si>
    <t>18.761</t>
  </si>
  <si>
    <t>5.394</t>
  </si>
  <si>
    <t>6.381</t>
  </si>
  <si>
    <t>6.341</t>
  </si>
  <si>
    <t>21.387</t>
  </si>
  <si>
    <t>0.359</t>
  </si>
  <si>
    <t>42.373</t>
  </si>
  <si>
    <t>101.306</t>
  </si>
  <si>
    <t>93KKA1119:T576:047</t>
  </si>
  <si>
    <t>21:0301:000404</t>
  </si>
  <si>
    <t>21:0007:000120:0005:0547:00</t>
  </si>
  <si>
    <t>19.863</t>
  </si>
  <si>
    <t>4.142</t>
  </si>
  <si>
    <t>7.813</t>
  </si>
  <si>
    <t>20.84</t>
  </si>
  <si>
    <t>41.8</t>
  </si>
  <si>
    <t>93KKA1119:T576:048</t>
  </si>
  <si>
    <t>21:0301:000405</t>
  </si>
  <si>
    <t>21:0007:000120:0005:0548:00</t>
  </si>
  <si>
    <t>17.242</t>
  </si>
  <si>
    <t>4.969</t>
  </si>
  <si>
    <t>8.721</t>
  </si>
  <si>
    <t>6.947</t>
  </si>
  <si>
    <t>20.502</t>
  </si>
  <si>
    <t>41.524</t>
  </si>
  <si>
    <t>100.65</t>
  </si>
  <si>
    <t>93KKA1119:T576:049</t>
  </si>
  <si>
    <t>21:0301:000406</t>
  </si>
  <si>
    <t>21:0007:000120:0005:0549:00</t>
  </si>
  <si>
    <t>19.634</t>
  </si>
  <si>
    <t>4.673</t>
  </si>
  <si>
    <t>6.027</t>
  </si>
  <si>
    <t>7.561</t>
  </si>
  <si>
    <t>20.752</t>
  </si>
  <si>
    <t>0.541</t>
  </si>
  <si>
    <t>42.164</t>
  </si>
  <si>
    <t>101.394</t>
  </si>
  <si>
    <t>93KKA1119:T576:050</t>
  </si>
  <si>
    <t>21:0301:000407</t>
  </si>
  <si>
    <t>21:0007:000120:0005:0550:00</t>
  </si>
  <si>
    <t>19.855</t>
  </si>
  <si>
    <t>5.157</t>
  </si>
  <si>
    <t>8.596</t>
  </si>
  <si>
    <t>19.719</t>
  </si>
  <si>
    <t>41.986</t>
  </si>
  <si>
    <t>101.058</t>
  </si>
  <si>
    <t>93KKA1119:T576:051</t>
  </si>
  <si>
    <t>21:0301:000408</t>
  </si>
  <si>
    <t>21:0007:000120:0005:0551:00</t>
  </si>
  <si>
    <t>19.99</t>
  </si>
  <si>
    <t>4.54</t>
  </si>
  <si>
    <t>8.644</t>
  </si>
  <si>
    <t>20.284</t>
  </si>
  <si>
    <t>41.783</t>
  </si>
  <si>
    <t>0.304</t>
  </si>
  <si>
    <t>93KKA1119:T576:052</t>
  </si>
  <si>
    <t>21:0301:000409</t>
  </si>
  <si>
    <t>21:0007:000120:0005:0552:00</t>
  </si>
  <si>
    <t>18.61</t>
  </si>
  <si>
    <t>5.114</t>
  </si>
  <si>
    <t>20.155</t>
  </si>
  <si>
    <t>0.52</t>
  </si>
  <si>
    <t>41.237</t>
  </si>
  <si>
    <t>99.783</t>
  </si>
  <si>
    <t>93KKA1119:T576:053</t>
  </si>
  <si>
    <t>21:0301:000410</t>
  </si>
  <si>
    <t>21:0007:000120:0005:0553:00</t>
  </si>
  <si>
    <t>18.814</t>
  </si>
  <si>
    <t>4.967</t>
  </si>
  <si>
    <t>6.349</t>
  </si>
  <si>
    <t>8.747</t>
  </si>
  <si>
    <t>19.104</t>
  </si>
  <si>
    <t>0.635</t>
  </si>
  <si>
    <t>40.948</t>
  </si>
  <si>
    <t>99.835</t>
  </si>
  <si>
    <t>93KKA1119:T576:054</t>
  </si>
  <si>
    <t>21:0301:000411</t>
  </si>
  <si>
    <t>21:0007:000120:0005:0554:00</t>
  </si>
  <si>
    <t>18.935</t>
  </si>
  <si>
    <t>5.77</t>
  </si>
  <si>
    <t>6.102</t>
  </si>
  <si>
    <t>7.808</t>
  </si>
  <si>
    <t>19.391</t>
  </si>
  <si>
    <t>41.426</t>
  </si>
  <si>
    <t>100.188</t>
  </si>
  <si>
    <t>93KKA1119:T576:055</t>
  </si>
  <si>
    <t>21:0301:000412</t>
  </si>
  <si>
    <t>21:0007:000120:0005:0555:00</t>
  </si>
  <si>
    <t>19.689</t>
  </si>
  <si>
    <t>5.331</t>
  </si>
  <si>
    <t>8.214</t>
  </si>
  <si>
    <t>19.609</t>
  </si>
  <si>
    <t>0.594</t>
  </si>
  <si>
    <t>100.796</t>
  </si>
  <si>
    <t>93KKA1119:T576:056</t>
  </si>
  <si>
    <t>21:0301:000413</t>
  </si>
  <si>
    <t>21:0007:000120:0005:0595:00</t>
  </si>
  <si>
    <t>0.123</t>
  </si>
  <si>
    <t>93KKA1119:T576:057</t>
  </si>
  <si>
    <t>21:0301:000414</t>
  </si>
  <si>
    <t>21:0007:000120:0005:0556:00</t>
  </si>
  <si>
    <t>20.247</t>
  </si>
  <si>
    <t>5.071</t>
  </si>
  <si>
    <t>4.833</t>
  </si>
  <si>
    <t>8.303</t>
  </si>
  <si>
    <t>19.983</t>
  </si>
  <si>
    <t>41.175</t>
  </si>
  <si>
    <t>100.26</t>
  </si>
  <si>
    <t>93KKA1119:T576:058</t>
  </si>
  <si>
    <t>21:0301:000415</t>
  </si>
  <si>
    <t>21:0007:000120:0005:0557:00</t>
  </si>
  <si>
    <t>19.697</t>
  </si>
  <si>
    <t>5.381</t>
  </si>
  <si>
    <t>8.523</t>
  </si>
  <si>
    <t>19.102</t>
  </si>
  <si>
    <t>41.289</t>
  </si>
  <si>
    <t>99.557</t>
  </si>
  <si>
    <t>93KKA1119:T576:059</t>
  </si>
  <si>
    <t>21:0301:000416</t>
  </si>
  <si>
    <t>21:0007:000120:0005:0558:00</t>
  </si>
  <si>
    <t>20.184</t>
  </si>
  <si>
    <t>5.572</t>
  </si>
  <si>
    <t>5.197</t>
  </si>
  <si>
    <t>7.849</t>
  </si>
  <si>
    <t>41.789</t>
  </si>
  <si>
    <t>101.136</t>
  </si>
  <si>
    <t>93KKA1119:T576:060</t>
  </si>
  <si>
    <t>21:0301:000417</t>
  </si>
  <si>
    <t>21:0007:000120:0005:0559:00</t>
  </si>
  <si>
    <t>20.209</t>
  </si>
  <si>
    <t>5.33</t>
  </si>
  <si>
    <t>4.18</t>
  </si>
  <si>
    <t>8.96</t>
  </si>
  <si>
    <t>19.379</t>
  </si>
  <si>
    <t>0.172</t>
  </si>
  <si>
    <t>100.715</t>
  </si>
  <si>
    <t>93KKA1119:T576:061</t>
  </si>
  <si>
    <t>21:0301:000418</t>
  </si>
  <si>
    <t>21:0007:000120:0005:0560:00</t>
  </si>
  <si>
    <t>5.861</t>
  </si>
  <si>
    <t>5.916</t>
  </si>
  <si>
    <t>8.426</t>
  </si>
  <si>
    <t>18.746</t>
  </si>
  <si>
    <t>41.599</t>
  </si>
  <si>
    <t>100.31</t>
  </si>
  <si>
    <t>93KKA1119:T576:062</t>
  </si>
  <si>
    <t>21:0301:000419</t>
  </si>
  <si>
    <t>21:0007:000120:0005:0561:00</t>
  </si>
  <si>
    <t>5.468</t>
  </si>
  <si>
    <t>9.058</t>
  </si>
  <si>
    <t>18.882</t>
  </si>
  <si>
    <t>41.479</t>
  </si>
  <si>
    <t>100.814</t>
  </si>
  <si>
    <t>93KKA1119:T576:063</t>
  </si>
  <si>
    <t>21:0301:000420</t>
  </si>
  <si>
    <t>21:0007:000120:0005:0562:00</t>
  </si>
  <si>
    <t>6.131</t>
  </si>
  <si>
    <t>8.079</t>
  </si>
  <si>
    <t>19.135</t>
  </si>
  <si>
    <t>0.559</t>
  </si>
  <si>
    <t>41.473</t>
  </si>
  <si>
    <t>100.932</t>
  </si>
  <si>
    <t>93KKA1119:T576:064</t>
  </si>
  <si>
    <t>21:0301:000421</t>
  </si>
  <si>
    <t>21:0007:000120:0005:0563:00</t>
  </si>
  <si>
    <t>19.23</t>
  </si>
  <si>
    <t>5.982</t>
  </si>
  <si>
    <t>8.743</t>
  </si>
  <si>
    <t>19.749</t>
  </si>
  <si>
    <t>0.643</t>
  </si>
  <si>
    <t>42.065</t>
  </si>
  <si>
    <t>101.286</t>
  </si>
  <si>
    <t>93KKA1119:T576:065</t>
  </si>
  <si>
    <t>21:0301:000422</t>
  </si>
  <si>
    <t>21:0007:000120:0005:0564:00</t>
  </si>
  <si>
    <t>19.494</t>
  </si>
  <si>
    <t>6.186</t>
  </si>
  <si>
    <t>5.738</t>
  </si>
  <si>
    <t>8.738</t>
  </si>
  <si>
    <t>18.522</t>
  </si>
  <si>
    <t>0.142</t>
  </si>
  <si>
    <t>101.071</t>
  </si>
  <si>
    <t>93KKA1119:T576:066</t>
  </si>
  <si>
    <t>21:0301:000423</t>
  </si>
  <si>
    <t>21:0007:000120:0005:0565:00</t>
  </si>
  <si>
    <t>5.274</t>
  </si>
  <si>
    <t>5.015</t>
  </si>
  <si>
    <t>19.978</t>
  </si>
  <si>
    <t>41.845</t>
  </si>
  <si>
    <t>101.435</t>
  </si>
  <si>
    <t>93KKA1119:T576:067</t>
  </si>
  <si>
    <t>21:0301:000424</t>
  </si>
  <si>
    <t>21:0007:000120:0005:0566:00</t>
  </si>
  <si>
    <t>18.026</t>
  </si>
  <si>
    <t>4.333</t>
  </si>
  <si>
    <t>7.85</t>
  </si>
  <si>
    <t>6.57</t>
  </si>
  <si>
    <t>21.82</t>
  </si>
  <si>
    <t>0.374</t>
  </si>
  <si>
    <t>41.952</t>
  </si>
  <si>
    <t>101.053</t>
  </si>
  <si>
    <t>93KKA1119:T576:068</t>
  </si>
  <si>
    <t>21:0301:000425</t>
  </si>
  <si>
    <t>21:0007:000120:0005:0567:00</t>
  </si>
  <si>
    <t>19.115</t>
  </si>
  <si>
    <t>5.752</t>
  </si>
  <si>
    <t>6.625</t>
  </si>
  <si>
    <t>7.18</t>
  </si>
  <si>
    <t>20.357</t>
  </si>
  <si>
    <t>0.509</t>
  </si>
  <si>
    <t>41.558</t>
  </si>
  <si>
    <t>101.267</t>
  </si>
  <si>
    <t>93KKA1119:T576:069</t>
  </si>
  <si>
    <t>21:0301:000426</t>
  </si>
  <si>
    <t>21:0007:000120:0005:0568:00</t>
  </si>
  <si>
    <t>18.104</t>
  </si>
  <si>
    <t>6.17</t>
  </si>
  <si>
    <t>7.018</t>
  </si>
  <si>
    <t>8.857</t>
  </si>
  <si>
    <t>18.314</t>
  </si>
  <si>
    <t>41.231</t>
  </si>
  <si>
    <t>100.611</t>
  </si>
  <si>
    <t>93KKA1119:T576:070</t>
  </si>
  <si>
    <t>21:0301:000427</t>
  </si>
  <si>
    <t>21:0007:000120:0005:0569:00</t>
  </si>
  <si>
    <t>20.188</t>
  </si>
  <si>
    <t>5.391</t>
  </si>
  <si>
    <t>4.857</t>
  </si>
  <si>
    <t>8.457</t>
  </si>
  <si>
    <t>19.472</t>
  </si>
  <si>
    <t>41.201</t>
  </si>
  <si>
    <t>93KKA1119:T576:071</t>
  </si>
  <si>
    <t>21:0301:000428</t>
  </si>
  <si>
    <t>21:0007:000120:0005:0570:00</t>
  </si>
  <si>
    <t>18.538</t>
  </si>
  <si>
    <t>5.142</t>
  </si>
  <si>
    <t>6.725</t>
  </si>
  <si>
    <t>7.128</t>
  </si>
  <si>
    <t>20.881</t>
  </si>
  <si>
    <t>42.247</t>
  </si>
  <si>
    <t>0.415</t>
  </si>
  <si>
    <t>101.566</t>
  </si>
  <si>
    <t>93KKA1119:T576:072</t>
  </si>
  <si>
    <t>21:0301:000429</t>
  </si>
  <si>
    <t>21:0007:000120:0005:0571:00</t>
  </si>
  <si>
    <t>20.551</t>
  </si>
  <si>
    <t>4.957</t>
  </si>
  <si>
    <t>3.894</t>
  </si>
  <si>
    <t>9.191</t>
  </si>
  <si>
    <t>19.512</t>
  </si>
  <si>
    <t>0.555</t>
  </si>
  <si>
    <t>100.359</t>
  </si>
  <si>
    <t>93KKA1119:T576:073</t>
  </si>
  <si>
    <t>21:0301:000430</t>
  </si>
  <si>
    <t>21:0007:000120:0005:0572:00</t>
  </si>
  <si>
    <t>21</t>
  </si>
  <si>
    <t>3.509</t>
  </si>
  <si>
    <t>9.134</t>
  </si>
  <si>
    <t>19.533</t>
  </si>
  <si>
    <t>0.504</t>
  </si>
  <si>
    <t>41.306</t>
  </si>
  <si>
    <t>100.288</t>
  </si>
  <si>
    <t>93KKA1119:T576:074</t>
  </si>
  <si>
    <t>21:0301:000431</t>
  </si>
  <si>
    <t>21:0007:000120:0005:0573:00</t>
  </si>
  <si>
    <t>5.079</t>
  </si>
  <si>
    <t>6.803</t>
  </si>
  <si>
    <t>7.629</t>
  </si>
  <si>
    <t>20.274</t>
  </si>
  <si>
    <t>41.158</t>
  </si>
  <si>
    <t>100.052</t>
  </si>
  <si>
    <t>93KKA1119:T576:075</t>
  </si>
  <si>
    <t>21:0301:000432</t>
  </si>
  <si>
    <t>21:0007:000120:0005:0574:00</t>
  </si>
  <si>
    <t>19.842</t>
  </si>
  <si>
    <t>4.343</t>
  </si>
  <si>
    <t>4.718</t>
  </si>
  <si>
    <t>8.075</t>
  </si>
  <si>
    <t>20.576</t>
  </si>
  <si>
    <t>0.431</t>
  </si>
  <si>
    <t>42.123</t>
  </si>
  <si>
    <t>100.479</t>
  </si>
  <si>
    <t>93KKA1119:T576:076</t>
  </si>
  <si>
    <t>21:0301:000433</t>
  </si>
  <si>
    <t>21:0007:000120:0005:0575:00</t>
  </si>
  <si>
    <t>18.368</t>
  </si>
  <si>
    <t>6.01</t>
  </si>
  <si>
    <t>6.418</t>
  </si>
  <si>
    <t>9.296</t>
  </si>
  <si>
    <t>18.409</t>
  </si>
  <si>
    <t>40.863</t>
  </si>
  <si>
    <t>100.259</t>
  </si>
  <si>
    <t>93KKA1119:T576:077</t>
  </si>
  <si>
    <t>21:0301:000434</t>
  </si>
  <si>
    <t>21:0007:000120:0005:0576:00</t>
  </si>
  <si>
    <t>5.586</t>
  </si>
  <si>
    <t>5.757</t>
  </si>
  <si>
    <t>8.168</t>
  </si>
  <si>
    <t>19.412</t>
  </si>
  <si>
    <t>41.049</t>
  </si>
  <si>
    <t>99.784</t>
  </si>
  <si>
    <t>93KKA1119:T576:078</t>
  </si>
  <si>
    <t>21:0301:000435</t>
  </si>
  <si>
    <t>21:0007:000120:0005:0577:00</t>
  </si>
  <si>
    <t>19.61</t>
  </si>
  <si>
    <t>4.449</t>
  </si>
  <si>
    <t>4.977</t>
  </si>
  <si>
    <t>8.65</t>
  </si>
  <si>
    <t>20.483</t>
  </si>
  <si>
    <t>0.445</t>
  </si>
  <si>
    <t>40.797</t>
  </si>
  <si>
    <t>99.803</t>
  </si>
  <si>
    <t>93KKA1119:T576:079</t>
  </si>
  <si>
    <t>21:0301:000436</t>
  </si>
  <si>
    <t>21:0007:000120:0005:0578:00</t>
  </si>
  <si>
    <t>19.984</t>
  </si>
  <si>
    <t>4.36</t>
  </si>
  <si>
    <t>8.39</t>
  </si>
  <si>
    <t>19.946</t>
  </si>
  <si>
    <t>41.528</t>
  </si>
  <si>
    <t>99.921</t>
  </si>
  <si>
    <t>93KKA1119:T576:080</t>
  </si>
  <si>
    <t>21:0301:000437</t>
  </si>
  <si>
    <t>21:0007:000120:0005:0579:00</t>
  </si>
  <si>
    <t>19.676</t>
  </si>
  <si>
    <t>4.44</t>
  </si>
  <si>
    <t>8.544</t>
  </si>
  <si>
    <t>20.402</t>
  </si>
  <si>
    <t>40.786</t>
  </si>
  <si>
    <t>99.609</t>
  </si>
  <si>
    <t>93KKA1119:T576:081</t>
  </si>
  <si>
    <t>21:0301:000438</t>
  </si>
  <si>
    <t>21:0007:000120:0005:0580:00</t>
  </si>
  <si>
    <t>18.69</t>
  </si>
  <si>
    <t>6.419</t>
  </si>
  <si>
    <t>8.392</t>
  </si>
  <si>
    <t>18.888</t>
  </si>
  <si>
    <t>0.598</t>
  </si>
  <si>
    <t>41.381</t>
  </si>
  <si>
    <t>100.157</t>
  </si>
  <si>
    <t>93KKA1119:T576:082</t>
  </si>
  <si>
    <t>21:0301:000439</t>
  </si>
  <si>
    <t>21:0007:000120:0005:0581:00</t>
  </si>
  <si>
    <t>18.65</t>
  </si>
  <si>
    <t>4.911</t>
  </si>
  <si>
    <t>5.677</t>
  </si>
  <si>
    <t>40.861</t>
  </si>
  <si>
    <t>0.439</t>
  </si>
  <si>
    <t>99.562</t>
  </si>
  <si>
    <t>93KKA1119:T576:083</t>
  </si>
  <si>
    <t>21:0301:000440</t>
  </si>
  <si>
    <t>21:0007:000120:0005:0582:00</t>
  </si>
  <si>
    <t>5.667</t>
  </si>
  <si>
    <t>4.738</t>
  </si>
  <si>
    <t>11.879</t>
  </si>
  <si>
    <t>17.139</t>
  </si>
  <si>
    <t>40.739</t>
  </si>
  <si>
    <t>100.322</t>
  </si>
  <si>
    <t>93KKA1119:T576:084</t>
  </si>
  <si>
    <t>21:0301:000441</t>
  </si>
  <si>
    <t>21:0007:000120:0005:0583:00</t>
  </si>
  <si>
    <t>20.577</t>
  </si>
  <si>
    <t>5.005</t>
  </si>
  <si>
    <t>3.772</t>
  </si>
  <si>
    <t>8.688</t>
  </si>
  <si>
    <t>20.047</t>
  </si>
  <si>
    <t>41.55</t>
  </si>
  <si>
    <t>100.355</t>
  </si>
  <si>
    <t>93KKA1119:T576:085</t>
  </si>
  <si>
    <t>21:0301:000442</t>
  </si>
  <si>
    <t>21:0007:000120:0005:0584:00</t>
  </si>
  <si>
    <t>4.82</t>
  </si>
  <si>
    <t>3.766</t>
  </si>
  <si>
    <t>7.431</t>
  </si>
  <si>
    <t>20.977</t>
  </si>
  <si>
    <t>41.823</t>
  </si>
  <si>
    <t>100.297</t>
  </si>
  <si>
    <t>93KKA1119:T576:086</t>
  </si>
  <si>
    <t>21:0301:000443</t>
  </si>
  <si>
    <t>21:0007:000120:0005:0585:00</t>
  </si>
  <si>
    <t>19.604</t>
  </si>
  <si>
    <t>5.004</t>
  </si>
  <si>
    <t>5.965</t>
  </si>
  <si>
    <t>8.28</t>
  </si>
  <si>
    <t>19.759</t>
  </si>
  <si>
    <t>0.62</t>
  </si>
  <si>
    <t>41.53</t>
  </si>
  <si>
    <t>100.879</t>
  </si>
  <si>
    <t>93KKA1119:T576:087</t>
  </si>
  <si>
    <t>21:0301:000444</t>
  </si>
  <si>
    <t>21:0007:000120:0005:0586:00</t>
  </si>
  <si>
    <t>19.969</t>
  </si>
  <si>
    <t>5.121</t>
  </si>
  <si>
    <t>5.324</t>
  </si>
  <si>
    <t>7.968</t>
  </si>
  <si>
    <t>19.981</t>
  </si>
  <si>
    <t>101.05</t>
  </si>
  <si>
    <t>93KKA1119:T576:088</t>
  </si>
  <si>
    <t>21:0301:000445</t>
  </si>
  <si>
    <t>21:0007:000120:0005:0587:00</t>
  </si>
  <si>
    <t>3.625</t>
  </si>
  <si>
    <t>7.429</t>
  </si>
  <si>
    <t>21.432</t>
  </si>
  <si>
    <t>42.074</t>
  </si>
  <si>
    <t>0.093</t>
  </si>
  <si>
    <t>100.354</t>
  </si>
  <si>
    <t>93KKA1119:T576:089</t>
  </si>
  <si>
    <t>21:0301:000446</t>
  </si>
  <si>
    <t>21:0007:000120:0005:0588:00</t>
  </si>
  <si>
    <t>21.28</t>
  </si>
  <si>
    <t>2.433</t>
  </si>
  <si>
    <t>4.319</t>
  </si>
  <si>
    <t>7.345</t>
  </si>
  <si>
    <t>22.866</t>
  </si>
  <si>
    <t>0.476</t>
  </si>
  <si>
    <t>42.48</t>
  </si>
  <si>
    <t>101.28</t>
  </si>
  <si>
    <t>93KKA1119:T576:090</t>
  </si>
  <si>
    <t>21:0301:000447</t>
  </si>
  <si>
    <t>21:0007:000120:0005:0591:00</t>
  </si>
  <si>
    <t>34.25</t>
  </si>
  <si>
    <t>10.954</t>
  </si>
  <si>
    <t>0.236</t>
  </si>
  <si>
    <t>51.663</t>
  </si>
  <si>
    <t>98.116</t>
  </si>
  <si>
    <t>93KKA1119:T576:091</t>
  </si>
  <si>
    <t>21:0301:000448</t>
  </si>
  <si>
    <t>21:0007:000120:0005:0592:00</t>
  </si>
  <si>
    <t>0.321</t>
  </si>
  <si>
    <t>1.194</t>
  </si>
  <si>
    <t>37.757</t>
  </si>
  <si>
    <t>8.704</t>
  </si>
  <si>
    <t>49.134</t>
  </si>
  <si>
    <t>97.496</t>
  </si>
  <si>
    <t>93KKA1119:T576:092</t>
  </si>
  <si>
    <t>21:0301:000449</t>
  </si>
  <si>
    <t>21:0007:000120:0005:0593:00</t>
  </si>
  <si>
    <t>37.507</t>
  </si>
  <si>
    <t>9.095</t>
  </si>
  <si>
    <t>49.855</t>
  </si>
  <si>
    <t>97.596</t>
  </si>
  <si>
    <t>93KKA1119:T576:093</t>
  </si>
  <si>
    <t>21:0301:000450</t>
  </si>
  <si>
    <t>21:0007:000120:0005:0594:00</t>
  </si>
  <si>
    <t>3.34</t>
  </si>
  <si>
    <t>31.514</t>
  </si>
  <si>
    <t>11.47</t>
  </si>
  <si>
    <t>98.005</t>
  </si>
  <si>
    <t>93KKA1119:T576:094</t>
  </si>
  <si>
    <t>21:0301:000451</t>
  </si>
  <si>
    <t>21:0007:000120:0005:0589:00</t>
  </si>
  <si>
    <t>46.729</t>
  </si>
  <si>
    <t>50.482</t>
  </si>
  <si>
    <t>99.305</t>
  </si>
  <si>
    <t>93KKA1119:T576:095</t>
  </si>
  <si>
    <t>21:0301:000452</t>
  </si>
  <si>
    <t>21:0007:000120:0005:0590:00</t>
  </si>
  <si>
    <t>0.68</t>
  </si>
  <si>
    <t>23.855</t>
  </si>
  <si>
    <t>15.685</t>
  </si>
  <si>
    <t>52.986</t>
  </si>
  <si>
    <t>99.046</t>
  </si>
  <si>
    <t>93KKA1003:T628:001</t>
  </si>
  <si>
    <t>21:0301:000453</t>
  </si>
  <si>
    <t>21:0007:000004:0005:0521:00</t>
  </si>
  <si>
    <t>T628</t>
  </si>
  <si>
    <t>17.048</t>
  </si>
  <si>
    <t>5.87</t>
  </si>
  <si>
    <t>7.829</t>
  </si>
  <si>
    <t>7.072</t>
  </si>
  <si>
    <t>20.029</t>
  </si>
  <si>
    <t>0.404</t>
  </si>
  <si>
    <t>40.208</t>
  </si>
  <si>
    <t>0.352</t>
  </si>
  <si>
    <t>98.835</t>
  </si>
  <si>
    <t>93KKA1003:T628:002</t>
  </si>
  <si>
    <t>21:0301:000454</t>
  </si>
  <si>
    <t>21:0007:000004:0005:0522:00</t>
  </si>
  <si>
    <t>20.696</t>
  </si>
  <si>
    <t>4.699</t>
  </si>
  <si>
    <t>3.142</t>
  </si>
  <si>
    <t>7.559</t>
  </si>
  <si>
    <t>40.931</t>
  </si>
  <si>
    <t>98.353</t>
  </si>
  <si>
    <t>93KKA1003:T628:003</t>
  </si>
  <si>
    <t>21:0301:000455</t>
  </si>
  <si>
    <t>21:0007:000004:0005:0520:00</t>
  </si>
  <si>
    <t>12.008</t>
  </si>
  <si>
    <t>28.758</t>
  </si>
  <si>
    <t>10.919</t>
  </si>
  <si>
    <t>3.782</t>
  </si>
  <si>
    <t>4.536</t>
  </si>
  <si>
    <t>36.435</t>
  </si>
  <si>
    <t>97.058</t>
  </si>
  <si>
    <t>93KKA1013:T628:004</t>
  </si>
  <si>
    <t>21:0301:000456</t>
  </si>
  <si>
    <t>21:0007:000014:0005:0534:00</t>
  </si>
  <si>
    <t>47.218</t>
  </si>
  <si>
    <t>1.506</t>
  </si>
  <si>
    <t>49.146</t>
  </si>
  <si>
    <t>98.177</t>
  </si>
  <si>
    <t>93KKA1013:T628:005</t>
  </si>
  <si>
    <t>21:0301:000457</t>
  </si>
  <si>
    <t>21:0007:000014:0005:0535:00</t>
  </si>
  <si>
    <t>47.179</t>
  </si>
  <si>
    <t>50.192</t>
  </si>
  <si>
    <t>98.635</t>
  </si>
  <si>
    <t>93KKA1016:T628:006</t>
  </si>
  <si>
    <t>21:0301:000458</t>
  </si>
  <si>
    <t>21:0007:000017:0005:0515:00</t>
  </si>
  <si>
    <t>18.342</t>
  </si>
  <si>
    <t>6.184</t>
  </si>
  <si>
    <t>6.403</t>
  </si>
  <si>
    <t>8.012</t>
  </si>
  <si>
    <t>18.666</t>
  </si>
  <si>
    <t>40.123</t>
  </si>
  <si>
    <t>98.239</t>
  </si>
  <si>
    <t>93KKA1016:T628:007</t>
  </si>
  <si>
    <t>21:0301:000459</t>
  </si>
  <si>
    <t>21:0007:000017:0005:0514:00</t>
  </si>
  <si>
    <t>1.712</t>
  </si>
  <si>
    <t>20.086</t>
  </si>
  <si>
    <t>2.577</t>
  </si>
  <si>
    <t>17.003</t>
  </si>
  <si>
    <t>0.143</t>
  </si>
  <si>
    <t>53.24</t>
  </si>
  <si>
    <t>97.832</t>
  </si>
  <si>
    <t>93KKA1026:T628:008</t>
  </si>
  <si>
    <t>21:0301:000460</t>
  </si>
  <si>
    <t>21:0007:000027:0005:0518:00</t>
  </si>
  <si>
    <t>15.337</t>
  </si>
  <si>
    <t>7.069</t>
  </si>
  <si>
    <t>9.968</t>
  </si>
  <si>
    <t>6.894</t>
  </si>
  <si>
    <t>18.487</t>
  </si>
  <si>
    <t>39.428</t>
  </si>
  <si>
    <t>98</t>
  </si>
  <si>
    <t>93KKA1117:T628:009</t>
  </si>
  <si>
    <t>21:0301:000461</t>
  </si>
  <si>
    <t>21:0007:000118:0005:0520:00</t>
  </si>
  <si>
    <t>18.302</t>
  </si>
  <si>
    <t>5.761</t>
  </si>
  <si>
    <t>5.903</t>
  </si>
  <si>
    <t>20.497</t>
  </si>
  <si>
    <t>40.559</t>
  </si>
  <si>
    <t>98.084</t>
  </si>
  <si>
    <t>93KKA1117:T628:010</t>
  </si>
  <si>
    <t>21:0301:000462</t>
  </si>
  <si>
    <t>21:0007:000118:0005:0521:00</t>
  </si>
  <si>
    <t>17.909</t>
  </si>
  <si>
    <t>5.804</t>
  </si>
  <si>
    <t>6.83</t>
  </si>
  <si>
    <t>20.623</t>
  </si>
  <si>
    <t>98.823</t>
  </si>
  <si>
    <t>93KKA1119:T628:011</t>
  </si>
  <si>
    <t>21:0301:000463</t>
  </si>
  <si>
    <t>21:0007:000120:0005:0596:00</t>
  </si>
  <si>
    <t>17.35</t>
  </si>
  <si>
    <t>4.917</t>
  </si>
  <si>
    <t>8.082</t>
  </si>
  <si>
    <t>6.614</t>
  </si>
  <si>
    <t>20.593</t>
  </si>
  <si>
    <t>40.621</t>
  </si>
  <si>
    <t>98.713</t>
  </si>
  <si>
    <t>93KKA1119:T628:012</t>
  </si>
  <si>
    <t>21:0301:000464</t>
  </si>
  <si>
    <t>21:0007:000120:0005:0597:00</t>
  </si>
  <si>
    <t>19.101</t>
  </si>
  <si>
    <t>5.72</t>
  </si>
  <si>
    <t>5.728</t>
  </si>
  <si>
    <t>7.878</t>
  </si>
  <si>
    <t>19.067</t>
  </si>
  <si>
    <t>0.484</t>
  </si>
  <si>
    <t>39.958</t>
  </si>
  <si>
    <t>97.968</t>
  </si>
  <si>
    <t>93KKA1119:T628:013</t>
  </si>
  <si>
    <t>21:0301:000465</t>
  </si>
  <si>
    <t>21:0007:000120:0005:0598:00</t>
  </si>
  <si>
    <t>18.495</t>
  </si>
  <si>
    <t>6.204</t>
  </si>
  <si>
    <t>6.504</t>
  </si>
  <si>
    <t>7.972</t>
  </si>
  <si>
    <t>98.549</t>
  </si>
  <si>
    <t>93KKA1119:T628:014</t>
  </si>
  <si>
    <t>21:0301:000466</t>
  </si>
  <si>
    <t>21:0007:000120:0005:0599:00</t>
  </si>
  <si>
    <t>18.682</t>
  </si>
  <si>
    <t>5.835</t>
  </si>
  <si>
    <t>5.956</t>
  </si>
  <si>
    <t>9.074</t>
  </si>
  <si>
    <t>18.27</t>
  </si>
  <si>
    <t>0.528</t>
  </si>
  <si>
    <t>39.86</t>
  </si>
  <si>
    <t>0.18</t>
  </si>
  <si>
    <t>98.437</t>
  </si>
  <si>
    <t>93KKA1119:T628:015</t>
  </si>
  <si>
    <t>21:0301:000467</t>
  </si>
  <si>
    <t>21:0007:000120:0005:0600:00</t>
  </si>
  <si>
    <t>19.12</t>
  </si>
  <si>
    <t>5.24</t>
  </si>
  <si>
    <t>5.662</t>
  </si>
  <si>
    <t>19.528</t>
  </si>
  <si>
    <t>40.037</t>
  </si>
  <si>
    <t>97.983</t>
  </si>
  <si>
    <t>93KKA1119:T628:016</t>
  </si>
  <si>
    <t>21:0301:000468</t>
  </si>
  <si>
    <t>21:0007:000120:0005:0601:00</t>
  </si>
  <si>
    <t>3.803</t>
  </si>
  <si>
    <t>5.497</t>
  </si>
  <si>
    <t>7.828</t>
  </si>
  <si>
    <t>20.77</t>
  </si>
  <si>
    <t>40.531</t>
  </si>
  <si>
    <t>98.285</t>
  </si>
  <si>
    <t>93KKA1119:T628:017</t>
  </si>
  <si>
    <t>21:0301:000469</t>
  </si>
  <si>
    <t>21:0007:000120:0005:0602:00</t>
  </si>
  <si>
    <t>18.423</t>
  </si>
  <si>
    <t>4.251</t>
  </si>
  <si>
    <t>6.641</t>
  </si>
  <si>
    <t>7.125</t>
  </si>
  <si>
    <t>0.435</t>
  </si>
  <si>
    <t>40.775</t>
  </si>
  <si>
    <t>98.72</t>
  </si>
  <si>
    <t>93KKA1119:T628:018</t>
  </si>
  <si>
    <t>21:0301:000470</t>
  </si>
  <si>
    <t>21:0007:000120:0005:0603:00</t>
  </si>
  <si>
    <t>18.567</t>
  </si>
  <si>
    <t>5.377</t>
  </si>
  <si>
    <t>6.612</t>
  </si>
  <si>
    <t>19.434</t>
  </si>
  <si>
    <t>40.204</t>
  </si>
  <si>
    <t>98.745</t>
  </si>
  <si>
    <t>93KKA1119:T628:019</t>
  </si>
  <si>
    <t>21:0301:000471</t>
  </si>
  <si>
    <t>21:0007:000120:0005:0604:00</t>
  </si>
  <si>
    <t>20.505</t>
  </si>
  <si>
    <t>4.003</t>
  </si>
  <si>
    <t>3.158</t>
  </si>
  <si>
    <t>8.98</t>
  </si>
  <si>
    <t>19.843</t>
  </si>
  <si>
    <t>0.562</t>
  </si>
  <si>
    <t>40.441</t>
  </si>
  <si>
    <t>97.734</t>
  </si>
  <si>
    <t>93KKA1119:T628:020</t>
  </si>
  <si>
    <t>21:0301:000472</t>
  </si>
  <si>
    <t>21:0007:000120:0005:0605:00</t>
  </si>
  <si>
    <t>20.035</t>
  </si>
  <si>
    <t>5.481</t>
  </si>
  <si>
    <t>4.219</t>
  </si>
  <si>
    <t>9.282</t>
  </si>
  <si>
    <t>18.532</t>
  </si>
  <si>
    <t>0.557</t>
  </si>
  <si>
    <t>40.384</t>
  </si>
  <si>
    <t>98.621</t>
  </si>
  <si>
    <t>93KKA1119:T628:021</t>
  </si>
  <si>
    <t>21:0301:000473</t>
  </si>
  <si>
    <t>21:0007:000120:0005:0606:00</t>
  </si>
  <si>
    <t>20.197</t>
  </si>
  <si>
    <t>5.089</t>
  </si>
  <si>
    <t>2.265</t>
  </si>
  <si>
    <t>16.099</t>
  </si>
  <si>
    <t>14.492</t>
  </si>
  <si>
    <t>0.804</t>
  </si>
  <si>
    <t>39.218</t>
  </si>
  <si>
    <t>98.306</t>
  </si>
  <si>
    <t>93KKA1119:T628:022</t>
  </si>
  <si>
    <t>21:0301:000474</t>
  </si>
  <si>
    <t>21:0007:000120:0005:0607:00</t>
  </si>
  <si>
    <t>0.348</t>
  </si>
  <si>
    <t>0.96</t>
  </si>
  <si>
    <t>36.877</t>
  </si>
  <si>
    <t>8.861</t>
  </si>
  <si>
    <t>1.45</t>
  </si>
  <si>
    <t>48.17</t>
  </si>
  <si>
    <t>97.039</t>
  </si>
  <si>
    <t>93KKA1119:T628:023</t>
  </si>
  <si>
    <t>21:0301:000475</t>
  </si>
  <si>
    <t>21:0007:000120:0005:0608:00</t>
  </si>
  <si>
    <t>0.467</t>
  </si>
  <si>
    <t>34.142</t>
  </si>
  <si>
    <t>9.453</t>
  </si>
  <si>
    <t>1.75</t>
  </si>
  <si>
    <t>50.642</t>
  </si>
  <si>
    <t>97.304</t>
  </si>
  <si>
    <t>93KKA1119:T628:024</t>
  </si>
  <si>
    <t>21:0301:000476</t>
  </si>
  <si>
    <t>21:0007:000120:0005:0609:00</t>
  </si>
  <si>
    <t>32.95</t>
  </si>
  <si>
    <t>0.126</t>
  </si>
  <si>
    <t>13.058</t>
  </si>
  <si>
    <t>1.778</t>
  </si>
  <si>
    <t>35.581</t>
  </si>
  <si>
    <t>0.25</t>
  </si>
  <si>
    <t>85.995</t>
  </si>
  <si>
    <t>93BCW0011:T526:001</t>
  </si>
  <si>
    <t>21:0955:000001</t>
  </si>
  <si>
    <t>21:0006:000031</t>
  </si>
  <si>
    <t>21:0006:000031:0005:0501:00</t>
  </si>
  <si>
    <t>T526</t>
  </si>
  <si>
    <t>52.161</t>
  </si>
  <si>
    <t>1.077</t>
  </si>
  <si>
    <t>53.792</t>
  </si>
  <si>
    <t>93BCW0011:T526:002</t>
  </si>
  <si>
    <t>21:0955:000002</t>
  </si>
  <si>
    <t>21:0006:000031:0005:0508:00</t>
  </si>
  <si>
    <t>3.038</t>
  </si>
  <si>
    <t>21.63</t>
  </si>
  <si>
    <t>0.74</t>
  </si>
  <si>
    <t>3.749</t>
  </si>
  <si>
    <t>17.85</t>
  </si>
  <si>
    <t>0.361</t>
  </si>
  <si>
    <t>53.007</t>
  </si>
  <si>
    <t>93BCW0011:T526:003</t>
  </si>
  <si>
    <t>21:0955:000003</t>
  </si>
  <si>
    <t>21:0006:000031:0005:0502:00</t>
  </si>
  <si>
    <t>44.965</t>
  </si>
  <si>
    <t>2.358</t>
  </si>
  <si>
    <t>51.276</t>
  </si>
  <si>
    <t>98.978</t>
  </si>
  <si>
    <t>93BCW0011:T526:004</t>
  </si>
  <si>
    <t>21:0955:000004</t>
  </si>
  <si>
    <t>21:0006:000031:0005:0503:00</t>
  </si>
  <si>
    <t>0.136</t>
  </si>
  <si>
    <t>1.494</t>
  </si>
  <si>
    <t>50.475</t>
  </si>
  <si>
    <t>99.204</t>
  </si>
  <si>
    <t>93BCW0011:T526:005</t>
  </si>
  <si>
    <t>21:0955:000005</t>
  </si>
  <si>
    <t>21:0006:000031:0005:0504:00</t>
  </si>
  <si>
    <t>47.376</t>
  </si>
  <si>
    <t>0.425</t>
  </si>
  <si>
    <t>49.905</t>
  </si>
  <si>
    <t>98.514</t>
  </si>
  <si>
    <t>93BCW0011:T526:006</t>
  </si>
  <si>
    <t>21:0955:000006</t>
  </si>
  <si>
    <t>21:0006:000031:0005:0505:00</t>
  </si>
  <si>
    <t>47.628</t>
  </si>
  <si>
    <t>49.651</t>
  </si>
  <si>
    <t>98.7</t>
  </si>
  <si>
    <t>93BCW0011:T526:007</t>
  </si>
  <si>
    <t>21:0955:000007</t>
  </si>
  <si>
    <t>21:0006:000031:0005:0506:00</t>
  </si>
  <si>
    <t>44.722</t>
  </si>
  <si>
    <t>2.264</t>
  </si>
  <si>
    <t>51.536</t>
  </si>
  <si>
    <t>99.132</t>
  </si>
  <si>
    <t>93BCW0011:T526:008</t>
  </si>
  <si>
    <t>21:0955:000008</t>
  </si>
  <si>
    <t>21:0006:000031:0005:0507:00</t>
  </si>
  <si>
    <t>45.114</t>
  </si>
  <si>
    <t>2.395</t>
  </si>
  <si>
    <t>51.348</t>
  </si>
  <si>
    <t>99.222</t>
  </si>
  <si>
    <t>93BCW0017:T526:009</t>
  </si>
  <si>
    <t>21:0955:000009</t>
  </si>
  <si>
    <t>21:0006:000037</t>
  </si>
  <si>
    <t>21:0006:000037:0005:0501:00</t>
  </si>
  <si>
    <t>89.318</t>
  </si>
  <si>
    <t>89.818</t>
  </si>
  <si>
    <t>93BCW0017:T526:010</t>
  </si>
  <si>
    <t>21:0955:000010</t>
  </si>
  <si>
    <t>21:0006:000037:0005:0503:00</t>
  </si>
  <si>
    <t>48.017</t>
  </si>
  <si>
    <t>48.572</t>
  </si>
  <si>
    <t>99.985</t>
  </si>
  <si>
    <t>93BCW0017:T526:011</t>
  </si>
  <si>
    <t>21:0955:000011</t>
  </si>
  <si>
    <t>21:0006:000037:0005:0511:00</t>
  </si>
  <si>
    <t>1.687</t>
  </si>
  <si>
    <t>7.71</t>
  </si>
  <si>
    <t>3.694</t>
  </si>
  <si>
    <t>24.414</t>
  </si>
  <si>
    <t>93BCW0017:T526:012</t>
  </si>
  <si>
    <t>21:0955:000012</t>
  </si>
  <si>
    <t>21:0006:000037:0005:0512:00</t>
  </si>
  <si>
    <t>77.485</t>
  </si>
  <si>
    <t>14.586</t>
  </si>
  <si>
    <t>92.577</t>
  </si>
  <si>
    <t>93BCW0017:T526:013</t>
  </si>
  <si>
    <t>21:0955:000013</t>
  </si>
  <si>
    <t>21:0006:000037:0005:0504:00</t>
  </si>
  <si>
    <t>47.552</t>
  </si>
  <si>
    <t>49.875</t>
  </si>
  <si>
    <t>98.48</t>
  </si>
  <si>
    <t>93BCW0017:T526:014</t>
  </si>
  <si>
    <t>21:0955:000014</t>
  </si>
  <si>
    <t>21:0006:000037:0005:0505:00</t>
  </si>
  <si>
    <t>48.902</t>
  </si>
  <si>
    <t>0.867</t>
  </si>
  <si>
    <t>46.993</t>
  </si>
  <si>
    <t>97.972</t>
  </si>
  <si>
    <t>93BCW0017:T526:015</t>
  </si>
  <si>
    <t>21:0955:000015</t>
  </si>
  <si>
    <t>21:0006:000037:0005:0506:00</t>
  </si>
  <si>
    <t>46.836</t>
  </si>
  <si>
    <t>0.657</t>
  </si>
  <si>
    <t>50.367</t>
  </si>
  <si>
    <t>98.577</t>
  </si>
  <si>
    <t>93BCW0017:T526:016</t>
  </si>
  <si>
    <t>21:0955:000016</t>
  </si>
  <si>
    <t>21:0006:000037:0005:0507:00</t>
  </si>
  <si>
    <t>0.107</t>
  </si>
  <si>
    <t>50.065</t>
  </si>
  <si>
    <t>1.393</t>
  </si>
  <si>
    <t>0.746</t>
  </si>
  <si>
    <t>46.602</t>
  </si>
  <si>
    <t>99.015</t>
  </si>
  <si>
    <t>93BCW0017:T526:017</t>
  </si>
  <si>
    <t>21:0955:000017</t>
  </si>
  <si>
    <t>21:0006:000037:0005:0508:00</t>
  </si>
  <si>
    <t>47.148</t>
  </si>
  <si>
    <t>50.48</t>
  </si>
  <si>
    <t>99.084</t>
  </si>
  <si>
    <t>93BCW0017:T526:018</t>
  </si>
  <si>
    <t>21:0955:000018</t>
  </si>
  <si>
    <t>21:0006:000037:0005:0510:00</t>
  </si>
  <si>
    <t>0.134</t>
  </si>
  <si>
    <t>0.724</t>
  </si>
  <si>
    <t>96.486</t>
  </si>
  <si>
    <t>97.485</t>
  </si>
  <si>
    <t>93BCW0017:T526:019</t>
  </si>
  <si>
    <t>21:0955:000019</t>
  </si>
  <si>
    <t>21:0006:000037:0005:0509:00</t>
  </si>
  <si>
    <t>51.796</t>
  </si>
  <si>
    <t>1.116</t>
  </si>
  <si>
    <t>43.942</t>
  </si>
  <si>
    <t>97.22</t>
  </si>
  <si>
    <t>93BCW0017:T526:020</t>
  </si>
  <si>
    <t>21:0955:000020</t>
  </si>
  <si>
    <t>21:0006:000037:0005:0502:00</t>
  </si>
  <si>
    <t>89.552</t>
  </si>
  <si>
    <t>89.706</t>
  </si>
  <si>
    <t>93BCW0021:T526:021</t>
  </si>
  <si>
    <t>21:0955:000021</t>
  </si>
  <si>
    <t>21:0006:000040</t>
  </si>
  <si>
    <t>21:0006:000040:0005:0501:00</t>
  </si>
  <si>
    <t>51.006</t>
  </si>
  <si>
    <t>44.906</t>
  </si>
  <si>
    <t>97.103</t>
  </si>
  <si>
    <t>93BCW0021:T526:022</t>
  </si>
  <si>
    <t>21:0955:000022</t>
  </si>
  <si>
    <t>21:0006:000040:0005:0502:00</t>
  </si>
  <si>
    <t>47.777</t>
  </si>
  <si>
    <t>0.216</t>
  </si>
  <si>
    <t>50.12</t>
  </si>
  <si>
    <t>98.734</t>
  </si>
  <si>
    <t>93BCW0021:T526:023</t>
  </si>
  <si>
    <t>21:0955:000023</t>
  </si>
  <si>
    <t>21:0006:000040:0005:0503:00</t>
  </si>
  <si>
    <t>46.753</t>
  </si>
  <si>
    <t>1.005</t>
  </si>
  <si>
    <t>49.97</t>
  </si>
  <si>
    <t>98.94</t>
  </si>
  <si>
    <t>93BCW0021:T526:024</t>
  </si>
  <si>
    <t>21:0955:000024</t>
  </si>
  <si>
    <t>21:0006:000040:0005:0504:00</t>
  </si>
  <si>
    <t>48.069</t>
  </si>
  <si>
    <t>0.192</t>
  </si>
  <si>
    <t>49.029</t>
  </si>
  <si>
    <t>93BCW0021:T526:025</t>
  </si>
  <si>
    <t>21:0955:000025</t>
  </si>
  <si>
    <t>21:0006:000040:0005:0515:00</t>
  </si>
  <si>
    <t>79.721</t>
  </si>
  <si>
    <t>10.901</t>
  </si>
  <si>
    <t>91.35</t>
  </si>
  <si>
    <t>93BCW0021:T526:026</t>
  </si>
  <si>
    <t>21:0955:000026</t>
  </si>
  <si>
    <t>21:0006:000040:0005:0505:00</t>
  </si>
  <si>
    <t>51.486</t>
  </si>
  <si>
    <t>99.093</t>
  </si>
  <si>
    <t>93BCW0021:T526:027</t>
  </si>
  <si>
    <t>21:0955:000027</t>
  </si>
  <si>
    <t>21:0006:000040:0005:0506:00</t>
  </si>
  <si>
    <t>44.734</t>
  </si>
  <si>
    <t>2.022</t>
  </si>
  <si>
    <t>52.547</t>
  </si>
  <si>
    <t>99.649</t>
  </si>
  <si>
    <t>93BCW0021:T526:028</t>
  </si>
  <si>
    <t>21:0955:000028</t>
  </si>
  <si>
    <t>21:0006:000040:0005:0514:00</t>
  </si>
  <si>
    <t>0.443</t>
  </si>
  <si>
    <t>98.504</t>
  </si>
  <si>
    <t>99.044</t>
  </si>
  <si>
    <t>93BCW0021:T526:029</t>
  </si>
  <si>
    <t>21:0955:000029</t>
  </si>
  <si>
    <t>21:0006:000040:0005:0507:00</t>
  </si>
  <si>
    <t>47.725</t>
  </si>
  <si>
    <t>0.441</t>
  </si>
  <si>
    <t>50.083</t>
  </si>
  <si>
    <t>98.914</t>
  </si>
  <si>
    <t>93BCW0021:T526:030</t>
  </si>
  <si>
    <t>21:0955:000030</t>
  </si>
  <si>
    <t>21:0006:000040:0005:0513:00</t>
  </si>
  <si>
    <t>93BCW0021:T526:031</t>
  </si>
  <si>
    <t>21:0955:000031</t>
  </si>
  <si>
    <t>21:0006:000040:0005:0508:00</t>
  </si>
  <si>
    <t>0.695</t>
  </si>
  <si>
    <t>47.191</t>
  </si>
  <si>
    <t>0.375</t>
  </si>
  <si>
    <t>2.181</t>
  </si>
  <si>
    <t>1.527</t>
  </si>
  <si>
    <t>43.912</t>
  </si>
  <si>
    <t>96.007</t>
  </si>
  <si>
    <t>93BCW0021:T526:032</t>
  </si>
  <si>
    <t>21:0955:000032</t>
  </si>
  <si>
    <t>21:0006:000040:0005:0509:00</t>
  </si>
  <si>
    <t>49.286</t>
  </si>
  <si>
    <t>1.487</t>
  </si>
  <si>
    <t>46.449</t>
  </si>
  <si>
    <t>98.186</t>
  </si>
  <si>
    <t>93BCW0021:T526:033</t>
  </si>
  <si>
    <t>21:0955:000033</t>
  </si>
  <si>
    <t>21:0006:000040:0005:0510:00</t>
  </si>
  <si>
    <t>47.056</t>
  </si>
  <si>
    <t>50.415</t>
  </si>
  <si>
    <t>98.558</t>
  </si>
  <si>
    <t>93BCW0021:T526:034</t>
  </si>
  <si>
    <t>21:0955:000034</t>
  </si>
  <si>
    <t>21:0006:000040:0005:0511:00</t>
  </si>
  <si>
    <t>48.804</t>
  </si>
  <si>
    <t>1.17</t>
  </si>
  <si>
    <t>44.994</t>
  </si>
  <si>
    <t>96.35</t>
  </si>
  <si>
    <t>93BCW0021:T526:035</t>
  </si>
  <si>
    <t>21:0955:000035</t>
  </si>
  <si>
    <t>21:0006:000040:0005:0512:00</t>
  </si>
  <si>
    <t>1.459</t>
  </si>
  <si>
    <t>22.674</t>
  </si>
  <si>
    <t>0.278</t>
  </si>
  <si>
    <t>6.287</t>
  </si>
  <si>
    <t>15.724</t>
  </si>
  <si>
    <t>53.407</t>
  </si>
  <si>
    <t>100.697</t>
  </si>
  <si>
    <t>93BCW0028:T526:036</t>
  </si>
  <si>
    <t>21:0955:000036</t>
  </si>
  <si>
    <t>21:0006:000046</t>
  </si>
  <si>
    <t>21:0006:000046:0005:0501:00</t>
  </si>
  <si>
    <t>48.026</t>
  </si>
  <si>
    <t>0.589</t>
  </si>
  <si>
    <t>98.217</t>
  </si>
  <si>
    <t>93BCW0028:T526:037</t>
  </si>
  <si>
    <t>21:0955:000037</t>
  </si>
  <si>
    <t>21:0006:000046:0005:0502:00</t>
  </si>
  <si>
    <t>49.964</t>
  </si>
  <si>
    <t>0.872</t>
  </si>
  <si>
    <t>0.737</t>
  </si>
  <si>
    <t>45.992</t>
  </si>
  <si>
    <t>97.694</t>
  </si>
  <si>
    <t>93BCW0028:T526:038</t>
  </si>
  <si>
    <t>21:0955:000038</t>
  </si>
  <si>
    <t>21:0006:000046:0005:0503:00</t>
  </si>
  <si>
    <t>47.165</t>
  </si>
  <si>
    <t>2.864</t>
  </si>
  <si>
    <t>48.04</t>
  </si>
  <si>
    <t>93BCW0028:T526:039</t>
  </si>
  <si>
    <t>21:0955:000039</t>
  </si>
  <si>
    <t>21:0006:000046:0005:0504:00</t>
  </si>
  <si>
    <t>47.11</t>
  </si>
  <si>
    <t>0.537</t>
  </si>
  <si>
    <t>50.11</t>
  </si>
  <si>
    <t>98.449</t>
  </si>
  <si>
    <t>93BCW0028:T526:040</t>
  </si>
  <si>
    <t>21:0955:000040</t>
  </si>
  <si>
    <t>21:0006:000046:0005:0505:00</t>
  </si>
  <si>
    <t>0.291</t>
  </si>
  <si>
    <t>44.584</t>
  </si>
  <si>
    <t>0.129</t>
  </si>
  <si>
    <t>2.665</t>
  </si>
  <si>
    <t>49.561</t>
  </si>
  <si>
    <t>97.929</t>
  </si>
  <si>
    <t>93BCW0028:T526:041</t>
  </si>
  <si>
    <t>21:0955:000041</t>
  </si>
  <si>
    <t>21:0006:000046:0005:0506:00</t>
  </si>
  <si>
    <t>47.745</t>
  </si>
  <si>
    <t>0.558</t>
  </si>
  <si>
    <t>49.465</t>
  </si>
  <si>
    <t>98.04</t>
  </si>
  <si>
    <t>93BCW0028:T526:042</t>
  </si>
  <si>
    <t>21:0955:000042</t>
  </si>
  <si>
    <t>21:0006:000046:0005:0507:00</t>
  </si>
  <si>
    <t>49.617</t>
  </si>
  <si>
    <t>0.953</t>
  </si>
  <si>
    <t>0.634</t>
  </si>
  <si>
    <t>97.433</t>
  </si>
  <si>
    <t>93BCW0028:T526:043</t>
  </si>
  <si>
    <t>21:0955:000043</t>
  </si>
  <si>
    <t>21:0006:000046:0005:0508:00</t>
  </si>
  <si>
    <t>0.782</t>
  </si>
  <si>
    <t>24.252</t>
  </si>
  <si>
    <t>4.814</t>
  </si>
  <si>
    <t>15.96</t>
  </si>
  <si>
    <t>54.032</t>
  </si>
  <si>
    <t>93BCW0032:T526:044</t>
  </si>
  <si>
    <t>21:0955:000044</t>
  </si>
  <si>
    <t>21:0006:000050</t>
  </si>
  <si>
    <t>21:0006:000050:0005:0501:00</t>
  </si>
  <si>
    <t>19.534</t>
  </si>
  <si>
    <t>6.384</t>
  </si>
  <si>
    <t>20.805</t>
  </si>
  <si>
    <t>42.161</t>
  </si>
  <si>
    <t>93BCW0032:T526:045</t>
  </si>
  <si>
    <t>21:0955:000045</t>
  </si>
  <si>
    <t>21:0006:000050:0005:0505:00</t>
  </si>
  <si>
    <t>1.944</t>
  </si>
  <si>
    <t>23.327</t>
  </si>
  <si>
    <t>0.716</t>
  </si>
  <si>
    <t>4.382</t>
  </si>
  <si>
    <t>16.52</t>
  </si>
  <si>
    <t>53.326</t>
  </si>
  <si>
    <t>100.942</t>
  </si>
  <si>
    <t>93BCW0032:T526:046</t>
  </si>
  <si>
    <t>21:0955:000046</t>
  </si>
  <si>
    <t>21:0006:000050:0005:0506:00</t>
  </si>
  <si>
    <t>1.685</t>
  </si>
  <si>
    <t>21.65</t>
  </si>
  <si>
    <t>5.947</t>
  </si>
  <si>
    <t>16.429</t>
  </si>
  <si>
    <t>53.029</t>
  </si>
  <si>
    <t>99.914</t>
  </si>
  <si>
    <t>93BCW0032:T526:047</t>
  </si>
  <si>
    <t>21:0955:000047</t>
  </si>
  <si>
    <t>21:0006:000050:0005:0504:00</t>
  </si>
  <si>
    <t>53.992</t>
  </si>
  <si>
    <t>0.701</t>
  </si>
  <si>
    <t>42.12</t>
  </si>
  <si>
    <t>97.245</t>
  </si>
  <si>
    <t>93BCW0032:T526:048</t>
  </si>
  <si>
    <t>21:0955:000048</t>
  </si>
  <si>
    <t>21:0006:000050:0005:0507:00</t>
  </si>
  <si>
    <t>74.29</t>
  </si>
  <si>
    <t>0.233</t>
  </si>
  <si>
    <t>15.9</t>
  </si>
  <si>
    <t>91.376</t>
  </si>
  <si>
    <t>93BCW0032:T526:049</t>
  </si>
  <si>
    <t>21:0955:000049</t>
  </si>
  <si>
    <t>21:0006:000050:0005:0502:00</t>
  </si>
  <si>
    <t>49.181</t>
  </si>
  <si>
    <t>1.171</t>
  </si>
  <si>
    <t>1.338</t>
  </si>
  <si>
    <t>46.682</t>
  </si>
  <si>
    <t>93BCW0032:T526:050</t>
  </si>
  <si>
    <t>21:0955:000050</t>
  </si>
  <si>
    <t>21:0006:000050:0005:0503:00</t>
  </si>
  <si>
    <t>46.183</t>
  </si>
  <si>
    <t>0.514</t>
  </si>
  <si>
    <t>0.709</t>
  </si>
  <si>
    <t>51.693</t>
  </si>
  <si>
    <t>99.26</t>
  </si>
  <si>
    <t>93BCW0035:T526:051</t>
  </si>
  <si>
    <t>21:0955:000051</t>
  </si>
  <si>
    <t>21:0006:000053</t>
  </si>
  <si>
    <t>21:0006:000053:0005:0512:00</t>
  </si>
  <si>
    <t>0.553</t>
  </si>
  <si>
    <t>93BCW0035:T526:052</t>
  </si>
  <si>
    <t>21:0955:000052</t>
  </si>
  <si>
    <t>21:0006:000053:0005:0501:00</t>
  </si>
  <si>
    <t>18.665</t>
  </si>
  <si>
    <t>4.013</t>
  </si>
  <si>
    <t>7.948</t>
  </si>
  <si>
    <t>7.016</t>
  </si>
  <si>
    <t>22.064</t>
  </si>
  <si>
    <t>43.344</t>
  </si>
  <si>
    <t>103.423</t>
  </si>
  <si>
    <t>93BCW0035:T526:053</t>
  </si>
  <si>
    <t>21:0955:000053</t>
  </si>
  <si>
    <t>21:0006:000053:0005:0502:00</t>
  </si>
  <si>
    <t>4.363</t>
  </si>
  <si>
    <t>6.741</t>
  </si>
  <si>
    <t>7.2</t>
  </si>
  <si>
    <t>21.377</t>
  </si>
  <si>
    <t>41.926</t>
  </si>
  <si>
    <t>101.173</t>
  </si>
  <si>
    <t>93BCW0035:T526:054</t>
  </si>
  <si>
    <t>21:0955:000054</t>
  </si>
  <si>
    <t>21:0006:000053:0005:0503:00</t>
  </si>
  <si>
    <t>17.333</t>
  </si>
  <si>
    <t>6.483</t>
  </si>
  <si>
    <t>6.889</t>
  </si>
  <si>
    <t>20.114</t>
  </si>
  <si>
    <t>42.262</t>
  </si>
  <si>
    <t>0.344</t>
  </si>
  <si>
    <t>102.312</t>
  </si>
  <si>
    <t>93BCW0035:T526:055</t>
  </si>
  <si>
    <t>21:0955:000055</t>
  </si>
  <si>
    <t>21:0006:000053:0005:0504:00</t>
  </si>
  <si>
    <t>19.489</t>
  </si>
  <si>
    <t>4.97</t>
  </si>
  <si>
    <t>7.104</t>
  </si>
  <si>
    <t>21.359</t>
  </si>
  <si>
    <t>42.305</t>
  </si>
  <si>
    <t>101.395</t>
  </si>
  <si>
    <t>93BCW0035:T526:056</t>
  </si>
  <si>
    <t>21:0955:000056</t>
  </si>
  <si>
    <t>21:0006:000053:0005:0505:00</t>
  </si>
  <si>
    <t>4.284</t>
  </si>
  <si>
    <t>4.103</t>
  </si>
  <si>
    <t>7.666</t>
  </si>
  <si>
    <t>21.773</t>
  </si>
  <si>
    <t>42.542</t>
  </si>
  <si>
    <t>101.834</t>
  </si>
  <si>
    <t>93BCW0035:T526:057</t>
  </si>
  <si>
    <t>21:0955:000057</t>
  </si>
  <si>
    <t>21:0006:000053:0005:0506:00</t>
  </si>
  <si>
    <t>18.533</t>
  </si>
  <si>
    <t>8.734</t>
  </si>
  <si>
    <t>5.919</t>
  </si>
  <si>
    <t>8.417</t>
  </si>
  <si>
    <t>17.608</t>
  </si>
  <si>
    <t>41.481</t>
  </si>
  <si>
    <t>0.781</t>
  </si>
  <si>
    <t>102.026</t>
  </si>
  <si>
    <t>93BCW0035:T526:058</t>
  </si>
  <si>
    <t>21:0955:000058</t>
  </si>
  <si>
    <t>21:0006:000053:0005:0509:00</t>
  </si>
  <si>
    <t>1.311</t>
  </si>
  <si>
    <t>20.973</t>
  </si>
  <si>
    <t>0.93</t>
  </si>
  <si>
    <t>2.882</t>
  </si>
  <si>
    <t>18.598</t>
  </si>
  <si>
    <t>1.027</t>
  </si>
  <si>
    <t>54.819</t>
  </si>
  <si>
    <t>0.165</t>
  </si>
  <si>
    <t>100.852</t>
  </si>
  <si>
    <t>93BCW0035:T526:059</t>
  </si>
  <si>
    <t>21:0955:000059</t>
  </si>
  <si>
    <t>21:0006:000053:0005:0510:00</t>
  </si>
  <si>
    <t>22.114</t>
  </si>
  <si>
    <t>1.05</t>
  </si>
  <si>
    <t>54.678</t>
  </si>
  <si>
    <t>100.529</t>
  </si>
  <si>
    <t>93BCW0035:T526:060</t>
  </si>
  <si>
    <t>21:0955:000060</t>
  </si>
  <si>
    <t>21:0006:000053:0005:0507:00</t>
  </si>
  <si>
    <t>5.111</t>
  </si>
  <si>
    <t>62.517</t>
  </si>
  <si>
    <t>11.455</t>
  </si>
  <si>
    <t>99.516</t>
  </si>
  <si>
    <t>93BCW0035:T526:061</t>
  </si>
  <si>
    <t>21:0955:000061</t>
  </si>
  <si>
    <t>21:0006:000053:0005:0511:00</t>
  </si>
  <si>
    <t>1.095</t>
  </si>
  <si>
    <t>35.965</t>
  </si>
  <si>
    <t>10.355</t>
  </si>
  <si>
    <t>49.897</t>
  </si>
  <si>
    <t>93BCW0035:T526:062</t>
  </si>
  <si>
    <t>21:0955:000062</t>
  </si>
  <si>
    <t>21:0006:000053:0005:0508:00</t>
  </si>
  <si>
    <t>45.817</t>
  </si>
  <si>
    <t>2.23</t>
  </si>
  <si>
    <t>50.435</t>
  </si>
  <si>
    <t>98.804</t>
  </si>
  <si>
    <t>93BCW0036:T526:063</t>
  </si>
  <si>
    <t>21:0955:000063</t>
  </si>
  <si>
    <t>21:0006:000054</t>
  </si>
  <si>
    <t>21:0006:000054:0005:0503:00</t>
  </si>
  <si>
    <t>17.121</t>
  </si>
  <si>
    <t>6.662</t>
  </si>
  <si>
    <t>9.395</t>
  </si>
  <si>
    <t>19.828</t>
  </si>
  <si>
    <t>101.777</t>
  </si>
  <si>
    <t>93BCW0036:T526:064</t>
  </si>
  <si>
    <t>21:0955:000064</t>
  </si>
  <si>
    <t>21:0006:000054:0005:0504:00</t>
  </si>
  <si>
    <t>16.598</t>
  </si>
  <si>
    <t>6.315</t>
  </si>
  <si>
    <t>9.56</t>
  </si>
  <si>
    <t>7.44</t>
  </si>
  <si>
    <t>19.326</t>
  </si>
  <si>
    <t>0.478</t>
  </si>
  <si>
    <t>101.127</t>
  </si>
  <si>
    <t>93BCW0036:T526:065</t>
  </si>
  <si>
    <t>21:0955:000065</t>
  </si>
  <si>
    <t>21:0006:000054:0005:0505:00</t>
  </si>
  <si>
    <t>20.702</t>
  </si>
  <si>
    <t>1.662</t>
  </si>
  <si>
    <t>5.238</t>
  </si>
  <si>
    <t>24.314</t>
  </si>
  <si>
    <t>43.308</t>
  </si>
  <si>
    <t>102.432</t>
  </si>
  <si>
    <t>93BCW0036:T526:066</t>
  </si>
  <si>
    <t>21:0955:000066</t>
  </si>
  <si>
    <t>21:0006:000054:0005:0506:00</t>
  </si>
  <si>
    <t>18.211</t>
  </si>
  <si>
    <t>7.818</t>
  </si>
  <si>
    <t>6.479</t>
  </si>
  <si>
    <t>20.959</t>
  </si>
  <si>
    <t>42.869</t>
  </si>
  <si>
    <t>102.9</t>
  </si>
  <si>
    <t>93BCW0036:T526:067</t>
  </si>
  <si>
    <t>21:0955:000067</t>
  </si>
  <si>
    <t>21:0006:000054:0005:0507:00</t>
  </si>
  <si>
    <t>18.149</t>
  </si>
  <si>
    <t>5.181</t>
  </si>
  <si>
    <t>21.049</t>
  </si>
  <si>
    <t>42.018</t>
  </si>
  <si>
    <t>101.434</t>
  </si>
  <si>
    <t>93BCW0036:T526:068</t>
  </si>
  <si>
    <t>21:0955:000068</t>
  </si>
  <si>
    <t>21:0006:000054:0005:0508:00</t>
  </si>
  <si>
    <t>19.132</t>
  </si>
  <si>
    <t>5.353</t>
  </si>
  <si>
    <t>6.437</t>
  </si>
  <si>
    <t>7.139</t>
  </si>
  <si>
    <t>20.735</t>
  </si>
  <si>
    <t>41.939</t>
  </si>
  <si>
    <t>93BCW0036:T526:069</t>
  </si>
  <si>
    <t>21:0955:000069</t>
  </si>
  <si>
    <t>21:0006:000054:0005:0519:00</t>
  </si>
  <si>
    <t>93BCW0036:T526:070</t>
  </si>
  <si>
    <t>21:0955:000070</t>
  </si>
  <si>
    <t>21:0006:000054:0005:0509:00</t>
  </si>
  <si>
    <t>18.629</t>
  </si>
  <si>
    <t>6.635</t>
  </si>
  <si>
    <t>7.518</t>
  </si>
  <si>
    <t>0.444</t>
  </si>
  <si>
    <t>100.705</t>
  </si>
  <si>
    <t>93BCW0036:T526:071</t>
  </si>
  <si>
    <t>21:0955:000071</t>
  </si>
  <si>
    <t>21:0006:000054:0005:0510:00</t>
  </si>
  <si>
    <t>21.478</t>
  </si>
  <si>
    <t>4.477</t>
  </si>
  <si>
    <t>3.926</t>
  </si>
  <si>
    <t>7.126</t>
  </si>
  <si>
    <t>43.284</t>
  </si>
  <si>
    <t>0.237</t>
  </si>
  <si>
    <t>103.046</t>
  </si>
  <si>
    <t>93BCW0036:T526:072</t>
  </si>
  <si>
    <t>21:0955:000072</t>
  </si>
  <si>
    <t>21:0006:000054:0005:0511:00</t>
  </si>
  <si>
    <t>20.564</t>
  </si>
  <si>
    <t>4.875</t>
  </si>
  <si>
    <t>7.325</t>
  </si>
  <si>
    <t>21.234</t>
  </si>
  <si>
    <t>42.131</t>
  </si>
  <si>
    <t>101.155</t>
  </si>
  <si>
    <t>93BCW0036:T526:073</t>
  </si>
  <si>
    <t>21:0955:000073</t>
  </si>
  <si>
    <t>21:0006:000054:0005:0512:00</t>
  </si>
  <si>
    <t>20.067</t>
  </si>
  <si>
    <t>4.651</t>
  </si>
  <si>
    <t>7.451</t>
  </si>
  <si>
    <t>21.16</t>
  </si>
  <si>
    <t>42.664</t>
  </si>
  <si>
    <t>102.087</t>
  </si>
  <si>
    <t>93BCW0036:T526:074</t>
  </si>
  <si>
    <t>21:0955:000074</t>
  </si>
  <si>
    <t>21:0006:000054:0005:0513:00</t>
  </si>
  <si>
    <t>19.207</t>
  </si>
  <si>
    <t>5.51</t>
  </si>
  <si>
    <t>4.537</t>
  </si>
  <si>
    <t>8.077</t>
  </si>
  <si>
    <t>20.362</t>
  </si>
  <si>
    <t>42.206</t>
  </si>
  <si>
    <t>0.727</t>
  </si>
  <si>
    <t>100.983</t>
  </si>
  <si>
    <t>93BCW0036:T526:075</t>
  </si>
  <si>
    <t>21:0955:000075</t>
  </si>
  <si>
    <t>21:0006:000054:0005:0514:00</t>
  </si>
  <si>
    <t>19.311</t>
  </si>
  <si>
    <t>5.275</t>
  </si>
  <si>
    <t>7.556</t>
  </si>
  <si>
    <t>20.676</t>
  </si>
  <si>
    <t>41.697</t>
  </si>
  <si>
    <t>101.258</t>
  </si>
  <si>
    <t>93BCW0036:T526:076</t>
  </si>
  <si>
    <t>21:0955:000076</t>
  </si>
  <si>
    <t>21:0006:000054:0005:0501:00</t>
  </si>
  <si>
    <t>1.597</t>
  </si>
  <si>
    <t>21.1</t>
  </si>
  <si>
    <t>1.352</t>
  </si>
  <si>
    <t>16.958</t>
  </si>
  <si>
    <t>1.477</t>
  </si>
  <si>
    <t>54.419</t>
  </si>
  <si>
    <t>100.341</t>
  </si>
  <si>
    <t>93BCW0036:T526:077</t>
  </si>
  <si>
    <t>21:0955:000077</t>
  </si>
  <si>
    <t>21:0006:000054:0005:0502:00</t>
  </si>
  <si>
    <t>19.709</t>
  </si>
  <si>
    <t>1.042</t>
  </si>
  <si>
    <t>3.059</t>
  </si>
  <si>
    <t>1.256</t>
  </si>
  <si>
    <t>55.217</t>
  </si>
  <si>
    <t>100.356</t>
  </si>
  <si>
    <t>93BCW0036:T526:078</t>
  </si>
  <si>
    <t>21:0955:000078</t>
  </si>
  <si>
    <t>21:0006:000054:0005:0517:00</t>
  </si>
  <si>
    <t>2.803</t>
  </si>
  <si>
    <t>17.149</t>
  </si>
  <si>
    <t>1.182</t>
  </si>
  <si>
    <t>54.787</t>
  </si>
  <si>
    <t>100.224</t>
  </si>
  <si>
    <t>93BCW0036:T526:079</t>
  </si>
  <si>
    <t>21:0955:000079</t>
  </si>
  <si>
    <t>21:0006:000054:0005:0518:00</t>
  </si>
  <si>
    <t>1.627</t>
  </si>
  <si>
    <t>20.76</t>
  </si>
  <si>
    <t>0.778</t>
  </si>
  <si>
    <t>3.049</t>
  </si>
  <si>
    <t>17.532</t>
  </si>
  <si>
    <t>1.209</t>
  </si>
  <si>
    <t>54.609</t>
  </si>
  <si>
    <t>100.009</t>
  </si>
  <si>
    <t>93BCW0036:T526:080</t>
  </si>
  <si>
    <t>21:0955:000080</t>
  </si>
  <si>
    <t>21:0006:000054:0005:0515:00</t>
  </si>
  <si>
    <t>87.649</t>
  </si>
  <si>
    <t>0.261</t>
  </si>
  <si>
    <t>88.415</t>
  </si>
  <si>
    <t>93BCW0036:T526:081</t>
  </si>
  <si>
    <t>21:0955:000081</t>
  </si>
  <si>
    <t>21:0006:000054:0005:0516:00</t>
  </si>
  <si>
    <t>48.88</t>
  </si>
  <si>
    <t>48.394</t>
  </si>
  <si>
    <t>98.196</t>
  </si>
  <si>
    <t>93BCW0046:T526:082</t>
  </si>
  <si>
    <t>21:0955:000082</t>
  </si>
  <si>
    <t>21:0006:000063</t>
  </si>
  <si>
    <t>21:0006:000063:0005:0501:00</t>
  </si>
  <si>
    <t>18.531</t>
  </si>
  <si>
    <t>7.015</t>
  </si>
  <si>
    <t>7.328</t>
  </si>
  <si>
    <t>20.561</t>
  </si>
  <si>
    <t>41.778</t>
  </si>
  <si>
    <t>0.282</t>
  </si>
  <si>
    <t>101.151</t>
  </si>
  <si>
    <t>93BCW0046:T526:083</t>
  </si>
  <si>
    <t>21:0955:000083</t>
  </si>
  <si>
    <t>21:0006:000063:0005:0502:00</t>
  </si>
  <si>
    <t>47.307</t>
  </si>
  <si>
    <t>0.428</t>
  </si>
  <si>
    <t>98.126</t>
  </si>
  <si>
    <t>93BCW0046:T526:084</t>
  </si>
  <si>
    <t>21:0955:000084</t>
  </si>
  <si>
    <t>21:0006:000063:0005:0503:00</t>
  </si>
  <si>
    <t>47.415</t>
  </si>
  <si>
    <t>1.099</t>
  </si>
  <si>
    <t>49.293</t>
  </si>
  <si>
    <t>98.18</t>
  </si>
  <si>
    <t>93BCW0046:T526:085</t>
  </si>
  <si>
    <t>21:0955:000085</t>
  </si>
  <si>
    <t>21:0006:000063:0005:0504:00</t>
  </si>
  <si>
    <t>0.814</t>
  </si>
  <si>
    <t>1.349</t>
  </si>
  <si>
    <t>93BCW0057:T526:086</t>
  </si>
  <si>
    <t>21:0955:000086</t>
  </si>
  <si>
    <t>21:0006:000073</t>
  </si>
  <si>
    <t>21:0006:000073:0005:0501:00</t>
  </si>
  <si>
    <t>49.002</t>
  </si>
  <si>
    <t>0.577</t>
  </si>
  <si>
    <t>47.99</t>
  </si>
  <si>
    <t>98.245</t>
  </si>
  <si>
    <t>93BCW0057:T526:087</t>
  </si>
  <si>
    <t>21:0955:000087</t>
  </si>
  <si>
    <t>21:0006:000073:0005:0502:00</t>
  </si>
  <si>
    <t>47.081</t>
  </si>
  <si>
    <t>1.602</t>
  </si>
  <si>
    <t>1.241</t>
  </si>
  <si>
    <t>47.481</t>
  </si>
  <si>
    <t>97.51</t>
  </si>
  <si>
    <t>93BCW0057:T526:088</t>
  </si>
  <si>
    <t>21:0955:000088</t>
  </si>
  <si>
    <t>21:0006:000073:0005:0507:00</t>
  </si>
  <si>
    <t>0.512</t>
  </si>
  <si>
    <t>75.338</t>
  </si>
  <si>
    <t>15.867</t>
  </si>
  <si>
    <t>92.28</t>
  </si>
  <si>
    <t>93BCW0057:T526:089</t>
  </si>
  <si>
    <t>21:0955:000089</t>
  </si>
  <si>
    <t>21:0006:000073:0005:0503:00</t>
  </si>
  <si>
    <t>49.267</t>
  </si>
  <si>
    <t>47.787</t>
  </si>
  <si>
    <t>98.552</t>
  </si>
  <si>
    <t>93BCW0057:T526:090</t>
  </si>
  <si>
    <t>21:0955:000090</t>
  </si>
  <si>
    <t>21:0006:000073:0005:0504:00</t>
  </si>
  <si>
    <t>47.234</t>
  </si>
  <si>
    <t>49.723</t>
  </si>
  <si>
    <t>98.508</t>
  </si>
  <si>
    <t>93BCW0057:T526:091</t>
  </si>
  <si>
    <t>21:0955:000091</t>
  </si>
  <si>
    <t>21:0006:000073:0005:0506:00</t>
  </si>
  <si>
    <t>94.742</t>
  </si>
  <si>
    <t>96.161</t>
  </si>
  <si>
    <t>93BCW0057:T526:092</t>
  </si>
  <si>
    <t>21:0955:000092</t>
  </si>
  <si>
    <t>21:0006:000073:0005:0505:00</t>
  </si>
  <si>
    <t>47.443</t>
  </si>
  <si>
    <t>1.019</t>
  </si>
  <si>
    <t>49.221</t>
  </si>
  <si>
    <t>98.202</t>
  </si>
  <si>
    <t>93BCW0063:T526:093</t>
  </si>
  <si>
    <t>21:0955:000093</t>
  </si>
  <si>
    <t>21:0006:000077</t>
  </si>
  <si>
    <t>21:0006:000077:0005:0501:00</t>
  </si>
  <si>
    <t>46.392</t>
  </si>
  <si>
    <t>1.21</t>
  </si>
  <si>
    <t>51.737</t>
  </si>
  <si>
    <t>99.565</t>
  </si>
  <si>
    <t>93BCW0063:T526:094</t>
  </si>
  <si>
    <t>21:0955:000094</t>
  </si>
  <si>
    <t>21:0006:000077:0005:0502:00</t>
  </si>
  <si>
    <t>44.826</t>
  </si>
  <si>
    <t>3.596</t>
  </si>
  <si>
    <t>49.847</t>
  </si>
  <si>
    <t>98.705</t>
  </si>
  <si>
    <t>93BCW0063:T526:094b</t>
  </si>
  <si>
    <t>21:0955:000095</t>
  </si>
  <si>
    <t>21:0006:000077:0005:0503:00</t>
  </si>
  <si>
    <t>45.655</t>
  </si>
  <si>
    <t>3.006</t>
  </si>
  <si>
    <t>49.79</t>
  </si>
  <si>
    <t>99.018</t>
  </si>
  <si>
    <t>93BCW0063:T526:095</t>
  </si>
  <si>
    <t>21:0955:000096</t>
  </si>
  <si>
    <t>21:0006:000077:0005:0504:00</t>
  </si>
  <si>
    <t>46.488</t>
  </si>
  <si>
    <t>0.592</t>
  </si>
  <si>
    <t>2.976</t>
  </si>
  <si>
    <t>47.747</t>
  </si>
  <si>
    <t>97.914</t>
  </si>
  <si>
    <t>93BCW0063:T526:096</t>
  </si>
  <si>
    <t>21:0955:000097</t>
  </si>
  <si>
    <t>21:0006:000077:0005:0505:00</t>
  </si>
  <si>
    <t>1.059</t>
  </si>
  <si>
    <t>50.187</t>
  </si>
  <si>
    <t>98.468</t>
  </si>
  <si>
    <t>93BCW0063:T526:097</t>
  </si>
  <si>
    <t>21:0955:000098</t>
  </si>
  <si>
    <t>21:0006:000077:0005:0506:00</t>
  </si>
  <si>
    <t>47.017</t>
  </si>
  <si>
    <t>1.391</t>
  </si>
  <si>
    <t>1.605</t>
  </si>
  <si>
    <t>48.354</t>
  </si>
  <si>
    <t>98.532</t>
  </si>
  <si>
    <t>93BCW0063:T526:098</t>
  </si>
  <si>
    <t>21:0955:000099</t>
  </si>
  <si>
    <t>21:0006:000077:0005:0507:00</t>
  </si>
  <si>
    <t>47.204</t>
  </si>
  <si>
    <t>0.66</t>
  </si>
  <si>
    <t>0.669</t>
  </si>
  <si>
    <t>49.74</t>
  </si>
  <si>
    <t>98.483</t>
  </si>
  <si>
    <t>93BCW0063:T526:099</t>
  </si>
  <si>
    <t>21:0955:000100</t>
  </si>
  <si>
    <t>21:0006:000077:0005:0508:00</t>
  </si>
  <si>
    <t>48.102</t>
  </si>
  <si>
    <t>0.78</t>
  </si>
  <si>
    <t>98.998</t>
  </si>
  <si>
    <t>93BCW0063:T526:100</t>
  </si>
  <si>
    <t>21:0955:000101</t>
  </si>
  <si>
    <t>21:0006:000077:0005:0509:00</t>
  </si>
  <si>
    <t>47.521</t>
  </si>
  <si>
    <t>0.189</t>
  </si>
  <si>
    <t>2.58</t>
  </si>
  <si>
    <t>48.083</t>
  </si>
  <si>
    <t>98.527</t>
  </si>
  <si>
    <t>93BCW0063:T526:101</t>
  </si>
  <si>
    <t>21:0955:000102</t>
  </si>
  <si>
    <t>21:0006:000077:0005:0510:00</t>
  </si>
  <si>
    <t>50.036</t>
  </si>
  <si>
    <t>1.03</t>
  </si>
  <si>
    <t>46.837</t>
  </si>
  <si>
    <t>98.546</t>
  </si>
  <si>
    <t>93BCW0063:T526:102</t>
  </si>
  <si>
    <t>21:0955:000103</t>
  </si>
  <si>
    <t>21:0006:000077:0005:0511:00</t>
  </si>
  <si>
    <t>2.628</t>
  </si>
  <si>
    <t>23.272</t>
  </si>
  <si>
    <t>0.696</t>
  </si>
  <si>
    <t>4.346</t>
  </si>
  <si>
    <t>15.95</t>
  </si>
  <si>
    <t>50.891</t>
  </si>
  <si>
    <t>98.463</t>
  </si>
  <si>
    <t>93BCW0063:T526:103</t>
  </si>
  <si>
    <t>21:0955:000104</t>
  </si>
  <si>
    <t>21:0006:000077:0005:0512:00</t>
  </si>
  <si>
    <t>22.394</t>
  </si>
  <si>
    <t>0.772</t>
  </si>
  <si>
    <t>4.145</t>
  </si>
  <si>
    <t>17.364</t>
  </si>
  <si>
    <t>52.676</t>
  </si>
  <si>
    <t>0.309</t>
  </si>
  <si>
    <t>100.102</t>
  </si>
  <si>
    <t>93BCW0063:T526:104</t>
  </si>
  <si>
    <t>21:0955:000105</t>
  </si>
  <si>
    <t>21:0006:000077:0005:0513:00</t>
  </si>
  <si>
    <t>1.523</t>
  </si>
  <si>
    <t>22.961</t>
  </si>
  <si>
    <t>4.8</t>
  </si>
  <si>
    <t>16.679</t>
  </si>
  <si>
    <t>0.384</t>
  </si>
  <si>
    <t>53.21</t>
  </si>
  <si>
    <t>93BCW0067:T527:001</t>
  </si>
  <si>
    <t>21:0955:000106</t>
  </si>
  <si>
    <t>21:0006:000081</t>
  </si>
  <si>
    <t>21:0006:000081:0005:0501:00</t>
  </si>
  <si>
    <t>T527</t>
  </si>
  <si>
    <t>16.63</t>
  </si>
  <si>
    <t>10.279</t>
  </si>
  <si>
    <t>6.775</t>
  </si>
  <si>
    <t>21.372</t>
  </si>
  <si>
    <t>101.578</t>
  </si>
  <si>
    <t>93BCW0067:T527:002</t>
  </si>
  <si>
    <t>21:0955:000107</t>
  </si>
  <si>
    <t>21:0006:000081:0005:0502:00</t>
  </si>
  <si>
    <t>3.096</t>
  </si>
  <si>
    <t>6.451</t>
  </si>
  <si>
    <t>7.267</t>
  </si>
  <si>
    <t>22.646</t>
  </si>
  <si>
    <t>101.948</t>
  </si>
  <si>
    <t>93BCW0067:T527:003</t>
  </si>
  <si>
    <t>21:0955:000108</t>
  </si>
  <si>
    <t>21:0006:000081:0005:0503:00</t>
  </si>
  <si>
    <t>18.55</t>
  </si>
  <si>
    <t>3.568</t>
  </si>
  <si>
    <t>6.704</t>
  </si>
  <si>
    <t>21.943</t>
  </si>
  <si>
    <t>42.076</t>
  </si>
  <si>
    <t>101.039</t>
  </si>
  <si>
    <t>93BCW0067:T527:004</t>
  </si>
  <si>
    <t>21:0955:000109</t>
  </si>
  <si>
    <t>21:0006:000081:0005:0504:00</t>
  </si>
  <si>
    <t>20.135</t>
  </si>
  <si>
    <t>5.125</t>
  </si>
  <si>
    <t>5.061</t>
  </si>
  <si>
    <t>6.447</t>
  </si>
  <si>
    <t>21.664</t>
  </si>
  <si>
    <t>42.914</t>
  </si>
  <si>
    <t>101.838</t>
  </si>
  <si>
    <t>93BCW0067:T527:005</t>
  </si>
  <si>
    <t>21:0955:000110</t>
  </si>
  <si>
    <t>21:0006:000081:0005:0505:00</t>
  </si>
  <si>
    <t>18.504</t>
  </si>
  <si>
    <t>5.099</t>
  </si>
  <si>
    <t>6.295</t>
  </si>
  <si>
    <t>11.56</t>
  </si>
  <si>
    <t>17.29</t>
  </si>
  <si>
    <t>0.677</t>
  </si>
  <si>
    <t>40.942</t>
  </si>
  <si>
    <t>93BCW0067:T527:006</t>
  </si>
  <si>
    <t>21:0955:000111</t>
  </si>
  <si>
    <t>21:0006:000081:0005:0506:00</t>
  </si>
  <si>
    <t>18.102</t>
  </si>
  <si>
    <t>6.105</t>
  </si>
  <si>
    <t>7.236</t>
  </si>
  <si>
    <t>6.84</t>
  </si>
  <si>
    <t>20.404</t>
  </si>
  <si>
    <t>101.032</t>
  </si>
  <si>
    <t>93BCW0067:T527:007</t>
  </si>
  <si>
    <t>21:0955:000112</t>
  </si>
  <si>
    <t>21:0006:000081:0005:0507:00</t>
  </si>
  <si>
    <t>19.302</t>
  </si>
  <si>
    <t>5.188</t>
  </si>
  <si>
    <t>5.571</t>
  </si>
  <si>
    <t>7.415</t>
  </si>
  <si>
    <t>0.426</t>
  </si>
  <si>
    <t>41.639</t>
  </si>
  <si>
    <t>100.603</t>
  </si>
  <si>
    <t>93BCW0067:T527:008</t>
  </si>
  <si>
    <t>21:0955:000113</t>
  </si>
  <si>
    <t>21:0006:000081:0005:0508:00</t>
  </si>
  <si>
    <t>18.111</t>
  </si>
  <si>
    <t>5.923</t>
  </si>
  <si>
    <t>6.191</t>
  </si>
  <si>
    <t>7.299</t>
  </si>
  <si>
    <t>20.578</t>
  </si>
  <si>
    <t>0.679</t>
  </si>
  <si>
    <t>100.505</t>
  </si>
  <si>
    <t>93BCW0067:T527:009</t>
  </si>
  <si>
    <t>21:0955:000114</t>
  </si>
  <si>
    <t>21:0006:000081:0005:0509:00</t>
  </si>
  <si>
    <t>16.991</t>
  </si>
  <si>
    <t>6.359</t>
  </si>
  <si>
    <t>7.401</t>
  </si>
  <si>
    <t>19.711</t>
  </si>
  <si>
    <t>41.07</t>
  </si>
  <si>
    <t>0.736</t>
  </si>
  <si>
    <t>99.942</t>
  </si>
  <si>
    <t>93BCW0067:T527:010</t>
  </si>
  <si>
    <t>21:0955:000115</t>
  </si>
  <si>
    <t>21:0006:000081:0005:0510:00</t>
  </si>
  <si>
    <t>19.901</t>
  </si>
  <si>
    <t>5.15</t>
  </si>
  <si>
    <t>4.753</t>
  </si>
  <si>
    <t>7.182</t>
  </si>
  <si>
    <t>21.729</t>
  </si>
  <si>
    <t>42.85</t>
  </si>
  <si>
    <t>102.108</t>
  </si>
  <si>
    <t>93BCW0067:T527:011</t>
  </si>
  <si>
    <t>21:0955:000116</t>
  </si>
  <si>
    <t>21:0006:000081:0005:0511:00</t>
  </si>
  <si>
    <t>18.2</t>
  </si>
  <si>
    <t>6.96</t>
  </si>
  <si>
    <t>6.195</t>
  </si>
  <si>
    <t>19.183</t>
  </si>
  <si>
    <t>41.115</t>
  </si>
  <si>
    <t>0.799</t>
  </si>
  <si>
    <t>100.582</t>
  </si>
  <si>
    <t>93BCW0067:T527:012</t>
  </si>
  <si>
    <t>21:0955:000117</t>
  </si>
  <si>
    <t>21:0006:000081:0005:0512:00</t>
  </si>
  <si>
    <t>20.647</t>
  </si>
  <si>
    <t>4.391</t>
  </si>
  <si>
    <t>3.603</t>
  </si>
  <si>
    <t>7.405</t>
  </si>
  <si>
    <t>21.472</t>
  </si>
  <si>
    <t>0.395</t>
  </si>
  <si>
    <t>42.521</t>
  </si>
  <si>
    <t>100.81</t>
  </si>
  <si>
    <t>93BCW0067:T527:013</t>
  </si>
  <si>
    <t>21:0955:000118</t>
  </si>
  <si>
    <t>21:0006:000081:0005:0514:00</t>
  </si>
  <si>
    <t>18.959</t>
  </si>
  <si>
    <t>4.569</t>
  </si>
  <si>
    <t>1.624</t>
  </si>
  <si>
    <t>15.177</t>
  </si>
  <si>
    <t>2.541</t>
  </si>
  <si>
    <t>55.409</t>
  </si>
  <si>
    <t>93BCW0067:T527:014</t>
  </si>
  <si>
    <t>21:0955:000119</t>
  </si>
  <si>
    <t>21:0006:000081:0005:0515:00</t>
  </si>
  <si>
    <t>1.578</t>
  </si>
  <si>
    <t>19.558</t>
  </si>
  <si>
    <t>3.388</t>
  </si>
  <si>
    <t>2.049</t>
  </si>
  <si>
    <t>16.318</t>
  </si>
  <si>
    <t>2.072</t>
  </si>
  <si>
    <t>54.299</t>
  </si>
  <si>
    <t>99.608</t>
  </si>
  <si>
    <t>93BCW0067:T527:015</t>
  </si>
  <si>
    <t>21:0955:000120</t>
  </si>
  <si>
    <t>21:0006:000081:0005:0524:00</t>
  </si>
  <si>
    <t>20.544</t>
  </si>
  <si>
    <t>0.994</t>
  </si>
  <si>
    <t>2.736</t>
  </si>
  <si>
    <t>18.391</t>
  </si>
  <si>
    <t>1.053</t>
  </si>
  <si>
    <t>54.502</t>
  </si>
  <si>
    <t>99.935</t>
  </si>
  <si>
    <t>93BCW0067:T527:016</t>
  </si>
  <si>
    <t>21:0955:000121</t>
  </si>
  <si>
    <t>21:0006:000081:0005:0516:00</t>
  </si>
  <si>
    <t>1.791</t>
  </si>
  <si>
    <t>2.476</t>
  </si>
  <si>
    <t>17.588</t>
  </si>
  <si>
    <t>1.779</t>
  </si>
  <si>
    <t>54.505</t>
  </si>
  <si>
    <t>99.535</t>
  </si>
  <si>
    <t>93BCW0067:T527:017</t>
  </si>
  <si>
    <t>21:0955:000122</t>
  </si>
  <si>
    <t>21:0006:000081:0005:0525:00</t>
  </si>
  <si>
    <t>1.294</t>
  </si>
  <si>
    <t>21.009</t>
  </si>
  <si>
    <t>0.889</t>
  </si>
  <si>
    <t>2.789</t>
  </si>
  <si>
    <t>18.101</t>
  </si>
  <si>
    <t>1.003</t>
  </si>
  <si>
    <t>55.243</t>
  </si>
  <si>
    <t>100.641</t>
  </si>
  <si>
    <t>93BCW0067:T527:018</t>
  </si>
  <si>
    <t>21:0955:000123</t>
  </si>
  <si>
    <t>21:0006:000081:0005:0517:00</t>
  </si>
  <si>
    <t>1.878</t>
  </si>
  <si>
    <t>17.462</t>
  </si>
  <si>
    <t>1.422</t>
  </si>
  <si>
    <t>93BCW0067:T527:019</t>
  </si>
  <si>
    <t>21:0955:000124</t>
  </si>
  <si>
    <t>21:0006:000081:0005:0526:00</t>
  </si>
  <si>
    <t>20.971</t>
  </si>
  <si>
    <t>3.52</t>
  </si>
  <si>
    <t>16.927</t>
  </si>
  <si>
    <t>1.366</t>
  </si>
  <si>
    <t>100.387</t>
  </si>
  <si>
    <t>93BCW0067:T527:020</t>
  </si>
  <si>
    <t>21:0955:000125</t>
  </si>
  <si>
    <t>21:0006:000081:0005:0527:00</t>
  </si>
  <si>
    <t>1.198</t>
  </si>
  <si>
    <t>22.384</t>
  </si>
  <si>
    <t>4.469</t>
  </si>
  <si>
    <t>54.265</t>
  </si>
  <si>
    <t>100.742</t>
  </si>
  <si>
    <t>93BCW0067:T527:021</t>
  </si>
  <si>
    <t>21:0955:000126</t>
  </si>
  <si>
    <t>21:0006:000081:0005:0518:00</t>
  </si>
  <si>
    <t>45.875</t>
  </si>
  <si>
    <t>51.516</t>
  </si>
  <si>
    <t>93BCW0067:T527:022</t>
  </si>
  <si>
    <t>21:0955:000127</t>
  </si>
  <si>
    <t>21:0006:000081:0005:0519:00</t>
  </si>
  <si>
    <t>45.841</t>
  </si>
  <si>
    <t>0.708</t>
  </si>
  <si>
    <t>52.023</t>
  </si>
  <si>
    <t>99.066</t>
  </si>
  <si>
    <t>93BCW0067:T527:023</t>
  </si>
  <si>
    <t>21:0955:000128</t>
  </si>
  <si>
    <t>21:0006:000081:0005:0520:00</t>
  </si>
  <si>
    <t>49.042</t>
  </si>
  <si>
    <t>2.065</t>
  </si>
  <si>
    <t>45.648</t>
  </si>
  <si>
    <t>98.046</t>
  </si>
  <si>
    <t>93BCW0067:T527:024</t>
  </si>
  <si>
    <t>21:0955:000129</t>
  </si>
  <si>
    <t>21:0006:000081:0005:0521:00</t>
  </si>
  <si>
    <t>44.717</t>
  </si>
  <si>
    <t>0.206</t>
  </si>
  <si>
    <t>1.764</t>
  </si>
  <si>
    <t>52.14</t>
  </si>
  <si>
    <t>98.989</t>
  </si>
  <si>
    <t>93BCW0067:T527:025</t>
  </si>
  <si>
    <t>21:0955:000130</t>
  </si>
  <si>
    <t>21:0006:000081:0005:0522:00</t>
  </si>
  <si>
    <t>46.272</t>
  </si>
  <si>
    <t>1.71</t>
  </si>
  <si>
    <t>50.505</t>
  </si>
  <si>
    <t>93BCW0067:T527:026</t>
  </si>
  <si>
    <t>21:0955:000131</t>
  </si>
  <si>
    <t>21:0006:000081:0005:0528:00</t>
  </si>
  <si>
    <t>72.491</t>
  </si>
  <si>
    <t>18.881</t>
  </si>
  <si>
    <t>92.205</t>
  </si>
  <si>
    <t>93BCW0067:T527:027</t>
  </si>
  <si>
    <t>21:0955:000132</t>
  </si>
  <si>
    <t>21:0006:000081:0005:0523:00</t>
  </si>
  <si>
    <t>48.195</t>
  </si>
  <si>
    <t>0.658</t>
  </si>
  <si>
    <t>1.445</t>
  </si>
  <si>
    <t>47.922</t>
  </si>
  <si>
    <t>98.34</t>
  </si>
  <si>
    <t>93BCW0067:T527:028</t>
  </si>
  <si>
    <t>21:0955:000133</t>
  </si>
  <si>
    <t>21:0006:000081:0005:0513:00</t>
  </si>
  <si>
    <t>33.744</t>
  </si>
  <si>
    <t>0.75</t>
  </si>
  <si>
    <t>60.467</t>
  </si>
  <si>
    <t>95.65</t>
  </si>
  <si>
    <t>93BCW0071:T527:029</t>
  </si>
  <si>
    <t>21:0955:000134</t>
  </si>
  <si>
    <t>21:0006:000085</t>
  </si>
  <si>
    <t>21:0006:000085:0005:0502:00</t>
  </si>
  <si>
    <t>34.091</t>
  </si>
  <si>
    <t>12.451</t>
  </si>
  <si>
    <t>0.071</t>
  </si>
  <si>
    <t>2.724</t>
  </si>
  <si>
    <t>1.858</t>
  </si>
  <si>
    <t>36.927</t>
  </si>
  <si>
    <t>88.62</t>
  </si>
  <si>
    <t>93BCW0071:T527:030</t>
  </si>
  <si>
    <t>21:0955:000135</t>
  </si>
  <si>
    <t>21:0006:000085:0005:0501:00</t>
  </si>
  <si>
    <t>47.489</t>
  </si>
  <si>
    <t>0.494</t>
  </si>
  <si>
    <t>49.95</t>
  </si>
  <si>
    <t>98.682</t>
  </si>
  <si>
    <t>93BCW0076:T527:031</t>
  </si>
  <si>
    <t>21:0955:000136</t>
  </si>
  <si>
    <t>21:0006:000090</t>
  </si>
  <si>
    <t>21:0006:000090:0005:0502:00</t>
  </si>
  <si>
    <t>18.429</t>
  </si>
  <si>
    <t>5.895</t>
  </si>
  <si>
    <t>6.618</t>
  </si>
  <si>
    <t>7.227</t>
  </si>
  <si>
    <t>20.011</t>
  </si>
  <si>
    <t>93BCW0076:T527:032</t>
  </si>
  <si>
    <t>21:0955:000137</t>
  </si>
  <si>
    <t>21:0006:000090:0005:0503:00</t>
  </si>
  <si>
    <t>16.031</t>
  </si>
  <si>
    <t>5.367</t>
  </si>
  <si>
    <t>7.759</t>
  </si>
  <si>
    <t>7.422</t>
  </si>
  <si>
    <t>18.719</t>
  </si>
  <si>
    <t>38.088</t>
  </si>
  <si>
    <t>94.236</t>
  </si>
  <si>
    <t>93BCW0076:T527:033</t>
  </si>
  <si>
    <t>21:0955:000138</t>
  </si>
  <si>
    <t>21:0006:000090:0005:0504:00</t>
  </si>
  <si>
    <t>19.368</t>
  </si>
  <si>
    <t>5.183</t>
  </si>
  <si>
    <t>5.545</t>
  </si>
  <si>
    <t>7.011</t>
  </si>
  <si>
    <t>93BCW0076:T527:034</t>
  </si>
  <si>
    <t>21:0955:000139</t>
  </si>
  <si>
    <t>21:0006:000090:0005:0505:00</t>
  </si>
  <si>
    <t>6.72</t>
  </si>
  <si>
    <t>4.578</t>
  </si>
  <si>
    <t>8.365</t>
  </si>
  <si>
    <t>18.89</t>
  </si>
  <si>
    <t>0.48</t>
  </si>
  <si>
    <t>41.535</t>
  </si>
  <si>
    <t>100.635</t>
  </si>
  <si>
    <t>93BCW0076:T527:035</t>
  </si>
  <si>
    <t>21:0955:000140</t>
  </si>
  <si>
    <t>21:0006:000090:0005:0506:00</t>
  </si>
  <si>
    <t>17.726</t>
  </si>
  <si>
    <t>5.921</t>
  </si>
  <si>
    <t>7.176</t>
  </si>
  <si>
    <t>7.489</t>
  </si>
  <si>
    <t>19.789</t>
  </si>
  <si>
    <t>0.253</t>
  </si>
  <si>
    <t>40.908</t>
  </si>
  <si>
    <t>99.663</t>
  </si>
  <si>
    <t>93BCW0076:T527:036</t>
  </si>
  <si>
    <t>21:0955:000141</t>
  </si>
  <si>
    <t>21:0006:000090:0005:0507:00</t>
  </si>
  <si>
    <t>19.665</t>
  </si>
  <si>
    <t>5.593</t>
  </si>
  <si>
    <t>4.921</t>
  </si>
  <si>
    <t>20.349</t>
  </si>
  <si>
    <t>100.824</t>
  </si>
  <si>
    <t>93BCW0076:T527:037</t>
  </si>
  <si>
    <t>21:0955:000142</t>
  </si>
  <si>
    <t>21:0006:000090:0005:0508:00</t>
  </si>
  <si>
    <t>20.401</t>
  </si>
  <si>
    <t>4.066</t>
  </si>
  <si>
    <t>7.705</t>
  </si>
  <si>
    <t>20.823</t>
  </si>
  <si>
    <t>0.356</t>
  </si>
  <si>
    <t>42.08</t>
  </si>
  <si>
    <t>100.716</t>
  </si>
  <si>
    <t>93BCW0076:T527:038</t>
  </si>
  <si>
    <t>21:0955:000143</t>
  </si>
  <si>
    <t>21:0006:000090:0005:0509:00</t>
  </si>
  <si>
    <t>21.726</t>
  </si>
  <si>
    <t>4.501</t>
  </si>
  <si>
    <t>2.429</t>
  </si>
  <si>
    <t>21.297</t>
  </si>
  <si>
    <t>42.512</t>
  </si>
  <si>
    <t>93BCW0076:T527:039</t>
  </si>
  <si>
    <t>21:0955:000144</t>
  </si>
  <si>
    <t>21:0006:000090:0005:0510:00</t>
  </si>
  <si>
    <t>21.184</t>
  </si>
  <si>
    <t>4.692</t>
  </si>
  <si>
    <t>2.79</t>
  </si>
  <si>
    <t>7.584</t>
  </si>
  <si>
    <t>21.45</t>
  </si>
  <si>
    <t>42.555</t>
  </si>
  <si>
    <t>93BCW0076:T527:040</t>
  </si>
  <si>
    <t>21:0955:000145</t>
  </si>
  <si>
    <t>21:0006:000090:0005:0501:00</t>
  </si>
  <si>
    <t>0.822</t>
  </si>
  <si>
    <t>23.239</t>
  </si>
  <si>
    <t>1.288</t>
  </si>
  <si>
    <t>1.618</t>
  </si>
  <si>
    <t>17.562</t>
  </si>
  <si>
    <t>0.084</t>
  </si>
  <si>
    <t>0.864</t>
  </si>
  <si>
    <t>54.887</t>
  </si>
  <si>
    <t>100.445</t>
  </si>
  <si>
    <t>93BCW0076:T527:041</t>
  </si>
  <si>
    <t>21:0955:000146</t>
  </si>
  <si>
    <t>21:0006:000090:0005:0513:00</t>
  </si>
  <si>
    <t>1.723</t>
  </si>
  <si>
    <t>22.056</t>
  </si>
  <si>
    <t>3.022</t>
  </si>
  <si>
    <t>17.243</t>
  </si>
  <si>
    <t>54.74</t>
  </si>
  <si>
    <t>100.728</t>
  </si>
  <si>
    <t>93BCW0076:T527:042</t>
  </si>
  <si>
    <t>21:0955:000147</t>
  </si>
  <si>
    <t>21:0006:000090:0005:0511:00</t>
  </si>
  <si>
    <t>49.126</t>
  </si>
  <si>
    <t>1.255</t>
  </si>
  <si>
    <t>45.955</t>
  </si>
  <si>
    <t>97.422</t>
  </si>
  <si>
    <t>93BCW0076:T527:043</t>
  </si>
  <si>
    <t>21:0955:000148</t>
  </si>
  <si>
    <t>21:0006:000090:0005:0514:00</t>
  </si>
  <si>
    <t>31.103</t>
  </si>
  <si>
    <t>12.998</t>
  </si>
  <si>
    <t>53.269</t>
  </si>
  <si>
    <t>98.753</t>
  </si>
  <si>
    <t>93BCW0076:T527:044</t>
  </si>
  <si>
    <t>21:0955:000149</t>
  </si>
  <si>
    <t>21:0006:000090:0005:0512:00</t>
  </si>
  <si>
    <t>58.597</t>
  </si>
  <si>
    <t>1.593</t>
  </si>
  <si>
    <t>34.752</t>
  </si>
  <si>
    <t>95.206</t>
  </si>
  <si>
    <t>93BCW0076:T527:045</t>
  </si>
  <si>
    <t>21:0955:000150</t>
  </si>
  <si>
    <t>21:0006:000090:0005:0515:00</t>
  </si>
  <si>
    <t>98.092</t>
  </si>
  <si>
    <t>98.569</t>
  </si>
  <si>
    <t>93BCW0079:T527:046</t>
  </si>
  <si>
    <t>21:0955:000151</t>
  </si>
  <si>
    <t>21:0006:000093</t>
  </si>
  <si>
    <t>21:0006:000093:0005:0501:00</t>
  </si>
  <si>
    <t>16.513</t>
  </si>
  <si>
    <t>6.739</t>
  </si>
  <si>
    <t>9.963</t>
  </si>
  <si>
    <t>6.495</t>
  </si>
  <si>
    <t>19.374</t>
  </si>
  <si>
    <t>41.023</t>
  </si>
  <si>
    <t>93BCW0079:T527:047</t>
  </si>
  <si>
    <t>21:0955:000152</t>
  </si>
  <si>
    <t>21:0006:000093:0005:0502:00</t>
  </si>
  <si>
    <t>15.105</t>
  </si>
  <si>
    <t>6.8</t>
  </si>
  <si>
    <t>10.924</t>
  </si>
  <si>
    <t>6.699</t>
  </si>
  <si>
    <t>19.158</t>
  </si>
  <si>
    <t>41.177</t>
  </si>
  <si>
    <t>101.084</t>
  </si>
  <si>
    <t>93BCW0079:T527:048</t>
  </si>
  <si>
    <t>21:0955:000153</t>
  </si>
  <si>
    <t>21:0006:000093:0005:0503:00</t>
  </si>
  <si>
    <t>5.115</t>
  </si>
  <si>
    <t>3.189</t>
  </si>
  <si>
    <t>19.838</t>
  </si>
  <si>
    <t>42.258</t>
  </si>
  <si>
    <t>100.934</t>
  </si>
  <si>
    <t>93BCW0079:T527:049</t>
  </si>
  <si>
    <t>21:0955:000154</t>
  </si>
  <si>
    <t>21:0006:000093:0005:0504:00</t>
  </si>
  <si>
    <t>18.616</t>
  </si>
  <si>
    <t>5.549</t>
  </si>
  <si>
    <t>6.371</t>
  </si>
  <si>
    <t>6.595</t>
  </si>
  <si>
    <t>20.732</t>
  </si>
  <si>
    <t>41.781</t>
  </si>
  <si>
    <t>100.107</t>
  </si>
  <si>
    <t>93BCW0079:T527:050</t>
  </si>
  <si>
    <t>21:0955:000155</t>
  </si>
  <si>
    <t>21:0006:000093:0005:0505:00</t>
  </si>
  <si>
    <t>17.858</t>
  </si>
  <si>
    <t>7.413</t>
  </si>
  <si>
    <t>5.927</t>
  </si>
  <si>
    <t>20.701</t>
  </si>
  <si>
    <t>41.556</t>
  </si>
  <si>
    <t>99.827</t>
  </si>
  <si>
    <t>93BCW0079:T527:051</t>
  </si>
  <si>
    <t>21:0955:000156</t>
  </si>
  <si>
    <t>21:0006:000093:0005:0506:00</t>
  </si>
  <si>
    <t>18.894</t>
  </si>
  <si>
    <t>5.053</t>
  </si>
  <si>
    <t>6.071</t>
  </si>
  <si>
    <t>7.271</t>
  </si>
  <si>
    <t>20.419</t>
  </si>
  <si>
    <t>99.83</t>
  </si>
  <si>
    <t>93BCW0079:T527:052</t>
  </si>
  <si>
    <t>21:0955:000157</t>
  </si>
  <si>
    <t>21:0006:000093:0005:0507:00</t>
  </si>
  <si>
    <t>19.134</t>
  </si>
  <si>
    <t>5.233</t>
  </si>
  <si>
    <t>6.048</t>
  </si>
  <si>
    <t>6.511</t>
  </si>
  <si>
    <t>21.021</t>
  </si>
  <si>
    <t>41.796</t>
  </si>
  <si>
    <t>93BCW0079:T527:053</t>
  </si>
  <si>
    <t>21:0955:000158</t>
  </si>
  <si>
    <t>21:0006:000093:0005:0508:00</t>
  </si>
  <si>
    <t>1.464</t>
  </si>
  <si>
    <t>20.039</t>
  </si>
  <si>
    <t>2.295</t>
  </si>
  <si>
    <t>0.119</t>
  </si>
  <si>
    <t>18.13</t>
  </si>
  <si>
    <t>1.19</t>
  </si>
  <si>
    <t>54.915</t>
  </si>
  <si>
    <t>99.821</t>
  </si>
  <si>
    <t>93BCW0079:T527:054</t>
  </si>
  <si>
    <t>21:0955:000159</t>
  </si>
  <si>
    <t>21:0006:000093:0005:0509:00</t>
  </si>
  <si>
    <t>47.305</t>
  </si>
  <si>
    <t>50.092</t>
  </si>
  <si>
    <t>98.397</t>
  </si>
  <si>
    <t>93BCW0079:T527:055</t>
  </si>
  <si>
    <t>21:0955:000160</t>
  </si>
  <si>
    <t>21:0006:000093:0005:0510:00</t>
  </si>
  <si>
    <t>43.17</t>
  </si>
  <si>
    <t>3.193</t>
  </si>
  <si>
    <t>52.497</t>
  </si>
  <si>
    <t>99.254</t>
  </si>
  <si>
    <t>93BCW0079:T527:056</t>
  </si>
  <si>
    <t>21:0955:000161</t>
  </si>
  <si>
    <t>21:0006:000093:0005:0511:00</t>
  </si>
  <si>
    <t>45.065</t>
  </si>
  <si>
    <t>52.289</t>
  </si>
  <si>
    <t>98.599</t>
  </si>
  <si>
    <t>93BCW0081:T527:057</t>
  </si>
  <si>
    <t>21:0955:000162</t>
  </si>
  <si>
    <t>21:0006:000095</t>
  </si>
  <si>
    <t>21:0006:000095:0005:0507:00</t>
  </si>
  <si>
    <t>5.879</t>
  </si>
  <si>
    <t>8.413</t>
  </si>
  <si>
    <t>20.208</t>
  </si>
  <si>
    <t>41.571</t>
  </si>
  <si>
    <t>100.554</t>
  </si>
  <si>
    <t>93BCW0081:T527:058</t>
  </si>
  <si>
    <t>21:0955:000163</t>
  </si>
  <si>
    <t>21:0006:000095:0005:0508:00</t>
  </si>
  <si>
    <t>17.586</t>
  </si>
  <si>
    <t>5.99</t>
  </si>
  <si>
    <t>6.703</t>
  </si>
  <si>
    <t>0.485</t>
  </si>
  <si>
    <t>100.557</t>
  </si>
  <si>
    <t>93BCW0081:T527:059</t>
  </si>
  <si>
    <t>21:0955:000164</t>
  </si>
  <si>
    <t>21:0006:000095:0005:0501:00</t>
  </si>
  <si>
    <t>20.968</t>
  </si>
  <si>
    <t>0.306</t>
  </si>
  <si>
    <t>37.303</t>
  </si>
  <si>
    <t>2.486</t>
  </si>
  <si>
    <t>2.058</t>
  </si>
  <si>
    <t>36.465</t>
  </si>
  <si>
    <t>99.659</t>
  </si>
  <si>
    <t>93BCW0081:T527:061</t>
  </si>
  <si>
    <t>21:0955:000165</t>
  </si>
  <si>
    <t>21:0006:000095:0005:0509:00</t>
  </si>
  <si>
    <t>20.851</t>
  </si>
  <si>
    <t>4.588</t>
  </si>
  <si>
    <t>3.797</t>
  </si>
  <si>
    <t>7.254</t>
  </si>
  <si>
    <t>21.458</t>
  </si>
  <si>
    <t>42.465</t>
  </si>
  <si>
    <t>101.148</t>
  </si>
  <si>
    <t>93BCW0081:T527:062</t>
  </si>
  <si>
    <t>21:0955:000166</t>
  </si>
  <si>
    <t>21:0006:000095:0005:0510:00</t>
  </si>
  <si>
    <t>21.505</t>
  </si>
  <si>
    <t>3.226</t>
  </si>
  <si>
    <t>7.794</t>
  </si>
  <si>
    <t>21.354</t>
  </si>
  <si>
    <t>42.923</t>
  </si>
  <si>
    <t>102.073</t>
  </si>
  <si>
    <t>93BCW0081:T527:063</t>
  </si>
  <si>
    <t>21:0955:000167</t>
  </si>
  <si>
    <t>21:0006:000095:0005:0502:00</t>
  </si>
  <si>
    <t>20.855</t>
  </si>
  <si>
    <t>37.677</t>
  </si>
  <si>
    <t>1.545</t>
  </si>
  <si>
    <t>3.218</t>
  </si>
  <si>
    <t>36.456</t>
  </si>
  <si>
    <t>100.179</t>
  </si>
  <si>
    <t>93BCW0081:T527:064</t>
  </si>
  <si>
    <t>21:0955:000168</t>
  </si>
  <si>
    <t>21:0006:000095:0005:0503:00</t>
  </si>
  <si>
    <t>21.7</t>
  </si>
  <si>
    <t>27.547</t>
  </si>
  <si>
    <t>3.525</t>
  </si>
  <si>
    <t>38.467</t>
  </si>
  <si>
    <t>100.82</t>
  </si>
  <si>
    <t>93BCW0081:T527:065</t>
  </si>
  <si>
    <t>21:0955:000169</t>
  </si>
  <si>
    <t>21:0006:000095:0005:0504:00</t>
  </si>
  <si>
    <t>21.618</t>
  </si>
  <si>
    <t>9.715</t>
  </si>
  <si>
    <t>26.067</t>
  </si>
  <si>
    <t>3.029</t>
  </si>
  <si>
    <t>38.488</t>
  </si>
  <si>
    <t>100.781</t>
  </si>
  <si>
    <t>93BCW0081:T527:066</t>
  </si>
  <si>
    <t>21:0955:000170</t>
  </si>
  <si>
    <t>21:0006:000095:0005:0506:00</t>
  </si>
  <si>
    <t>1.449</t>
  </si>
  <si>
    <t>19.733</t>
  </si>
  <si>
    <t>18.701</t>
  </si>
  <si>
    <t>1.14</t>
  </si>
  <si>
    <t>55.557</t>
  </si>
  <si>
    <t>100.686</t>
  </si>
  <si>
    <t>93BCW0081:T527:067</t>
  </si>
  <si>
    <t>21:0955:000171</t>
  </si>
  <si>
    <t>21:0006:000095:0005:0511:00</t>
  </si>
  <si>
    <t>0.149</t>
  </si>
  <si>
    <t>47.752</t>
  </si>
  <si>
    <t>49.353</t>
  </si>
  <si>
    <t>98.208</t>
  </si>
  <si>
    <t>93BCW0081:T527:068</t>
  </si>
  <si>
    <t>21:0955:000172</t>
  </si>
  <si>
    <t>21:0006:000095:0005:0512:00</t>
  </si>
  <si>
    <t>0.161</t>
  </si>
  <si>
    <t>2.115</t>
  </si>
  <si>
    <t>49.161</t>
  </si>
  <si>
    <t>98.226</t>
  </si>
  <si>
    <t>93BCW0081:T527:069</t>
  </si>
  <si>
    <t>21:0955:000173</t>
  </si>
  <si>
    <t>21:0006:000095:0005:0516:00</t>
  </si>
  <si>
    <t>71.187</t>
  </si>
  <si>
    <t>21.862</t>
  </si>
  <si>
    <t>93.62</t>
  </si>
  <si>
    <t>93BCW0081:T527:070</t>
  </si>
  <si>
    <t>21:0955:000174</t>
  </si>
  <si>
    <t>21:0006:000095:0005:0513:00</t>
  </si>
  <si>
    <t>45.625</t>
  </si>
  <si>
    <t>52.277</t>
  </si>
  <si>
    <t>99.208</t>
  </si>
  <si>
    <t>93BCW0081:T527:071</t>
  </si>
  <si>
    <t>21:0955:000175</t>
  </si>
  <si>
    <t>21:0006:000095:0005:0514:00</t>
  </si>
  <si>
    <t>51.826</t>
  </si>
  <si>
    <t>0.71</t>
  </si>
  <si>
    <t>1.729</t>
  </si>
  <si>
    <t>43.188</t>
  </si>
  <si>
    <t>97.611</t>
  </si>
  <si>
    <t>93BCW0081:T527:072</t>
  </si>
  <si>
    <t>21:0955:000176</t>
  </si>
  <si>
    <t>21:0006:000095:0005:0505:00</t>
  </si>
  <si>
    <t>13.472</t>
  </si>
  <si>
    <t>11.125</t>
  </si>
  <si>
    <t>17.762</t>
  </si>
  <si>
    <t>0.971</t>
  </si>
  <si>
    <t>8.137</t>
  </si>
  <si>
    <t>1.521</t>
  </si>
  <si>
    <t>96.181</t>
  </si>
  <si>
    <t>93BCW0081:T527:073</t>
  </si>
  <si>
    <t>21:0955:000177</t>
  </si>
  <si>
    <t>21:0006:000095:0005:0515:00</t>
  </si>
  <si>
    <t>99.164</t>
  </si>
  <si>
    <t>99.619</t>
  </si>
  <si>
    <t>93BCW0081:T527:074</t>
  </si>
  <si>
    <t>21:0955:000178</t>
  </si>
  <si>
    <t>21:0006:000095:0005:0517:00</t>
  </si>
  <si>
    <t>74.665</t>
  </si>
  <si>
    <t>15.983</t>
  </si>
  <si>
    <t>91.657</t>
  </si>
  <si>
    <t>93BCW0082:T527:075</t>
  </si>
  <si>
    <t>21:0955:000179</t>
  </si>
  <si>
    <t>21:0006:000096</t>
  </si>
  <si>
    <t>21:0006:000096:0005:0501:00</t>
  </si>
  <si>
    <t>9.827</t>
  </si>
  <si>
    <t>28.313</t>
  </si>
  <si>
    <t>2.121</t>
  </si>
  <si>
    <t>1.034</t>
  </si>
  <si>
    <t>99.582</t>
  </si>
  <si>
    <t>93BCW0082:T527:076</t>
  </si>
  <si>
    <t>21:0955:000180</t>
  </si>
  <si>
    <t>21:0006:000096:0005:0849:00</t>
  </si>
  <si>
    <t>22.142</t>
  </si>
  <si>
    <t>4.147</t>
  </si>
  <si>
    <t>8.676</t>
  </si>
  <si>
    <t>42.356</t>
  </si>
  <si>
    <t>99.945</t>
  </si>
  <si>
    <t>93BCW0082:T527:077</t>
  </si>
  <si>
    <t>21:0955:000181</t>
  </si>
  <si>
    <t>21:0006:000096:0005:0502:00</t>
  </si>
  <si>
    <t>21.231</t>
  </si>
  <si>
    <t>6.411</t>
  </si>
  <si>
    <t>26.626</t>
  </si>
  <si>
    <t>6.367</t>
  </si>
  <si>
    <t>99.352</t>
  </si>
  <si>
    <t>93BCW0082:T527:078</t>
  </si>
  <si>
    <t>21:0955:000182</t>
  </si>
  <si>
    <t>21:0006:000096:0005:0832:00</t>
  </si>
  <si>
    <t>47.268</t>
  </si>
  <si>
    <t>50.043</t>
  </si>
  <si>
    <t>98.108</t>
  </si>
  <si>
    <t>93BCW0082:T527:079</t>
  </si>
  <si>
    <t>21:0955:000183</t>
  </si>
  <si>
    <t>21:0006:000096:0005:0845:00</t>
  </si>
  <si>
    <t>3.863</t>
  </si>
  <si>
    <t>30.117</t>
  </si>
  <si>
    <t>12.111</t>
  </si>
  <si>
    <t>51.355</t>
  </si>
  <si>
    <t>98.061</t>
  </si>
  <si>
    <t>93BCW0082:T527:080</t>
  </si>
  <si>
    <t>21:0955:000184</t>
  </si>
  <si>
    <t>21:0006:000096:0005:0833:00</t>
  </si>
  <si>
    <t>46.469</t>
  </si>
  <si>
    <t>51.531</t>
  </si>
  <si>
    <t>99.205</t>
  </si>
  <si>
    <t>93BCW0082:T527:081</t>
  </si>
  <si>
    <t>21:0955:000185</t>
  </si>
  <si>
    <t>21:0006:000096:0005:0834:00</t>
  </si>
  <si>
    <t>44.061</t>
  </si>
  <si>
    <t>4.14</t>
  </si>
  <si>
    <t>50.419</t>
  </si>
  <si>
    <t>98.915</t>
  </si>
  <si>
    <t>93BCW0082:T527:082</t>
  </si>
  <si>
    <t>21:0955:000186</t>
  </si>
  <si>
    <t>21:0006:000096:0005:0846:00</t>
  </si>
  <si>
    <t>3.955</t>
  </si>
  <si>
    <t>29.81</t>
  </si>
  <si>
    <t>12.279</t>
  </si>
  <si>
    <t>51.716</t>
  </si>
  <si>
    <t>98.462</t>
  </si>
  <si>
    <t>93BCW0082:T527:083</t>
  </si>
  <si>
    <t>21:0955:000187</t>
  </si>
  <si>
    <t>21:0006:000096:0005:0847:00</t>
  </si>
  <si>
    <t>0.459</t>
  </si>
  <si>
    <t>4.591</t>
  </si>
  <si>
    <t>28.755</t>
  </si>
  <si>
    <t>12.954</t>
  </si>
  <si>
    <t>51.318</t>
  </si>
  <si>
    <t>93BCW0082:T527:084</t>
  </si>
  <si>
    <t>21:0955:000188</t>
  </si>
  <si>
    <t>21:0006:000096:0005:0835:00</t>
  </si>
  <si>
    <t>46.153</t>
  </si>
  <si>
    <t>51.706</t>
  </si>
  <si>
    <t>98.929</t>
  </si>
  <si>
    <t>93BCW0082:T527:085</t>
  </si>
  <si>
    <t>21:0955:000189</t>
  </si>
  <si>
    <t>21:0006:000096:0005:0506:00</t>
  </si>
  <si>
    <t>4.108</t>
  </si>
  <si>
    <t>12.897</t>
  </si>
  <si>
    <t>9.289</t>
  </si>
  <si>
    <t>2.85</t>
  </si>
  <si>
    <t>51.698</t>
  </si>
  <si>
    <t>99.391</t>
  </si>
  <si>
    <t>93BCW0082:T527:086</t>
  </si>
  <si>
    <t>21:0955:000190</t>
  </si>
  <si>
    <t>21:0006:000096:0005:0848:00</t>
  </si>
  <si>
    <t>4.072</t>
  </si>
  <si>
    <t>27.299</t>
  </si>
  <si>
    <t>14.467</t>
  </si>
  <si>
    <t>52.013</t>
  </si>
  <si>
    <t>98.653</t>
  </si>
  <si>
    <t>93BCW0082:T527:087</t>
  </si>
  <si>
    <t>21:0955:000191</t>
  </si>
  <si>
    <t>21:0006:000096:0005:0507:00</t>
  </si>
  <si>
    <t>2.169</t>
  </si>
  <si>
    <t>52.501</t>
  </si>
  <si>
    <t>29.803</t>
  </si>
  <si>
    <t>8.906</t>
  </si>
  <si>
    <t>3.805</t>
  </si>
  <si>
    <t>93BCW0082:T527:088</t>
  </si>
  <si>
    <t>21:0955:000192</t>
  </si>
  <si>
    <t>21:0006:000096:0005:0505:00</t>
  </si>
  <si>
    <t>11.872</t>
  </si>
  <si>
    <t>11.406</t>
  </si>
  <si>
    <t>16.795</t>
  </si>
  <si>
    <t>2.025</t>
  </si>
  <si>
    <t>9.884</t>
  </si>
  <si>
    <t>1.539</t>
  </si>
  <si>
    <t>2.46</t>
  </si>
  <si>
    <t>97.011</t>
  </si>
  <si>
    <t>93BCW0082:T527:089</t>
  </si>
  <si>
    <t>21:0955:000193</t>
  </si>
  <si>
    <t>21:0006:000096:0005:0836:00</t>
  </si>
  <si>
    <t>52.247</t>
  </si>
  <si>
    <t>44.385</t>
  </si>
  <si>
    <t>97.743</t>
  </si>
  <si>
    <t>93BCW0082:T528:001</t>
  </si>
  <si>
    <t>21:0955:000194</t>
  </si>
  <si>
    <t>21:0006:000096:0005:0508:00</t>
  </si>
  <si>
    <t>T528</t>
  </si>
  <si>
    <t>1.706</t>
  </si>
  <si>
    <t>20.575</t>
  </si>
  <si>
    <t>2.72</t>
  </si>
  <si>
    <t>17.669</t>
  </si>
  <si>
    <t>1.328</t>
  </si>
  <si>
    <t>55.234</t>
  </si>
  <si>
    <t>93BCW0082:T528:002</t>
  </si>
  <si>
    <t>21:0955:000195</t>
  </si>
  <si>
    <t>21:0006:000096:0005:0509:00</t>
  </si>
  <si>
    <t>1.024</t>
  </si>
  <si>
    <t>22.717</t>
  </si>
  <si>
    <t>1.371</t>
  </si>
  <si>
    <t>17.868</t>
  </si>
  <si>
    <t>0.857</t>
  </si>
  <si>
    <t>54.139</t>
  </si>
  <si>
    <t>0.227</t>
  </si>
  <si>
    <t>100.925</t>
  </si>
  <si>
    <t>93BCW0082:T528:003</t>
  </si>
  <si>
    <t>21:0955:000196</t>
  </si>
  <si>
    <t>21:0006:000096:0005:0510:00</t>
  </si>
  <si>
    <t>1.631</t>
  </si>
  <si>
    <t>20.472</t>
  </si>
  <si>
    <t>1.144</t>
  </si>
  <si>
    <t>2.576</t>
  </si>
  <si>
    <t>17.678</t>
  </si>
  <si>
    <t>1.321</t>
  </si>
  <si>
    <t>55.185</t>
  </si>
  <si>
    <t>93BCW0082:T528:004</t>
  </si>
  <si>
    <t>21:0955:000197</t>
  </si>
  <si>
    <t>21:0006:000096:0005:0511:00</t>
  </si>
  <si>
    <t>1.659</t>
  </si>
  <si>
    <t>20.606</t>
  </si>
  <si>
    <t>1.231</t>
  </si>
  <si>
    <t>1.314</t>
  </si>
  <si>
    <t>55.071</t>
  </si>
  <si>
    <t>100.217</t>
  </si>
  <si>
    <t>93BCW0082:T528:005</t>
  </si>
  <si>
    <t>21:0955:000198</t>
  </si>
  <si>
    <t>21:0006:000096:0005:0512:00</t>
  </si>
  <si>
    <t>1.763</t>
  </si>
  <si>
    <t>20.426</t>
  </si>
  <si>
    <t>1.25</t>
  </si>
  <si>
    <t>2.569</t>
  </si>
  <si>
    <t>17.542</t>
  </si>
  <si>
    <t>0.133</t>
  </si>
  <si>
    <t>1.337</t>
  </si>
  <si>
    <t>55.919</t>
  </si>
  <si>
    <t>101.159</t>
  </si>
  <si>
    <t>93BCW0082:T528:006</t>
  </si>
  <si>
    <t>21:0955:000199</t>
  </si>
  <si>
    <t>21:0006:000096:0005:0513:00</t>
  </si>
  <si>
    <t>1.644</t>
  </si>
  <si>
    <t>20.388</t>
  </si>
  <si>
    <t>2.696</t>
  </si>
  <si>
    <t>17.674</t>
  </si>
  <si>
    <t>54.267</t>
  </si>
  <si>
    <t>0.188</t>
  </si>
  <si>
    <t>99.583</t>
  </si>
  <si>
    <t>93BCW0082:T528:007</t>
  </si>
  <si>
    <t>21:0955:000200</t>
  </si>
  <si>
    <t>21:0006:000096:0005:0514:00</t>
  </si>
  <si>
    <t>20.167</t>
  </si>
  <si>
    <t>2.713</t>
  </si>
  <si>
    <t>17.701</t>
  </si>
  <si>
    <t>1.344</t>
  </si>
  <si>
    <t>54.612</t>
  </si>
  <si>
    <t>99.77</t>
  </si>
  <si>
    <t>93BCW0082:T528:008</t>
  </si>
  <si>
    <t>21:0955:000201</t>
  </si>
  <si>
    <t>21:0006:000096:0005:0515:00</t>
  </si>
  <si>
    <t>1.684</t>
  </si>
  <si>
    <t>20.529</t>
  </si>
  <si>
    <t>1.203</t>
  </si>
  <si>
    <t>2.453</t>
  </si>
  <si>
    <t>17.533</t>
  </si>
  <si>
    <t>1.317</t>
  </si>
  <si>
    <t>54.988</t>
  </si>
  <si>
    <t>99.989</t>
  </si>
  <si>
    <t>93BCW0082:T528:009</t>
  </si>
  <si>
    <t>21:0955:000202</t>
  </si>
  <si>
    <t>21:0006:000096:0005:0825:00</t>
  </si>
  <si>
    <t>19.803</t>
  </si>
  <si>
    <t>1.596</t>
  </si>
  <si>
    <t>18.558</t>
  </si>
  <si>
    <t>1.24</t>
  </si>
  <si>
    <t>55.223</t>
  </si>
  <si>
    <t>93BCW0082:T528:010</t>
  </si>
  <si>
    <t>21:0955:000203</t>
  </si>
  <si>
    <t>21:0006:000096:0005:0516:00</t>
  </si>
  <si>
    <t>1.404</t>
  </si>
  <si>
    <t>21.426</t>
  </si>
  <si>
    <t>2.42</t>
  </si>
  <si>
    <t>17.311</t>
  </si>
  <si>
    <t>1.126</t>
  </si>
  <si>
    <t>54.704</t>
  </si>
  <si>
    <t>99.918</t>
  </si>
  <si>
    <t>93BCW0082:T528:011</t>
  </si>
  <si>
    <t>21:0955:000204</t>
  </si>
  <si>
    <t>21:0006:000096:0005:0517:00</t>
  </si>
  <si>
    <t>1.672</t>
  </si>
  <si>
    <t>20.827</t>
  </si>
  <si>
    <t>1.225</t>
  </si>
  <si>
    <t>2.555</t>
  </si>
  <si>
    <t>17.467</t>
  </si>
  <si>
    <t>1.341</t>
  </si>
  <si>
    <t>54.86</t>
  </si>
  <si>
    <t>100.272</t>
  </si>
  <si>
    <t>93BCW0082:T528:012</t>
  </si>
  <si>
    <t>21:0955:000205</t>
  </si>
  <si>
    <t>21:0006:000096:0005:0837:00</t>
  </si>
  <si>
    <t>0.499</t>
  </si>
  <si>
    <t>23.63</t>
  </si>
  <si>
    <t>14.242</t>
  </si>
  <si>
    <t>52.926</t>
  </si>
  <si>
    <t>99.333</t>
  </si>
  <si>
    <t>93BCW0082:T528:013</t>
  </si>
  <si>
    <t>21:0955:000206</t>
  </si>
  <si>
    <t>21:0006:000096:0005:0838:00</t>
  </si>
  <si>
    <t>19.524</t>
  </si>
  <si>
    <t>0.84</t>
  </si>
  <si>
    <t>3.079</t>
  </si>
  <si>
    <t>18.747</t>
  </si>
  <si>
    <t>0.979</t>
  </si>
  <si>
    <t>54.186</t>
  </si>
  <si>
    <t>98.956</t>
  </si>
  <si>
    <t>93BCW0082:T528:014</t>
  </si>
  <si>
    <t>21:0955:000207</t>
  </si>
  <si>
    <t>21:0006:000096:0005:0518:00</t>
  </si>
  <si>
    <t>1.691</t>
  </si>
  <si>
    <t>20.652</t>
  </si>
  <si>
    <t>17.316</t>
  </si>
  <si>
    <t>1.34</t>
  </si>
  <si>
    <t>54.068</t>
  </si>
  <si>
    <t>99.141</t>
  </si>
  <si>
    <t>93BCW0082:T528:015</t>
  </si>
  <si>
    <t>21:0955:000208</t>
  </si>
  <si>
    <t>21:0006:000096:0005:0826:00</t>
  </si>
  <si>
    <t>1.302</t>
  </si>
  <si>
    <t>18.823</t>
  </si>
  <si>
    <t>2.176</t>
  </si>
  <si>
    <t>2.758</t>
  </si>
  <si>
    <t>0.16</t>
  </si>
  <si>
    <t>1.522</t>
  </si>
  <si>
    <t>54.325</t>
  </si>
  <si>
    <t>93BCW0082:T528:016</t>
  </si>
  <si>
    <t>21:0955:000209</t>
  </si>
  <si>
    <t>21:0006:000096:0005:0519:00</t>
  </si>
  <si>
    <t>1.805</t>
  </si>
  <si>
    <t>20.33</t>
  </si>
  <si>
    <t>1.197</t>
  </si>
  <si>
    <t>2.603</t>
  </si>
  <si>
    <t>17.575</t>
  </si>
  <si>
    <t>54.753</t>
  </si>
  <si>
    <t>0.215</t>
  </si>
  <si>
    <t>100.062</t>
  </si>
  <si>
    <t>93BCW0082:T528:017</t>
  </si>
  <si>
    <t>21:0955:000210</t>
  </si>
  <si>
    <t>21:0006:000096:0005:0520:00</t>
  </si>
  <si>
    <t>1.678</t>
  </si>
  <si>
    <t>20.363</t>
  </si>
  <si>
    <t>1.222</t>
  </si>
  <si>
    <t>2.784</t>
  </si>
  <si>
    <t>17.829</t>
  </si>
  <si>
    <t>1.343</t>
  </si>
  <si>
    <t>55.591</t>
  </si>
  <si>
    <t>101.083</t>
  </si>
  <si>
    <t>93BCW0082:T528:018</t>
  </si>
  <si>
    <t>21:0955:000211</t>
  </si>
  <si>
    <t>21:0006:000096:0005:0521:00</t>
  </si>
  <si>
    <t>1.466</t>
  </si>
  <si>
    <t>20.936</t>
  </si>
  <si>
    <t>1.26</t>
  </si>
  <si>
    <t>2.413</t>
  </si>
  <si>
    <t>17.392</t>
  </si>
  <si>
    <t>1.122</t>
  </si>
  <si>
    <t>54.975</t>
  </si>
  <si>
    <t>99.85</t>
  </si>
  <si>
    <t>93BCW0082:T528:019</t>
  </si>
  <si>
    <t>21:0955:000212</t>
  </si>
  <si>
    <t>21:0006:000096:0005:0522:00</t>
  </si>
  <si>
    <t>1.735</t>
  </si>
  <si>
    <t>1.285</t>
  </si>
  <si>
    <t>2.493</t>
  </si>
  <si>
    <t>17.666</t>
  </si>
  <si>
    <t>1.336</t>
  </si>
  <si>
    <t>55.024</t>
  </si>
  <si>
    <t>93BCW0082:T528:020</t>
  </si>
  <si>
    <t>21:0955:000213</t>
  </si>
  <si>
    <t>21:0006:000096:0005:0523:00</t>
  </si>
  <si>
    <t>1.276</t>
  </si>
  <si>
    <t>2.492</t>
  </si>
  <si>
    <t>17.485</t>
  </si>
  <si>
    <t>55.181</t>
  </si>
  <si>
    <t>100.045</t>
  </si>
  <si>
    <t>93BCW0082:T528:021</t>
  </si>
  <si>
    <t>21:0955:000214</t>
  </si>
  <si>
    <t>21:0006:000096:0005:0524:00</t>
  </si>
  <si>
    <t>1.725</t>
  </si>
  <si>
    <t>20.586</t>
  </si>
  <si>
    <t>1.261</t>
  </si>
  <si>
    <t>17.628</t>
  </si>
  <si>
    <t>54.96</t>
  </si>
  <si>
    <t>100.417</t>
  </si>
  <si>
    <t>93BCW0082:T528:022</t>
  </si>
  <si>
    <t>21:0955:000215</t>
  </si>
  <si>
    <t>21:0006:000096:0005:0525:00</t>
  </si>
  <si>
    <t>21.724</t>
  </si>
  <si>
    <t>2.507</t>
  </si>
  <si>
    <t>1.163</t>
  </si>
  <si>
    <t>54.71</t>
  </si>
  <si>
    <t>100.381</t>
  </si>
  <si>
    <t>93BCW0082:T528:023</t>
  </si>
  <si>
    <t>21:0955:000216</t>
  </si>
  <si>
    <t>21:0006:000096:0005:0526:00</t>
  </si>
  <si>
    <t>1.585</t>
  </si>
  <si>
    <t>20.579</t>
  </si>
  <si>
    <t>17.769</t>
  </si>
  <si>
    <t>1.271</t>
  </si>
  <si>
    <t>55.219</t>
  </si>
  <si>
    <t>100.455</t>
  </si>
  <si>
    <t>93BCW0082:T528:024</t>
  </si>
  <si>
    <t>21:0955:000217</t>
  </si>
  <si>
    <t>21:0006:000096:0005:0527:00</t>
  </si>
  <si>
    <t>1.215</t>
  </si>
  <si>
    <t>22.145</t>
  </si>
  <si>
    <t>1.143</t>
  </si>
  <si>
    <t>17.407</t>
  </si>
  <si>
    <t>1.073</t>
  </si>
  <si>
    <t>55.422</t>
  </si>
  <si>
    <t>93BCW0082:T528:025</t>
  </si>
  <si>
    <t>21:0955:000218</t>
  </si>
  <si>
    <t>21:0006:000096:0005:0528:00</t>
  </si>
  <si>
    <t>20.55</t>
  </si>
  <si>
    <t>2.509</t>
  </si>
  <si>
    <t>17.693</t>
  </si>
  <si>
    <t>1.258</t>
  </si>
  <si>
    <t>54.997</t>
  </si>
  <si>
    <t>93BCW0082:T528:026</t>
  </si>
  <si>
    <t>21:0955:000219</t>
  </si>
  <si>
    <t>21:0006:000096:0005:0529:00</t>
  </si>
  <si>
    <t>1.153</t>
  </si>
  <si>
    <t>22.166</t>
  </si>
  <si>
    <t>2.487</t>
  </si>
  <si>
    <t>17.208</t>
  </si>
  <si>
    <t>1.089</t>
  </si>
  <si>
    <t>54.881</t>
  </si>
  <si>
    <t>100.48</t>
  </si>
  <si>
    <t>93BCW0082:T528:027</t>
  </si>
  <si>
    <t>21:0955:000220</t>
  </si>
  <si>
    <t>21:0006:000096:0005:0530:00</t>
  </si>
  <si>
    <t>1.754</t>
  </si>
  <si>
    <t>20.202</t>
  </si>
  <si>
    <t>1.301</t>
  </si>
  <si>
    <t>2.592</t>
  </si>
  <si>
    <t>1.405</t>
  </si>
  <si>
    <t>54.674</t>
  </si>
  <si>
    <t>93BCW0082:T528:028</t>
  </si>
  <si>
    <t>21:0955:000221</t>
  </si>
  <si>
    <t>21:0006:000096:0005:0531:00</t>
  </si>
  <si>
    <t>1.279</t>
  </si>
  <si>
    <t>2.588</t>
  </si>
  <si>
    <t>17.54</t>
  </si>
  <si>
    <t>1.322</t>
  </si>
  <si>
    <t>54.663</t>
  </si>
  <si>
    <t>93BCW0082:T528:029</t>
  </si>
  <si>
    <t>21:0955:000222</t>
  </si>
  <si>
    <t>21:0006:000096:0005:0532:00</t>
  </si>
  <si>
    <t>0.642</t>
  </si>
  <si>
    <t>22.939</t>
  </si>
  <si>
    <t>2.392</t>
  </si>
  <si>
    <t>17.237</t>
  </si>
  <si>
    <t>0.803</t>
  </si>
  <si>
    <t>100.264</t>
  </si>
  <si>
    <t>93BCW0082:T528:030</t>
  </si>
  <si>
    <t>21:0955:000223</t>
  </si>
  <si>
    <t>21:0006:000096:0005:0533:00</t>
  </si>
  <si>
    <t>1.697</t>
  </si>
  <si>
    <t>20.224</t>
  </si>
  <si>
    <t>2.745</t>
  </si>
  <si>
    <t>17.389</t>
  </si>
  <si>
    <t>1.278</t>
  </si>
  <si>
    <t>54.145</t>
  </si>
  <si>
    <t>99.004</t>
  </si>
  <si>
    <t>93BCW0082:T528:031</t>
  </si>
  <si>
    <t>21:0955:000224</t>
  </si>
  <si>
    <t>21:0006:000096:0005:0534:00</t>
  </si>
  <si>
    <t>2.488</t>
  </si>
  <si>
    <t>17.315</t>
  </si>
  <si>
    <t>1.383</t>
  </si>
  <si>
    <t>54.95</t>
  </si>
  <si>
    <t>99.775</t>
  </si>
  <si>
    <t>93BCW0082:T528:032</t>
  </si>
  <si>
    <t>21:0955:000225</t>
  </si>
  <si>
    <t>21:0006:000096:0005:0839:00</t>
  </si>
  <si>
    <t>21.346</t>
  </si>
  <si>
    <t>0.886</t>
  </si>
  <si>
    <t>2.525</t>
  </si>
  <si>
    <t>17.281</t>
  </si>
  <si>
    <t>1.181</t>
  </si>
  <si>
    <t>54.513</t>
  </si>
  <si>
    <t>99.558</t>
  </si>
  <si>
    <t>93BCW0082:T528:033</t>
  </si>
  <si>
    <t>21:0955:000226</t>
  </si>
  <si>
    <t>21:0006:000096:0005:0535:00</t>
  </si>
  <si>
    <t>1.699</t>
  </si>
  <si>
    <t>20.515</t>
  </si>
  <si>
    <t>1.213</t>
  </si>
  <si>
    <t>2.624</t>
  </si>
  <si>
    <t>1.313</t>
  </si>
  <si>
    <t>0.135</t>
  </si>
  <si>
    <t>93BCW0082:T528:034</t>
  </si>
  <si>
    <t>21:0955:000227</t>
  </si>
  <si>
    <t>21:0006:000096:0005:0840:00</t>
  </si>
  <si>
    <t>22.263</t>
  </si>
  <si>
    <t>0.969</t>
  </si>
  <si>
    <t>2.558</t>
  </si>
  <si>
    <t>17.184</t>
  </si>
  <si>
    <t>1.047</t>
  </si>
  <si>
    <t>54.147</t>
  </si>
  <si>
    <t>99.607</t>
  </si>
  <si>
    <t>93BCW0082:T528:035</t>
  </si>
  <si>
    <t>21:0955:000228</t>
  </si>
  <si>
    <t>21:0006:000096:0005:0536:00</t>
  </si>
  <si>
    <t>20.648</t>
  </si>
  <si>
    <t>2.568</t>
  </si>
  <si>
    <t>17.276</t>
  </si>
  <si>
    <t>54.443</t>
  </si>
  <si>
    <t>99.542</t>
  </si>
  <si>
    <t>93BCW0082:T528:036</t>
  </si>
  <si>
    <t>21:0955:000229</t>
  </si>
  <si>
    <t>21:0006:000096:0005:0827:00</t>
  </si>
  <si>
    <t>20.945</t>
  </si>
  <si>
    <t>2.17</t>
  </si>
  <si>
    <t>2.271</t>
  </si>
  <si>
    <t>16.461</t>
  </si>
  <si>
    <t>1.446</t>
  </si>
  <si>
    <t>53.94</t>
  </si>
  <si>
    <t>98.969</t>
  </si>
  <si>
    <t>93BCW0082:T528:037</t>
  </si>
  <si>
    <t>21:0955:000230</t>
  </si>
  <si>
    <t>21:0006:000096:0005:0537:00</t>
  </si>
  <si>
    <t>1.196</t>
  </si>
  <si>
    <t>21.525</t>
  </si>
  <si>
    <t>2.289</t>
  </si>
  <si>
    <t>17.341</t>
  </si>
  <si>
    <t>55.05</t>
  </si>
  <si>
    <t>0.225</t>
  </si>
  <si>
    <t>99.958</t>
  </si>
  <si>
    <t>93BCW0082:T528:038</t>
  </si>
  <si>
    <t>21:0955:000231</t>
  </si>
  <si>
    <t>21:0006:000096:0005:0538:00</t>
  </si>
  <si>
    <t>1.629</t>
  </si>
  <si>
    <t>19.459</t>
  </si>
  <si>
    <t>1.329</t>
  </si>
  <si>
    <t>2.835</t>
  </si>
  <si>
    <t>18.042</t>
  </si>
  <si>
    <t>54.836</t>
  </si>
  <si>
    <t>99.786</t>
  </si>
  <si>
    <t>93BCW0082:T528:039</t>
  </si>
  <si>
    <t>21:0955:000232</t>
  </si>
  <si>
    <t>21:0006:000096:0005:0539:00</t>
  </si>
  <si>
    <t>1.436</t>
  </si>
  <si>
    <t>2.516</t>
  </si>
  <si>
    <t>17.381</t>
  </si>
  <si>
    <t>1.248</t>
  </si>
  <si>
    <t>54.361</t>
  </si>
  <si>
    <t>93BCW0082:T528:040</t>
  </si>
  <si>
    <t>21:0955:000233</t>
  </si>
  <si>
    <t>21:0006:000096:0005:0540:00</t>
  </si>
  <si>
    <t>2.676</t>
  </si>
  <si>
    <t>17.59</t>
  </si>
  <si>
    <t>55.202</t>
  </si>
  <si>
    <t>100.553</t>
  </si>
  <si>
    <t>93BCW0082:T528:041</t>
  </si>
  <si>
    <t>21:0955:000234</t>
  </si>
  <si>
    <t>21:0006:000096:0005:0541:00</t>
  </si>
  <si>
    <t>1.616</t>
  </si>
  <si>
    <t>20.689</t>
  </si>
  <si>
    <t>2.482</t>
  </si>
  <si>
    <t>17.538</t>
  </si>
  <si>
    <t>1.316</t>
  </si>
  <si>
    <t>54.661</t>
  </si>
  <si>
    <t>99.807</t>
  </si>
  <si>
    <t>93BCW0082:T528:042</t>
  </si>
  <si>
    <t>21:0955:000235</t>
  </si>
  <si>
    <t>21:0006:000096:0005:0542:00</t>
  </si>
  <si>
    <t>1.497</t>
  </si>
  <si>
    <t>21.25</t>
  </si>
  <si>
    <t>17.334</t>
  </si>
  <si>
    <t>54.828</t>
  </si>
  <si>
    <t>93BCW0082:T528:043</t>
  </si>
  <si>
    <t>21:0955:000236</t>
  </si>
  <si>
    <t>21:0006:000096:0005:0828:00</t>
  </si>
  <si>
    <t>20.535</t>
  </si>
  <si>
    <t>1.749</t>
  </si>
  <si>
    <t>2.305</t>
  </si>
  <si>
    <t>17.383</t>
  </si>
  <si>
    <t>54.868</t>
  </si>
  <si>
    <t>93BCW0082:T528:044</t>
  </si>
  <si>
    <t>21:0955:000237</t>
  </si>
  <si>
    <t>21:0006:000096:0005:0829:00</t>
  </si>
  <si>
    <t>20.907</t>
  </si>
  <si>
    <t>2.511</t>
  </si>
  <si>
    <t>17.024</t>
  </si>
  <si>
    <t>1.406</t>
  </si>
  <si>
    <t>54.586</t>
  </si>
  <si>
    <t>93BCW0082:T528:045</t>
  </si>
  <si>
    <t>21:0955:000238</t>
  </si>
  <si>
    <t>21:0006:000096:0005:0543:00</t>
  </si>
  <si>
    <t>1.264</t>
  </si>
  <si>
    <t>21.446</t>
  </si>
  <si>
    <t>1.358</t>
  </si>
  <si>
    <t>2.411</t>
  </si>
  <si>
    <t>17.25</t>
  </si>
  <si>
    <t>1.161</t>
  </si>
  <si>
    <t>55.332</t>
  </si>
  <si>
    <t>0.205</t>
  </si>
  <si>
    <t>100.512</t>
  </si>
  <si>
    <t>93BCW0082:T528:046</t>
  </si>
  <si>
    <t>21:0955:000239</t>
  </si>
  <si>
    <t>21:0006:000096:0005:0544:00</t>
  </si>
  <si>
    <t>19.656</t>
  </si>
  <si>
    <t>1.206</t>
  </si>
  <si>
    <t>2.691</t>
  </si>
  <si>
    <t>18.243</t>
  </si>
  <si>
    <t>55.155</t>
  </si>
  <si>
    <t>100.294</t>
  </si>
  <si>
    <t>93BCW0082:T528:047</t>
  </si>
  <si>
    <t>21:0955:000240</t>
  </si>
  <si>
    <t>21:0006:000096:0005:0545:00</t>
  </si>
  <si>
    <t>1.614</t>
  </si>
  <si>
    <t>20.771</t>
  </si>
  <si>
    <t>1.304</t>
  </si>
  <si>
    <t>2.551</t>
  </si>
  <si>
    <t>17.495</t>
  </si>
  <si>
    <t>54.798</t>
  </si>
  <si>
    <t>100.25</t>
  </si>
  <si>
    <t>93BCW0082:T528:048</t>
  </si>
  <si>
    <t>21:0955:000241</t>
  </si>
  <si>
    <t>21:0006:000096:0005:0546:00</t>
  </si>
  <si>
    <t>1.665</t>
  </si>
  <si>
    <t>20.36</t>
  </si>
  <si>
    <t>2.653</t>
  </si>
  <si>
    <t>17.563</t>
  </si>
  <si>
    <t>1.326</t>
  </si>
  <si>
    <t>55.606</t>
  </si>
  <si>
    <t>100.776</t>
  </si>
  <si>
    <t>93BCW0082:T528:049</t>
  </si>
  <si>
    <t>21:0955:000242</t>
  </si>
  <si>
    <t>21:0006:000096:0005:0547:00</t>
  </si>
  <si>
    <t>2.537</t>
  </si>
  <si>
    <t>1.289</t>
  </si>
  <si>
    <t>54.641</t>
  </si>
  <si>
    <t>93BCW0082:T528:050</t>
  </si>
  <si>
    <t>21:0955:000243</t>
  </si>
  <si>
    <t>21:0006:000096:0005:0548:00</t>
  </si>
  <si>
    <t>20.399</t>
  </si>
  <si>
    <t>2.612</t>
  </si>
  <si>
    <t>1.312</t>
  </si>
  <si>
    <t>54.545</t>
  </si>
  <si>
    <t>99.685</t>
  </si>
  <si>
    <t>93BCW0082:T528:051</t>
  </si>
  <si>
    <t>21:0955:000244</t>
  </si>
  <si>
    <t>21:0006:000096:0005:0549:00</t>
  </si>
  <si>
    <t>1.332</t>
  </si>
  <si>
    <t>21.444</t>
  </si>
  <si>
    <t>1.27</t>
  </si>
  <si>
    <t>2.365</t>
  </si>
  <si>
    <t>17.114</t>
  </si>
  <si>
    <t>1.229</t>
  </si>
  <si>
    <t>99.671</t>
  </si>
  <si>
    <t>93BCW0082:T528:052</t>
  </si>
  <si>
    <t>21:0955:000245</t>
  </si>
  <si>
    <t>21:0006:000096:0005:0550:00</t>
  </si>
  <si>
    <t>20.665</t>
  </si>
  <si>
    <t>1.299</t>
  </si>
  <si>
    <t>2.609</t>
  </si>
  <si>
    <t>54.971</t>
  </si>
  <si>
    <t>100.222</t>
  </si>
  <si>
    <t>93BCW0082:T528:053</t>
  </si>
  <si>
    <t>21:0955:000246</t>
  </si>
  <si>
    <t>21:0006:000096:0005:0830:00</t>
  </si>
  <si>
    <t>21.511</t>
  </si>
  <si>
    <t>1.621</t>
  </si>
  <si>
    <t>2.285</t>
  </si>
  <si>
    <t>16.872</t>
  </si>
  <si>
    <t>54.556</t>
  </si>
  <si>
    <t>99.74</t>
  </si>
  <si>
    <t>93BCW0082:T528:054</t>
  </si>
  <si>
    <t>21:0955:000247</t>
  </si>
  <si>
    <t>21:0006:000096:0005:0551:00</t>
  </si>
  <si>
    <t>1.633</t>
  </si>
  <si>
    <t>20.489</t>
  </si>
  <si>
    <t>2.431</t>
  </si>
  <si>
    <t>17.578</t>
  </si>
  <si>
    <t>1.282</t>
  </si>
  <si>
    <t>54.175</t>
  </si>
  <si>
    <t>93BCW0082:T528:055</t>
  </si>
  <si>
    <t>21:0955:000248</t>
  </si>
  <si>
    <t>21:0006:000096:0005:0552:00</t>
  </si>
  <si>
    <t>1.742</t>
  </si>
  <si>
    <t>20.137</t>
  </si>
  <si>
    <t>1.234</t>
  </si>
  <si>
    <t>2.587</t>
  </si>
  <si>
    <t>17.371</t>
  </si>
  <si>
    <t>54.462</t>
  </si>
  <si>
    <t>93BCW0082:T528:056</t>
  </si>
  <si>
    <t>21:0955:000249</t>
  </si>
  <si>
    <t>21:0006:000096:0005:0553:00</t>
  </si>
  <si>
    <t>1.16</t>
  </si>
  <si>
    <t>2.466</t>
  </si>
  <si>
    <t>17.361</t>
  </si>
  <si>
    <t>1.263</t>
  </si>
  <si>
    <t>54.718</t>
  </si>
  <si>
    <t>99.296</t>
  </si>
  <si>
    <t>93BCW0082:T528:057</t>
  </si>
  <si>
    <t>21:0955:000250</t>
  </si>
  <si>
    <t>21:0006:000096:0005:0554:00</t>
  </si>
  <si>
    <t>22.864</t>
  </si>
  <si>
    <t>2.222</t>
  </si>
  <si>
    <t>17.358</t>
  </si>
  <si>
    <t>0.855</t>
  </si>
  <si>
    <t>53.944</t>
  </si>
  <si>
    <t>99.166</t>
  </si>
  <si>
    <t>93BCW0082:T528:058</t>
  </si>
  <si>
    <t>21:0955:000251</t>
  </si>
  <si>
    <t>21:0006:000096:0005:0555:00</t>
  </si>
  <si>
    <t>1.254</t>
  </si>
  <si>
    <t>16.99</t>
  </si>
  <si>
    <t>54.306</t>
  </si>
  <si>
    <t>98.992</t>
  </si>
  <si>
    <t>93BCW0082:T528:059</t>
  </si>
  <si>
    <t>21:0955:000252</t>
  </si>
  <si>
    <t>21:0006:000096:0005:0556:00</t>
  </si>
  <si>
    <t>19.161</t>
  </si>
  <si>
    <t>1.381</t>
  </si>
  <si>
    <t>18.248</t>
  </si>
  <si>
    <t>1.417</t>
  </si>
  <si>
    <t>54.939</t>
  </si>
  <si>
    <t>99.743</t>
  </si>
  <si>
    <t>93BCW0082:T528:060</t>
  </si>
  <si>
    <t>21:0955:000253</t>
  </si>
  <si>
    <t>21:0006:000096:0005:0557:00</t>
  </si>
  <si>
    <t>20.428</t>
  </si>
  <si>
    <t>1.191</t>
  </si>
  <si>
    <t>2.585</t>
  </si>
  <si>
    <t>17.401</t>
  </si>
  <si>
    <t>54.564</t>
  </si>
  <si>
    <t>99.386</t>
  </si>
  <si>
    <t>93BCW0082:T528:061</t>
  </si>
  <si>
    <t>21:0955:000254</t>
  </si>
  <si>
    <t>21:0006:000096:0005:0558:00</t>
  </si>
  <si>
    <t>22.121</t>
  </si>
  <si>
    <t>1.057</t>
  </si>
  <si>
    <t>2.406</t>
  </si>
  <si>
    <t>17.245</t>
  </si>
  <si>
    <t>53.681</t>
  </si>
  <si>
    <t>98.976</t>
  </si>
  <si>
    <t>93BCW0082:T528:062</t>
  </si>
  <si>
    <t>21:0955:000255</t>
  </si>
  <si>
    <t>21:0006:000096:0005:0841:00</t>
  </si>
  <si>
    <t>3.265</t>
  </si>
  <si>
    <t>1.6</t>
  </si>
  <si>
    <t>15.935</t>
  </si>
  <si>
    <t>1.864</t>
  </si>
  <si>
    <t>54.763</t>
  </si>
  <si>
    <t>99.766</t>
  </si>
  <si>
    <t>93BCW0082:T528:063</t>
  </si>
  <si>
    <t>21:0955:000256</t>
  </si>
  <si>
    <t>21:0006:000096:0005:0559:00</t>
  </si>
  <si>
    <t>21.304</t>
  </si>
  <si>
    <t>1.283</t>
  </si>
  <si>
    <t>2.489</t>
  </si>
  <si>
    <t>54.834</t>
  </si>
  <si>
    <t>100.465</t>
  </si>
  <si>
    <t>93BCW0082:T528:064</t>
  </si>
  <si>
    <t>21:0955:000257</t>
  </si>
  <si>
    <t>21:0006:000096:0005:0831:00</t>
  </si>
  <si>
    <t>19.443</t>
  </si>
  <si>
    <t>1.638</t>
  </si>
  <si>
    <t>2.56</t>
  </si>
  <si>
    <t>18.296</t>
  </si>
  <si>
    <t>1.499</t>
  </si>
  <si>
    <t>54.879</t>
  </si>
  <si>
    <t>100.342</t>
  </si>
  <si>
    <t>93BCW0082:T528:065</t>
  </si>
  <si>
    <t>21:0955:000258</t>
  </si>
  <si>
    <t>21:0006:000096:0005:0842:00</t>
  </si>
  <si>
    <t>0.892</t>
  </si>
  <si>
    <t>22.661</t>
  </si>
  <si>
    <t>3.956</t>
  </si>
  <si>
    <t>17.218</t>
  </si>
  <si>
    <t>54.207</t>
  </si>
  <si>
    <t>100.148</t>
  </si>
  <si>
    <t>93BCW0082:T528:066</t>
  </si>
  <si>
    <t>21:0955:000259</t>
  </si>
  <si>
    <t>21:0006:000096:0005:0560:00</t>
  </si>
  <si>
    <t>1.64</t>
  </si>
  <si>
    <t>20.288</t>
  </si>
  <si>
    <t>17.772</t>
  </si>
  <si>
    <t>55.059</t>
  </si>
  <si>
    <t>100.248</t>
  </si>
  <si>
    <t>93BCW0082:T528:067</t>
  </si>
  <si>
    <t>21:0955:000260</t>
  </si>
  <si>
    <t>21:0006:000096:0005:0561:00</t>
  </si>
  <si>
    <t>20.521</t>
  </si>
  <si>
    <t>2.435</t>
  </si>
  <si>
    <t>18.873</t>
  </si>
  <si>
    <t>0.896</t>
  </si>
  <si>
    <t>55.326</t>
  </si>
  <si>
    <t>100.596</t>
  </si>
  <si>
    <t>93BCW0082:T528:068</t>
  </si>
  <si>
    <t>21:0955:000261</t>
  </si>
  <si>
    <t>21:0006:000096:0005:0562:00</t>
  </si>
  <si>
    <t>1.767</t>
  </si>
  <si>
    <t>20.651</t>
  </si>
  <si>
    <t>1.296</t>
  </si>
  <si>
    <t>2.649</t>
  </si>
  <si>
    <t>17.643</t>
  </si>
  <si>
    <t>1.367</t>
  </si>
  <si>
    <t>55.005</t>
  </si>
  <si>
    <t>100.702</t>
  </si>
  <si>
    <t>93BCW0082:T528:069</t>
  </si>
  <si>
    <t>21:0955:000262</t>
  </si>
  <si>
    <t>21:0006:000096:0005:0563:00</t>
  </si>
  <si>
    <t>22.862</t>
  </si>
  <si>
    <t>0.997</t>
  </si>
  <si>
    <t>2.386</t>
  </si>
  <si>
    <t>17.719</t>
  </si>
  <si>
    <t>55.069</t>
  </si>
  <si>
    <t>100.803</t>
  </si>
  <si>
    <t>93BCW0082:T528:070</t>
  </si>
  <si>
    <t>21:0955:000263</t>
  </si>
  <si>
    <t>21:0006:000096:0005:0564:00</t>
  </si>
  <si>
    <t>20.501</t>
  </si>
  <si>
    <t>2.582</t>
  </si>
  <si>
    <t>17.5</t>
  </si>
  <si>
    <t>54.699</t>
  </si>
  <si>
    <t>99.86</t>
  </si>
  <si>
    <t>93BCW0082:T528:071</t>
  </si>
  <si>
    <t>21:0955:000264</t>
  </si>
  <si>
    <t>21:0006:000096:0005:0565:00</t>
  </si>
  <si>
    <t>1.247</t>
  </si>
  <si>
    <t>21.087</t>
  </si>
  <si>
    <t>1.235</t>
  </si>
  <si>
    <t>54.883</t>
  </si>
  <si>
    <t>99.58</t>
  </si>
  <si>
    <t>93BCW0082:T528:072</t>
  </si>
  <si>
    <t>21:0955:000265</t>
  </si>
  <si>
    <t>21:0006:000096:0005:0566:00</t>
  </si>
  <si>
    <t>1.31</t>
  </si>
  <si>
    <t>2.534</t>
  </si>
  <si>
    <t>17.376</t>
  </si>
  <si>
    <t>55.046</t>
  </si>
  <si>
    <t>0.17</t>
  </si>
  <si>
    <t>93BCW0082:T528:073</t>
  </si>
  <si>
    <t>21:0955:000266</t>
  </si>
  <si>
    <t>21:0006:000096:0005:0567:00</t>
  </si>
  <si>
    <t>2.05</t>
  </si>
  <si>
    <t>16.277</t>
  </si>
  <si>
    <t>2.263</t>
  </si>
  <si>
    <t>23.553</t>
  </si>
  <si>
    <t>63.089</t>
  </si>
  <si>
    <t>110.283</t>
  </si>
  <si>
    <t>93BCW0082:T528:074</t>
  </si>
  <si>
    <t>21:0955:000267</t>
  </si>
  <si>
    <t>21:0006:000096:0005:0568:00</t>
  </si>
  <si>
    <t>2.465</t>
  </si>
  <si>
    <t>17.031</t>
  </si>
  <si>
    <t>99.079</t>
  </si>
  <si>
    <t>93BCW0082:T528:075</t>
  </si>
  <si>
    <t>21:0955:000268</t>
  </si>
  <si>
    <t>21:0006:000096:0005:0843:00</t>
  </si>
  <si>
    <t>0.769</t>
  </si>
  <si>
    <t>22.457</t>
  </si>
  <si>
    <t>2.412</t>
  </si>
  <si>
    <t>17.131</t>
  </si>
  <si>
    <t>0.869</t>
  </si>
  <si>
    <t>54.31</t>
  </si>
  <si>
    <t>99.227</t>
  </si>
  <si>
    <t>93BCW0082:T528:076</t>
  </si>
  <si>
    <t>21:0955:000269</t>
  </si>
  <si>
    <t>21:0006:000096:0005:0844:00</t>
  </si>
  <si>
    <t>0.83</t>
  </si>
  <si>
    <t>22.755</t>
  </si>
  <si>
    <t>0.95</t>
  </si>
  <si>
    <t>2.464</t>
  </si>
  <si>
    <t>17.198</t>
  </si>
  <si>
    <t>0.89</t>
  </si>
  <si>
    <t>54.355</t>
  </si>
  <si>
    <t>99.733</t>
  </si>
  <si>
    <t>93BCW0082:T528:077</t>
  </si>
  <si>
    <t>21:0955:000270</t>
  </si>
  <si>
    <t>21:0006:000096:0005:0569:00</t>
  </si>
  <si>
    <t>18.043</t>
  </si>
  <si>
    <t>7.457</t>
  </si>
  <si>
    <t>6.964</t>
  </si>
  <si>
    <t>20.182</t>
  </si>
  <si>
    <t>100.024</t>
  </si>
  <si>
    <t>93BCW0082:T528:078</t>
  </si>
  <si>
    <t>21:0955:000271</t>
  </si>
  <si>
    <t>21:0006:000096:0005:0570:00</t>
  </si>
  <si>
    <t>17.057</t>
  </si>
  <si>
    <t>6.509</t>
  </si>
  <si>
    <t>8.924</t>
  </si>
  <si>
    <t>19.478</t>
  </si>
  <si>
    <t>41.252</t>
  </si>
  <si>
    <t>93BCW0082:T528:079</t>
  </si>
  <si>
    <t>21:0955:000272</t>
  </si>
  <si>
    <t>21:0006:000096:0005:0571:00</t>
  </si>
  <si>
    <t>16.439</t>
  </si>
  <si>
    <t>6.737</t>
  </si>
  <si>
    <t>9.209</t>
  </si>
  <si>
    <t>6.78</t>
  </si>
  <si>
    <t>40.792</t>
  </si>
  <si>
    <t>99.339</t>
  </si>
  <si>
    <t>93BCW0082:T528:080</t>
  </si>
  <si>
    <t>21:0955:000273</t>
  </si>
  <si>
    <t>21:0006:000096:0005:0572:00</t>
  </si>
  <si>
    <t>16.985</t>
  </si>
  <si>
    <t>5.727</t>
  </si>
  <si>
    <t>8.081</t>
  </si>
  <si>
    <t>40.638</t>
  </si>
  <si>
    <t>98.65</t>
  </si>
  <si>
    <t>93BCW0082:T528:081</t>
  </si>
  <si>
    <t>21:0955:000274</t>
  </si>
  <si>
    <t>21:0006:000096:0005:0573:00</t>
  </si>
  <si>
    <t>6.621</t>
  </si>
  <si>
    <t>6.813</t>
  </si>
  <si>
    <t>20.512</t>
  </si>
  <si>
    <t>99.948</t>
  </si>
  <si>
    <t>93BCW0082:T528:082</t>
  </si>
  <si>
    <t>21:0955:000275</t>
  </si>
  <si>
    <t>21:0006:000096:0005:0574:00</t>
  </si>
  <si>
    <t>16.596</t>
  </si>
  <si>
    <t>6.414</t>
  </si>
  <si>
    <t>9.073</t>
  </si>
  <si>
    <t>19.404</t>
  </si>
  <si>
    <t>40.784</t>
  </si>
  <si>
    <t>93BCW0082:T528:083</t>
  </si>
  <si>
    <t>21:0955:000276</t>
  </si>
  <si>
    <t>21:0006:000096:0005:0575:00</t>
  </si>
  <si>
    <t>18.336</t>
  </si>
  <si>
    <t>6.275</t>
  </si>
  <si>
    <t>7.385</t>
  </si>
  <si>
    <t>6.61</t>
  </si>
  <si>
    <t>19.381</t>
  </si>
  <si>
    <t>41.299</t>
  </si>
  <si>
    <t>99.662</t>
  </si>
  <si>
    <t>93BCW0082:T528:084</t>
  </si>
  <si>
    <t>21:0955:000277</t>
  </si>
  <si>
    <t>21:0006:000096:0005:0576:00</t>
  </si>
  <si>
    <t>18.68</t>
  </si>
  <si>
    <t>6.568</t>
  </si>
  <si>
    <t>6.733</t>
  </si>
  <si>
    <t>20.712</t>
  </si>
  <si>
    <t>41.648</t>
  </si>
  <si>
    <t>100.609</t>
  </si>
  <si>
    <t>93BCW0082:T528:085</t>
  </si>
  <si>
    <t>21:0955:000278</t>
  </si>
  <si>
    <t>21:0006:000096:0005:0577:00</t>
  </si>
  <si>
    <t>19.973</t>
  </si>
  <si>
    <t>5.32</t>
  </si>
  <si>
    <t>5.642</t>
  </si>
  <si>
    <t>6.766</t>
  </si>
  <si>
    <t>21.193</t>
  </si>
  <si>
    <t>0.34</t>
  </si>
  <si>
    <t>41.764</t>
  </si>
  <si>
    <t>93BCW0082:T528:086</t>
  </si>
  <si>
    <t>21:0955:000279</t>
  </si>
  <si>
    <t>21:0006:000096:0005:0578:00</t>
  </si>
  <si>
    <t>17.236</t>
  </si>
  <si>
    <t>6.177</t>
  </si>
  <si>
    <t>8.129</t>
  </si>
  <si>
    <t>19.354</t>
  </si>
  <si>
    <t>41.259</t>
  </si>
  <si>
    <t>100.515</t>
  </si>
  <si>
    <t>93BCW0082:T528:087</t>
  </si>
  <si>
    <t>21:0955:000280</t>
  </si>
  <si>
    <t>21:0006:000096:0005:0579:00</t>
  </si>
  <si>
    <t>15.967</t>
  </si>
  <si>
    <t>7.753</t>
  </si>
  <si>
    <t>9.713</t>
  </si>
  <si>
    <t>13.217</t>
  </si>
  <si>
    <t>13.255</t>
  </si>
  <si>
    <t>39.843</t>
  </si>
  <si>
    <t>93BCW0082:T528:088</t>
  </si>
  <si>
    <t>21:0955:000281</t>
  </si>
  <si>
    <t>21:0006:000096:0005:0580:00</t>
  </si>
  <si>
    <t>5.503</t>
  </si>
  <si>
    <t>6.794</t>
  </si>
  <si>
    <t>42.294</t>
  </si>
  <si>
    <t>101.798</t>
  </si>
  <si>
    <t>93BCW0082:T528:089</t>
  </si>
  <si>
    <t>21:0955:000282</t>
  </si>
  <si>
    <t>21:0006:000096:0005:0581:00</t>
  </si>
  <si>
    <t>17.416</t>
  </si>
  <si>
    <t>6.11</t>
  </si>
  <si>
    <t>7.945</t>
  </si>
  <si>
    <t>7.265</t>
  </si>
  <si>
    <t>19.762</t>
  </si>
  <si>
    <t>41.56</t>
  </si>
  <si>
    <t>100.839</t>
  </si>
  <si>
    <t>93BCW0082:T528:090</t>
  </si>
  <si>
    <t>21:0955:000283</t>
  </si>
  <si>
    <t>21:0006:000096:0005:0582:00</t>
  </si>
  <si>
    <t>15.87</t>
  </si>
  <si>
    <t>5.36</t>
  </si>
  <si>
    <t>10.621</t>
  </si>
  <si>
    <t>6.602</t>
  </si>
  <si>
    <t>20.367</t>
  </si>
  <si>
    <t>41.126</t>
  </si>
  <si>
    <t>100.462</t>
  </si>
  <si>
    <t>93BCW0082:T528:091</t>
  </si>
  <si>
    <t>21:0955:000284</t>
  </si>
  <si>
    <t>21:0006:000096:0005:0583:00</t>
  </si>
  <si>
    <t>16.938</t>
  </si>
  <si>
    <t>8.92</t>
  </si>
  <si>
    <t>6.611</t>
  </si>
  <si>
    <t>19.414</t>
  </si>
  <si>
    <t>41.346</t>
  </si>
  <si>
    <t>100.433</t>
  </si>
  <si>
    <t>93BCW0082:T528:092</t>
  </si>
  <si>
    <t>21:0955:000285</t>
  </si>
  <si>
    <t>21:0006:000096:0005:0584:00</t>
  </si>
  <si>
    <t>15.853</t>
  </si>
  <si>
    <t>6.494</t>
  </si>
  <si>
    <t>6.858</t>
  </si>
  <si>
    <t>19.687</t>
  </si>
  <si>
    <t>40.658</t>
  </si>
  <si>
    <t>100.244</t>
  </si>
  <si>
    <t>93BCW0082:T528:093</t>
  </si>
  <si>
    <t>21:0955:000286</t>
  </si>
  <si>
    <t>21:0006:000096:0005:0585:00</t>
  </si>
  <si>
    <t>18.414</t>
  </si>
  <si>
    <t>5.629</t>
  </si>
  <si>
    <t>41.947</t>
  </si>
  <si>
    <t>93BCW0082:T528:094</t>
  </si>
  <si>
    <t>21:0955:000287</t>
  </si>
  <si>
    <t>21:0006:000096:0005:0586:00</t>
  </si>
  <si>
    <t>5.934</t>
  </si>
  <si>
    <t>7.332</t>
  </si>
  <si>
    <t>40.978</t>
  </si>
  <si>
    <t>100.108</t>
  </si>
  <si>
    <t>93BCW0082:T528:095</t>
  </si>
  <si>
    <t>21:0955:000288</t>
  </si>
  <si>
    <t>21:0006:000096:0005:0587:00</t>
  </si>
  <si>
    <t>16.158</t>
  </si>
  <si>
    <t>6.716</t>
  </si>
  <si>
    <t>9.136</t>
  </si>
  <si>
    <t>18.787</t>
  </si>
  <si>
    <t>40.916</t>
  </si>
  <si>
    <t>0.539</t>
  </si>
  <si>
    <t>99.622</t>
  </si>
  <si>
    <t>93BCW0082:T528:096</t>
  </si>
  <si>
    <t>21:0955:000289</t>
  </si>
  <si>
    <t>21:0006:000096:0005:0588:00</t>
  </si>
  <si>
    <t>18.527</t>
  </si>
  <si>
    <t>5.912</t>
  </si>
  <si>
    <t>6.669</t>
  </si>
  <si>
    <t>20.258</t>
  </si>
  <si>
    <t>41.066</t>
  </si>
  <si>
    <t>99.645</t>
  </si>
  <si>
    <t>93BCW0082:T528:097</t>
  </si>
  <si>
    <t>21:0955:000290</t>
  </si>
  <si>
    <t>21:0006:000096:0005:0589:00</t>
  </si>
  <si>
    <t>16.39</t>
  </si>
  <si>
    <t>3.046</t>
  </si>
  <si>
    <t>10.207</t>
  </si>
  <si>
    <t>6.656</t>
  </si>
  <si>
    <t>21.74</t>
  </si>
  <si>
    <t>41.135</t>
  </si>
  <si>
    <t>99.679</t>
  </si>
  <si>
    <t>93BCW0082:T528:098</t>
  </si>
  <si>
    <t>21:0955:000291</t>
  </si>
  <si>
    <t>21:0006:000096:0005:0590:00</t>
  </si>
  <si>
    <t>15.768</t>
  </si>
  <si>
    <t>5.213</t>
  </si>
  <si>
    <t>10.489</t>
  </si>
  <si>
    <t>6.553</t>
  </si>
  <si>
    <t>20.425</t>
  </si>
  <si>
    <t>40.544</t>
  </si>
  <si>
    <t>99.458</t>
  </si>
  <si>
    <t>93BCW0082:T528:099</t>
  </si>
  <si>
    <t>21:0955:000292</t>
  </si>
  <si>
    <t>21:0006:000096:0005:0591:00</t>
  </si>
  <si>
    <t>6.655</t>
  </si>
  <si>
    <t>9.377</t>
  </si>
  <si>
    <t>6.92</t>
  </si>
  <si>
    <t>19.036</t>
  </si>
  <si>
    <t>40.521</t>
  </si>
  <si>
    <t>99.282</t>
  </si>
  <si>
    <t>93BCW0082:T528:100</t>
  </si>
  <si>
    <t>21:0955:000293</t>
  </si>
  <si>
    <t>21:0006:000096:0005:0592:00</t>
  </si>
  <si>
    <t>17.828</t>
  </si>
  <si>
    <t>7.031</t>
  </si>
  <si>
    <t>6.686</t>
  </si>
  <si>
    <t>19.951</t>
  </si>
  <si>
    <t>41.156</t>
  </si>
  <si>
    <t>99.08</t>
  </si>
  <si>
    <t>93BCW0082:T528:101</t>
  </si>
  <si>
    <t>21:0955:000294</t>
  </si>
  <si>
    <t>21:0006:000096:0005:0593:00</t>
  </si>
  <si>
    <t>6.019</t>
  </si>
  <si>
    <t>7.186</t>
  </si>
  <si>
    <t>20.09</t>
  </si>
  <si>
    <t>99.817</t>
  </si>
  <si>
    <t>93BCW0082:T528:102</t>
  </si>
  <si>
    <t>21:0955:000295</t>
  </si>
  <si>
    <t>21:0006:000096:0005:0594:00</t>
  </si>
  <si>
    <t>17.835</t>
  </si>
  <si>
    <t>7.283</t>
  </si>
  <si>
    <t>6.314</t>
  </si>
  <si>
    <t>41.254</t>
  </si>
  <si>
    <t>99.551</t>
  </si>
  <si>
    <t>93BCW0082:T528:103</t>
  </si>
  <si>
    <t>21:0955:000296</t>
  </si>
  <si>
    <t>21:0006:000096:0005:0595:00</t>
  </si>
  <si>
    <t>18.931</t>
  </si>
  <si>
    <t>5.453</t>
  </si>
  <si>
    <t>5.731</t>
  </si>
  <si>
    <t>40.968</t>
  </si>
  <si>
    <t>99.625</t>
  </si>
  <si>
    <t>93BCW0082:T528:104</t>
  </si>
  <si>
    <t>21:0955:000297</t>
  </si>
  <si>
    <t>21:0006:000096:0005:0596:00</t>
  </si>
  <si>
    <t>20.186</t>
  </si>
  <si>
    <t>4.85</t>
  </si>
  <si>
    <t>4.503</t>
  </si>
  <si>
    <t>6.281</t>
  </si>
  <si>
    <t>21.49</t>
  </si>
  <si>
    <t>41.624</t>
  </si>
  <si>
    <t>99.397</t>
  </si>
  <si>
    <t>93BCW0082:T528:105</t>
  </si>
  <si>
    <t>21:0955:000298</t>
  </si>
  <si>
    <t>21:0006:000096:0005:0597:00</t>
  </si>
  <si>
    <t>15.084</t>
  </si>
  <si>
    <t>6.252</t>
  </si>
  <si>
    <t>11.08</t>
  </si>
  <si>
    <t>19.394</t>
  </si>
  <si>
    <t>40.401</t>
  </si>
  <si>
    <t>99.758</t>
  </si>
  <si>
    <t>93BCW0082:T528:106</t>
  </si>
  <si>
    <t>21:0955:000299</t>
  </si>
  <si>
    <t>21:0006:000096:0005:0598:00</t>
  </si>
  <si>
    <t>18.623</t>
  </si>
  <si>
    <t>20.931</t>
  </si>
  <si>
    <t>41.663</t>
  </si>
  <si>
    <t>100.421</t>
  </si>
  <si>
    <t>93BCW0082:T528:107</t>
  </si>
  <si>
    <t>21:0955:000300</t>
  </si>
  <si>
    <t>21:0006:000096:0005:0599:00</t>
  </si>
  <si>
    <t>9.279</t>
  </si>
  <si>
    <t>7.243</t>
  </si>
  <si>
    <t>40.662</t>
  </si>
  <si>
    <t>100.265</t>
  </si>
  <si>
    <t>93BCW0082:T528:108</t>
  </si>
  <si>
    <t>21:0955:000301</t>
  </si>
  <si>
    <t>21:0006:000096:0005:0600:00</t>
  </si>
  <si>
    <t>18.119</t>
  </si>
  <si>
    <t>5.899</t>
  </si>
  <si>
    <t>7.261</t>
  </si>
  <si>
    <t>20.19</t>
  </si>
  <si>
    <t>100.912</t>
  </si>
  <si>
    <t>93BCW0082:T528:109</t>
  </si>
  <si>
    <t>21:0955:000302</t>
  </si>
  <si>
    <t>21:0006:000096:0005:0601:00</t>
  </si>
  <si>
    <t>17.459</t>
  </si>
  <si>
    <t>8.017</t>
  </si>
  <si>
    <t>41.278</t>
  </si>
  <si>
    <t>100.493</t>
  </si>
  <si>
    <t>93BCW0082:T528:110</t>
  </si>
  <si>
    <t>21:0955:000303</t>
  </si>
  <si>
    <t>21:0006:000096:0005:0602:00</t>
  </si>
  <si>
    <t>15.381</t>
  </si>
  <si>
    <t>6.566</t>
  </si>
  <si>
    <t>11.179</t>
  </si>
  <si>
    <t>100.875</t>
  </si>
  <si>
    <t>93BCW0082:T528:111</t>
  </si>
  <si>
    <t>21:0955:000304</t>
  </si>
  <si>
    <t>21:0006:000096:0005:0603:00</t>
  </si>
  <si>
    <t>19.425</t>
  </si>
  <si>
    <t>3.705</t>
  </si>
  <si>
    <t>6.497</t>
  </si>
  <si>
    <t>6.486</t>
  </si>
  <si>
    <t>22.374</t>
  </si>
  <si>
    <t>42.39</t>
  </si>
  <si>
    <t>101.263</t>
  </si>
  <si>
    <t>93BCW0082:T528:112</t>
  </si>
  <si>
    <t>21:0955:000305</t>
  </si>
  <si>
    <t>21:0006:000096:0005:0604:00</t>
  </si>
  <si>
    <t>5.352</t>
  </si>
  <si>
    <t>7.366</t>
  </si>
  <si>
    <t>20.765</t>
  </si>
  <si>
    <t>42.016</t>
  </si>
  <si>
    <t>93BCW0082:T528:113</t>
  </si>
  <si>
    <t>21:0955:000306</t>
  </si>
  <si>
    <t>21:0006:000096:0005:0605:00</t>
  </si>
  <si>
    <t>17.611</t>
  </si>
  <si>
    <t>5.502</t>
  </si>
  <si>
    <t>8.228</t>
  </si>
  <si>
    <t>6.438</t>
  </si>
  <si>
    <t>41.552</t>
  </si>
  <si>
    <t>100.688</t>
  </si>
  <si>
    <t>93BCW0082:T528:114</t>
  </si>
  <si>
    <t>21:0955:000307</t>
  </si>
  <si>
    <t>21:0006:000096:0005:0606:00</t>
  </si>
  <si>
    <t>6.113</t>
  </si>
  <si>
    <t>8.131</t>
  </si>
  <si>
    <t>6.897</t>
  </si>
  <si>
    <t>19.868</t>
  </si>
  <si>
    <t>40.779</t>
  </si>
  <si>
    <t>99.705</t>
  </si>
  <si>
    <t>93BCW0082:T528:115</t>
  </si>
  <si>
    <t>21:0955:000308</t>
  </si>
  <si>
    <t>21:0006:000096:0005:0607:00</t>
  </si>
  <si>
    <t>17.359</t>
  </si>
  <si>
    <t>4.789</t>
  </si>
  <si>
    <t>8.473</t>
  </si>
  <si>
    <t>11.075</t>
  </si>
  <si>
    <t>17.472</t>
  </si>
  <si>
    <t>100.352</t>
  </si>
  <si>
    <t>93BCW0082:T528:116</t>
  </si>
  <si>
    <t>21:0955:000309</t>
  </si>
  <si>
    <t>21:0006:000096:0005:0608:00</t>
  </si>
  <si>
    <t>18.841</t>
  </si>
  <si>
    <t>5.609</t>
  </si>
  <si>
    <t>5.938</t>
  </si>
  <si>
    <t>7.474</t>
  </si>
  <si>
    <t>20.21</t>
  </si>
  <si>
    <t>41.421</t>
  </si>
  <si>
    <t>99.965</t>
  </si>
  <si>
    <t>93BCW0082:T528:117</t>
  </si>
  <si>
    <t>21:0955:000310</t>
  </si>
  <si>
    <t>21:0006:000096:0005:0609:00</t>
  </si>
  <si>
    <t>17.824</t>
  </si>
  <si>
    <t>5.614</t>
  </si>
  <si>
    <t>7.514</t>
  </si>
  <si>
    <t>7.127</t>
  </si>
  <si>
    <t>100.7</t>
  </si>
  <si>
    <t>93BCW0082:T528:118</t>
  </si>
  <si>
    <t>21:0955:000311</t>
  </si>
  <si>
    <t>21:0006:000096:0005:0610:00</t>
  </si>
  <si>
    <t>16.719</t>
  </si>
  <si>
    <t>6.053</t>
  </si>
  <si>
    <t>9.12</t>
  </si>
  <si>
    <t>6.25</t>
  </si>
  <si>
    <t>20.221</t>
  </si>
  <si>
    <t>41.22</t>
  </si>
  <si>
    <t>100.091</t>
  </si>
  <si>
    <t>93BCW0082:T528:119</t>
  </si>
  <si>
    <t>21:0955:000312</t>
  </si>
  <si>
    <t>21:0006:000096:0005:0611:00</t>
  </si>
  <si>
    <t>18.988</t>
  </si>
  <si>
    <t>6.207</t>
  </si>
  <si>
    <t>6.335</t>
  </si>
  <si>
    <t>21.108</t>
  </si>
  <si>
    <t>41.359</t>
  </si>
  <si>
    <t>100.114</t>
  </si>
  <si>
    <t>93BCW0082:T528:120</t>
  </si>
  <si>
    <t>21:0955:000313</t>
  </si>
  <si>
    <t>21:0006:000096:0005:0612:00</t>
  </si>
  <si>
    <t>18.512</t>
  </si>
  <si>
    <t>6.877</t>
  </si>
  <si>
    <t>11.506</t>
  </si>
  <si>
    <t>17.122</t>
  </si>
  <si>
    <t>40.628</t>
  </si>
  <si>
    <t>100.749</t>
  </si>
  <si>
    <t>93BCW0082:T528:121</t>
  </si>
  <si>
    <t>21:0955:000314</t>
  </si>
  <si>
    <t>21:0006:000096:0005:0613:00</t>
  </si>
  <si>
    <t>5.705</t>
  </si>
  <si>
    <t>6.999</t>
  </si>
  <si>
    <t>6.317</t>
  </si>
  <si>
    <t>41.212</t>
  </si>
  <si>
    <t>99.435</t>
  </si>
  <si>
    <t>93BCW0082:T528:122</t>
  </si>
  <si>
    <t>21:0955:000315</t>
  </si>
  <si>
    <t>21:0006:000096:0005:0614:00</t>
  </si>
  <si>
    <t>17.388</t>
  </si>
  <si>
    <t>6.163</t>
  </si>
  <si>
    <t>8.265</t>
  </si>
  <si>
    <t>6.879</t>
  </si>
  <si>
    <t>100.036</t>
  </si>
  <si>
    <t>93BCW0082:T528:123</t>
  </si>
  <si>
    <t>21:0955:000316</t>
  </si>
  <si>
    <t>21:0006:000096:0005:0615:00</t>
  </si>
  <si>
    <t>17.881</t>
  </si>
  <si>
    <t>5.065</t>
  </si>
  <si>
    <t>7.334</t>
  </si>
  <si>
    <t>6.924</t>
  </si>
  <si>
    <t>40.955</t>
  </si>
  <si>
    <t>99.183</t>
  </si>
  <si>
    <t>93BCW0082:T528:124</t>
  </si>
  <si>
    <t>21:0955:000317</t>
  </si>
  <si>
    <t>21:0006:000096:0005:0616:00</t>
  </si>
  <si>
    <t>17.886</t>
  </si>
  <si>
    <t>5.716</t>
  </si>
  <si>
    <t>7.311</t>
  </si>
  <si>
    <t>6.489</t>
  </si>
  <si>
    <t>41.216</t>
  </si>
  <si>
    <t>99.505</t>
  </si>
  <si>
    <t>93BCW0082:T528:125</t>
  </si>
  <si>
    <t>21:0955:000318</t>
  </si>
  <si>
    <t>21:0006:000096:0005:0617:00</t>
  </si>
  <si>
    <t>19.079</t>
  </si>
  <si>
    <t>5.226</t>
  </si>
  <si>
    <t>7.357</t>
  </si>
  <si>
    <t>20.762</t>
  </si>
  <si>
    <t>41.248</t>
  </si>
  <si>
    <t>100.514</t>
  </si>
  <si>
    <t>93BCW0082:T528:126</t>
  </si>
  <si>
    <t>21:0955:000319</t>
  </si>
  <si>
    <t>21:0006:000096:0005:0618:00</t>
  </si>
  <si>
    <t>5.832</t>
  </si>
  <si>
    <t>8.338</t>
  </si>
  <si>
    <t>6.272</t>
  </si>
  <si>
    <t>19.958</t>
  </si>
  <si>
    <t>40.771</t>
  </si>
  <si>
    <t>98.954</t>
  </si>
  <si>
    <t>93BCW0082:T528:127</t>
  </si>
  <si>
    <t>21:0955:000320</t>
  </si>
  <si>
    <t>21:0006:000096:0005:0619:00</t>
  </si>
  <si>
    <t>22.295</t>
  </si>
  <si>
    <t>2.694</t>
  </si>
  <si>
    <t>6.865</t>
  </si>
  <si>
    <t>20.981</t>
  </si>
  <si>
    <t>41.945</t>
  </si>
  <si>
    <t>100.482</t>
  </si>
  <si>
    <t>93BCW0082:T528:128</t>
  </si>
  <si>
    <t>21:0955:000321</t>
  </si>
  <si>
    <t>21:0006:000096:0005:0620:00</t>
  </si>
  <si>
    <t>19.164</t>
  </si>
  <si>
    <t>5.283</t>
  </si>
  <si>
    <t>6.143</t>
  </si>
  <si>
    <t>6.588</t>
  </si>
  <si>
    <t>21.092</t>
  </si>
  <si>
    <t>41.967</t>
  </si>
  <si>
    <t>93BCW0082:T528:129</t>
  </si>
  <si>
    <t>21:0955:000322</t>
  </si>
  <si>
    <t>21:0006:000096:0005:0621:00</t>
  </si>
  <si>
    <t>14.342</t>
  </si>
  <si>
    <t>6.908</t>
  </si>
  <si>
    <t>11.739</t>
  </si>
  <si>
    <t>40.287</t>
  </si>
  <si>
    <t>93BCW0082:T528:130</t>
  </si>
  <si>
    <t>21:0955:000323</t>
  </si>
  <si>
    <t>21:0006:000096:0005:0622:00</t>
  </si>
  <si>
    <t>16.851</t>
  </si>
  <si>
    <t>6.357</t>
  </si>
  <si>
    <t>8.969</t>
  </si>
  <si>
    <t>6.526</t>
  </si>
  <si>
    <t>41.222</t>
  </si>
  <si>
    <t>100.281</t>
  </si>
  <si>
    <t>93BCW0082:T528:131</t>
  </si>
  <si>
    <t>21:0955:000324</t>
  </si>
  <si>
    <t>21:0006:000096:0005:0623:00</t>
  </si>
  <si>
    <t>4.206</t>
  </si>
  <si>
    <t>9.038</t>
  </si>
  <si>
    <t>6.471</t>
  </si>
  <si>
    <t>22.198</t>
  </si>
  <si>
    <t>42.313</t>
  </si>
  <si>
    <t>102.013</t>
  </si>
  <si>
    <t>93BCW0082:T528:132</t>
  </si>
  <si>
    <t>21:0955:000325</t>
  </si>
  <si>
    <t>21:0006:000096:0005:0624:00</t>
  </si>
  <si>
    <t>19.156</t>
  </si>
  <si>
    <t>5.318</t>
  </si>
  <si>
    <t>6.778</t>
  </si>
  <si>
    <t>21.055</t>
  </si>
  <si>
    <t>42.527</t>
  </si>
  <si>
    <t>101.76</t>
  </si>
  <si>
    <t>93BCW0082:T528:133</t>
  </si>
  <si>
    <t>21:0955:000326</t>
  </si>
  <si>
    <t>21:0006:000096:0005:0625:00</t>
  </si>
  <si>
    <t>19.096</t>
  </si>
  <si>
    <t>5.765</t>
  </si>
  <si>
    <t>6.93</t>
  </si>
  <si>
    <t>20.737</t>
  </si>
  <si>
    <t>41.834</t>
  </si>
  <si>
    <t>101.107</t>
  </si>
  <si>
    <t>93BCW0082:T528:134</t>
  </si>
  <si>
    <t>21:0955:000327</t>
  </si>
  <si>
    <t>21:0006:000096:0005:0626:00</t>
  </si>
  <si>
    <t>16.911</t>
  </si>
  <si>
    <t>6.289</t>
  </si>
  <si>
    <t>8.709</t>
  </si>
  <si>
    <t>41.073</t>
  </si>
  <si>
    <t>100.008</t>
  </si>
  <si>
    <t>93BCW0082:T528:135</t>
  </si>
  <si>
    <t>21:0955:000328</t>
  </si>
  <si>
    <t>21:0006:000096:0005:0627:00</t>
  </si>
  <si>
    <t>17.783</t>
  </si>
  <si>
    <t>5.983</t>
  </si>
  <si>
    <t>7.9</t>
  </si>
  <si>
    <t>19.792</t>
  </si>
  <si>
    <t>41.233</t>
  </si>
  <si>
    <t>100.025</t>
  </si>
  <si>
    <t>93BCW0082:T528:136</t>
  </si>
  <si>
    <t>21:0955:000329</t>
  </si>
  <si>
    <t>21:0006:000096:0005:0628:00</t>
  </si>
  <si>
    <t>5.022</t>
  </si>
  <si>
    <t>5.529</t>
  </si>
  <si>
    <t>21.412</t>
  </si>
  <si>
    <t>99.525</t>
  </si>
  <si>
    <t>93BCW0082:T528:137</t>
  </si>
  <si>
    <t>21:0955:000330</t>
  </si>
  <si>
    <t>21:0006:000096:0005:0629:00</t>
  </si>
  <si>
    <t>17.176</t>
  </si>
  <si>
    <t>5.833</t>
  </si>
  <si>
    <t>8.268</t>
  </si>
  <si>
    <t>7.42</t>
  </si>
  <si>
    <t>19.873</t>
  </si>
  <si>
    <t>41.165</t>
  </si>
  <si>
    <t>100.449</t>
  </si>
  <si>
    <t>93BCW0082:T528:138</t>
  </si>
  <si>
    <t>21:0955:000331</t>
  </si>
  <si>
    <t>21:0006:000096:0005:0630:00</t>
  </si>
  <si>
    <t>16.144</t>
  </si>
  <si>
    <t>9.314</t>
  </si>
  <si>
    <t>6.862</t>
  </si>
  <si>
    <t>19.392</t>
  </si>
  <si>
    <t>40.583</t>
  </si>
  <si>
    <t>99.61</t>
  </si>
  <si>
    <t>93BCW0082:T528:139</t>
  </si>
  <si>
    <t>21:0955:000332</t>
  </si>
  <si>
    <t>21:0006:000096:0005:0631:00</t>
  </si>
  <si>
    <t>17.433</t>
  </si>
  <si>
    <t>5.926</t>
  </si>
  <si>
    <t>7.872</t>
  </si>
  <si>
    <t>40.818</t>
  </si>
  <si>
    <t>93BCW0082:T528:140</t>
  </si>
  <si>
    <t>21:0955:000333</t>
  </si>
  <si>
    <t>21:0006:000096:0005:0632:00</t>
  </si>
  <si>
    <t>17.414</t>
  </si>
  <si>
    <t>5.567</t>
  </si>
  <si>
    <t>7.995</t>
  </si>
  <si>
    <t>6.959</t>
  </si>
  <si>
    <t>41.092</t>
  </si>
  <si>
    <t>100.176</t>
  </si>
  <si>
    <t>93BCW0082:T528:141</t>
  </si>
  <si>
    <t>21:0955:000334</t>
  </si>
  <si>
    <t>21:0006:000096:0005:0633:00</t>
  </si>
  <si>
    <t>19.757</t>
  </si>
  <si>
    <t>5.446</t>
  </si>
  <si>
    <t>7.947</t>
  </si>
  <si>
    <t>0.624</t>
  </si>
  <si>
    <t>40.899</t>
  </si>
  <si>
    <t>100.035</t>
  </si>
  <si>
    <t>93BCW0082:T528:142</t>
  </si>
  <si>
    <t>21:0955:000335</t>
  </si>
  <si>
    <t>21:0006:000096:0005:0634:00</t>
  </si>
  <si>
    <t>16.116</t>
  </si>
  <si>
    <t>6.232</t>
  </si>
  <si>
    <t>6.654</t>
  </si>
  <si>
    <t>19.644</t>
  </si>
  <si>
    <t>0.376</t>
  </si>
  <si>
    <t>40.495</t>
  </si>
  <si>
    <t>99.012</t>
  </si>
  <si>
    <t>93BCW0082:T528:143</t>
  </si>
  <si>
    <t>21:0955:000336</t>
  </si>
  <si>
    <t>21:0006:000096:0005:0635:00</t>
  </si>
  <si>
    <t>16.717</t>
  </si>
  <si>
    <t>6.101</t>
  </si>
  <si>
    <t>7.699</t>
  </si>
  <si>
    <t>20.143</t>
  </si>
  <si>
    <t>40.732</t>
  </si>
  <si>
    <t>99.433</t>
  </si>
  <si>
    <t>93BCW0082:T529:001</t>
  </si>
  <si>
    <t>21:0955:000337</t>
  </si>
  <si>
    <t>21:0006:000096:0005:0636:00</t>
  </si>
  <si>
    <t>T529</t>
  </si>
  <si>
    <t>7.024</t>
  </si>
  <si>
    <t>8.255</t>
  </si>
  <si>
    <t>7.819</t>
  </si>
  <si>
    <t>18.386</t>
  </si>
  <si>
    <t>0.64</t>
  </si>
  <si>
    <t>40.925</t>
  </si>
  <si>
    <t>100.673</t>
  </si>
  <si>
    <t>93BCW0082:T529:002</t>
  </si>
  <si>
    <t>21:0955:000338</t>
  </si>
  <si>
    <t>21:0006:000096:0005:0637:00</t>
  </si>
  <si>
    <t>20.11</t>
  </si>
  <si>
    <t>5.174</t>
  </si>
  <si>
    <t>7.137</t>
  </si>
  <si>
    <t>21.349</t>
  </si>
  <si>
    <t>42.104</t>
  </si>
  <si>
    <t>101.21</t>
  </si>
  <si>
    <t>93BCW0082:T529:003</t>
  </si>
  <si>
    <t>21:0955:000339</t>
  </si>
  <si>
    <t>21:0006:000096:0005:0638:00</t>
  </si>
  <si>
    <t>5.076</t>
  </si>
  <si>
    <t>4.576</t>
  </si>
  <si>
    <t>7.206</t>
  </si>
  <si>
    <t>21.332</t>
  </si>
  <si>
    <t>42.185</t>
  </si>
  <si>
    <t>101.232</t>
  </si>
  <si>
    <t>93BCW0082:T529:004</t>
  </si>
  <si>
    <t>21:0955:000340</t>
  </si>
  <si>
    <t>21:0006:000096:0005:0639:00</t>
  </si>
  <si>
    <t>19.088</t>
  </si>
  <si>
    <t>5.551</t>
  </si>
  <si>
    <t>6.752</t>
  </si>
  <si>
    <t>6.789</t>
  </si>
  <si>
    <t>102.067</t>
  </si>
  <si>
    <t>93BCW0082:T529:005</t>
  </si>
  <si>
    <t>21:0955:000341</t>
  </si>
  <si>
    <t>21:0006:000096:0005:0640:00</t>
  </si>
  <si>
    <t>20.152</t>
  </si>
  <si>
    <t>4.561</t>
  </si>
  <si>
    <t>7.782</t>
  </si>
  <si>
    <t>20.662</t>
  </si>
  <si>
    <t>101.653</t>
  </si>
  <si>
    <t>93BCW0082:T529:006</t>
  </si>
  <si>
    <t>21:0955:000342</t>
  </si>
  <si>
    <t>21:0006:000096:0005:0641:00</t>
  </si>
  <si>
    <t>5.583</t>
  </si>
  <si>
    <t>6.632</t>
  </si>
  <si>
    <t>6.161</t>
  </si>
  <si>
    <t>21.143</t>
  </si>
  <si>
    <t>41.518</t>
  </si>
  <si>
    <t>93BCW0082:T529:007</t>
  </si>
  <si>
    <t>21:0955:000343</t>
  </si>
  <si>
    <t>21:0006:000096:0005:0642:00</t>
  </si>
  <si>
    <t>17.354</t>
  </si>
  <si>
    <t>6.631</t>
  </si>
  <si>
    <t>8.155</t>
  </si>
  <si>
    <t>6.893</t>
  </si>
  <si>
    <t>20.18</t>
  </si>
  <si>
    <t>41.687</t>
  </si>
  <si>
    <t>101.743</t>
  </si>
  <si>
    <t>93BCW0082:T529:008</t>
  </si>
  <si>
    <t>21:0955:000344</t>
  </si>
  <si>
    <t>21:0006:000096:0005:0643:00</t>
  </si>
  <si>
    <t>18.132</t>
  </si>
  <si>
    <t>6.081</t>
  </si>
  <si>
    <t>7.303</t>
  </si>
  <si>
    <t>7.287</t>
  </si>
  <si>
    <t>101.384</t>
  </si>
  <si>
    <t>93BCW0082:T529:009</t>
  </si>
  <si>
    <t>21:0955:000345</t>
  </si>
  <si>
    <t>21:0006:000096:0005:0644:00</t>
  </si>
  <si>
    <t>19.421</t>
  </si>
  <si>
    <t>20.878</t>
  </si>
  <si>
    <t>41.888</t>
  </si>
  <si>
    <t>101.16</t>
  </si>
  <si>
    <t>93BCW0082:T529:010</t>
  </si>
  <si>
    <t>21:0955:000346</t>
  </si>
  <si>
    <t>21:0006:000096:0005:0645:00</t>
  </si>
  <si>
    <t>5.546</t>
  </si>
  <si>
    <t>7.324</t>
  </si>
  <si>
    <t>6.75</t>
  </si>
  <si>
    <t>20.366</t>
  </si>
  <si>
    <t>41.451</t>
  </si>
  <si>
    <t>93BCW0082:T529:011</t>
  </si>
  <si>
    <t>21:0955:000347</t>
  </si>
  <si>
    <t>21:0006:000096:0005:0646:00</t>
  </si>
  <si>
    <t>19.527</t>
  </si>
  <si>
    <t>5.244</t>
  </si>
  <si>
    <t>5.94</t>
  </si>
  <si>
    <t>41.977</t>
  </si>
  <si>
    <t>93BCW0082:T529:012</t>
  </si>
  <si>
    <t>21:0955:000348</t>
  </si>
  <si>
    <t>21:0006:000096:0005:0647:00</t>
  </si>
  <si>
    <t>4.829</t>
  </si>
  <si>
    <t>3.86</t>
  </si>
  <si>
    <t>7.063</t>
  </si>
  <si>
    <t>21.649</t>
  </si>
  <si>
    <t>42.636</t>
  </si>
  <si>
    <t>101.865</t>
  </si>
  <si>
    <t>93BCW0082:T529:013</t>
  </si>
  <si>
    <t>21:0955:000349</t>
  </si>
  <si>
    <t>21:0006:000096:0005:0648:00</t>
  </si>
  <si>
    <t>17.546</t>
  </si>
  <si>
    <t>6.587</t>
  </si>
  <si>
    <t>7.281</t>
  </si>
  <si>
    <t>7.92</t>
  </si>
  <si>
    <t>19.13</t>
  </si>
  <si>
    <t>41.081</t>
  </si>
  <si>
    <t>100.392</t>
  </si>
  <si>
    <t>93BCW0082:T529:014</t>
  </si>
  <si>
    <t>21:0955:000350</t>
  </si>
  <si>
    <t>21:0006:000096:0005:0649:00</t>
  </si>
  <si>
    <t>17.295</t>
  </si>
  <si>
    <t>6.059</t>
  </si>
  <si>
    <t>7.803</t>
  </si>
  <si>
    <t>7.37</t>
  </si>
  <si>
    <t>19.893</t>
  </si>
  <si>
    <t>100.083</t>
  </si>
  <si>
    <t>93BCW0082:T529:015</t>
  </si>
  <si>
    <t>21:0955:000351</t>
  </si>
  <si>
    <t>21:0006:000096:0005:0650:00</t>
  </si>
  <si>
    <t>22.164</t>
  </si>
  <si>
    <t>4.221</t>
  </si>
  <si>
    <t>2.515</t>
  </si>
  <si>
    <t>21.848</t>
  </si>
  <si>
    <t>42.748</t>
  </si>
  <si>
    <t>101.479</t>
  </si>
  <si>
    <t>93BCW0082:T529:016</t>
  </si>
  <si>
    <t>21:0955:000352</t>
  </si>
  <si>
    <t>21:0006:000096:0005:0651:00</t>
  </si>
  <si>
    <t>6.579</t>
  </si>
  <si>
    <t>5.412</t>
  </si>
  <si>
    <t>8.21</t>
  </si>
  <si>
    <t>19.076</t>
  </si>
  <si>
    <t>100.386</t>
  </si>
  <si>
    <t>93BCW0082:T529:017</t>
  </si>
  <si>
    <t>21:0955:000353</t>
  </si>
  <si>
    <t>21:0006:000096:0005:0652:00</t>
  </si>
  <si>
    <t>6.376</t>
  </si>
  <si>
    <t>4.542</t>
  </si>
  <si>
    <t>8.263</t>
  </si>
  <si>
    <t>19.623</t>
  </si>
  <si>
    <t>101.025</t>
  </si>
  <si>
    <t>93BCW0082:T529:018</t>
  </si>
  <si>
    <t>21:0955:000354</t>
  </si>
  <si>
    <t>21:0006:000096:0005:0653:00</t>
  </si>
  <si>
    <t>20.163</t>
  </si>
  <si>
    <t>4.274</t>
  </si>
  <si>
    <t>7.245</t>
  </si>
  <si>
    <t>21.583</t>
  </si>
  <si>
    <t>41.336</t>
  </si>
  <si>
    <t>100.544</t>
  </si>
  <si>
    <t>93BCW0082:T529:019</t>
  </si>
  <si>
    <t>21:0955:000355</t>
  </si>
  <si>
    <t>21:0006:000096:0005:0654:00</t>
  </si>
  <si>
    <t>5.295</t>
  </si>
  <si>
    <t>5.634</t>
  </si>
  <si>
    <t>21.526</t>
  </si>
  <si>
    <t>101.997</t>
  </si>
  <si>
    <t>93BCW0082:T529:020</t>
  </si>
  <si>
    <t>21:0955:000356</t>
  </si>
  <si>
    <t>21:0006:000096:0005:0655:00</t>
  </si>
  <si>
    <t>20.201</t>
  </si>
  <si>
    <t>4.366</t>
  </si>
  <si>
    <t>41.731</t>
  </si>
  <si>
    <t>101.366</t>
  </si>
  <si>
    <t>93BCW0082:T529:021</t>
  </si>
  <si>
    <t>21:0955:000357</t>
  </si>
  <si>
    <t>21:0006:000096:0005:0656:00</t>
  </si>
  <si>
    <t>18.646</t>
  </si>
  <si>
    <t>5.944</t>
  </si>
  <si>
    <t>7.348</t>
  </si>
  <si>
    <t>20.671</t>
  </si>
  <si>
    <t>101.033</t>
  </si>
  <si>
    <t>93BCW0082:T529:022</t>
  </si>
  <si>
    <t>21:0955:000358</t>
  </si>
  <si>
    <t>21:0006:000096:0005:0657:00</t>
  </si>
  <si>
    <t>19.827</t>
  </si>
  <si>
    <t>5.023</t>
  </si>
  <si>
    <t>7.716</t>
  </si>
  <si>
    <t>21.508</t>
  </si>
  <si>
    <t>41.545</t>
  </si>
  <si>
    <t>100.99</t>
  </si>
  <si>
    <t>93BCW0082:T529:023</t>
  </si>
  <si>
    <t>21:0955:000359</t>
  </si>
  <si>
    <t>21:0006:000096:0005:0658:00</t>
  </si>
  <si>
    <t>17.471</t>
  </si>
  <si>
    <t>6.141</t>
  </si>
  <si>
    <t>8.551</t>
  </si>
  <si>
    <t>6.718</t>
  </si>
  <si>
    <t>20.435</t>
  </si>
  <si>
    <t>41.374</t>
  </si>
  <si>
    <t>101.227</t>
  </si>
  <si>
    <t>93BCW0082:T529:024</t>
  </si>
  <si>
    <t>21:0955:000360</t>
  </si>
  <si>
    <t>21:0006:000096:0005:0659:00</t>
  </si>
  <si>
    <t>18.788</t>
  </si>
  <si>
    <t>5.776</t>
  </si>
  <si>
    <t>6.269</t>
  </si>
  <si>
    <t>6.829</t>
  </si>
  <si>
    <t>20.74</t>
  </si>
  <si>
    <t>41.445</t>
  </si>
  <si>
    <t>100.622</t>
  </si>
  <si>
    <t>93BCW0082:T529:025</t>
  </si>
  <si>
    <t>21:0955:000361</t>
  </si>
  <si>
    <t>21:0006:000096:0005:0660:00</t>
  </si>
  <si>
    <t>20.632</t>
  </si>
  <si>
    <t>4.84</t>
  </si>
  <si>
    <t>4.174</t>
  </si>
  <si>
    <t>21.904</t>
  </si>
  <si>
    <t>42.345</t>
  </si>
  <si>
    <t>101.344</t>
  </si>
  <si>
    <t>93BCW0082:T529:026</t>
  </si>
  <si>
    <t>21:0955:000362</t>
  </si>
  <si>
    <t>21:0006:000096:0005:0661:00</t>
  </si>
  <si>
    <t>17.097</t>
  </si>
  <si>
    <t>5.397</t>
  </si>
  <si>
    <t>8.93</t>
  </si>
  <si>
    <t>6.4</t>
  </si>
  <si>
    <t>41.239</t>
  </si>
  <si>
    <t>100.484</t>
  </si>
  <si>
    <t>93BCW0082:T529:027</t>
  </si>
  <si>
    <t>21:0955:000363</t>
  </si>
  <si>
    <t>21:0006:000096:0005:0662:00</t>
  </si>
  <si>
    <t>20.904</t>
  </si>
  <si>
    <t>4.927</t>
  </si>
  <si>
    <t>4.123</t>
  </si>
  <si>
    <t>6.929</t>
  </si>
  <si>
    <t>42.651</t>
  </si>
  <si>
    <t>102.211</t>
  </si>
  <si>
    <t>93BCW0082:T529:028</t>
  </si>
  <si>
    <t>21:0955:000364</t>
  </si>
  <si>
    <t>21:0006:000096:0005:0663:00</t>
  </si>
  <si>
    <t>21.085</t>
  </si>
  <si>
    <t>4.678</t>
  </si>
  <si>
    <t>3.201</t>
  </si>
  <si>
    <t>21.603</t>
  </si>
  <si>
    <t>42.228</t>
  </si>
  <si>
    <t>93BCW0082:T529:029</t>
  </si>
  <si>
    <t>21:0955:000365</t>
  </si>
  <si>
    <t>21:0006:000096:0005:0664:00</t>
  </si>
  <si>
    <t>4.664</t>
  </si>
  <si>
    <t>3.746</t>
  </si>
  <si>
    <t>7.375</t>
  </si>
  <si>
    <t>21.69</t>
  </si>
  <si>
    <t>42.277</t>
  </si>
  <si>
    <t>101.238</t>
  </si>
  <si>
    <t>93BCW0082:T529:030</t>
  </si>
  <si>
    <t>21:0955:000366</t>
  </si>
  <si>
    <t>21:0006:000096:0005:0665:00</t>
  </si>
  <si>
    <t>5.139</t>
  </si>
  <si>
    <t>7.463</t>
  </si>
  <si>
    <t>41.826</t>
  </si>
  <si>
    <t>101.539</t>
  </si>
  <si>
    <t>93BCW0082:T529:031</t>
  </si>
  <si>
    <t>21:0955:000367</t>
  </si>
  <si>
    <t>21:0006:000096:0005:0666:00</t>
  </si>
  <si>
    <t>19.704</t>
  </si>
  <si>
    <t>5.362</t>
  </si>
  <si>
    <t>5.19</t>
  </si>
  <si>
    <t>7.491</t>
  </si>
  <si>
    <t>42.099</t>
  </si>
  <si>
    <t>93BCW0082:T529:032</t>
  </si>
  <si>
    <t>21:0955:000368</t>
  </si>
  <si>
    <t>21:0006:000096:0005:0667:00</t>
  </si>
  <si>
    <t>21.091</t>
  </si>
  <si>
    <t>4.799</t>
  </si>
  <si>
    <t>2.571</t>
  </si>
  <si>
    <t>7.293</t>
  </si>
  <si>
    <t>22.14</t>
  </si>
  <si>
    <t>42.497</t>
  </si>
  <si>
    <t>101.349</t>
  </si>
  <si>
    <t>93BCW0082:T529:033</t>
  </si>
  <si>
    <t>21:0955:000369</t>
  </si>
  <si>
    <t>21:0006:000096:0005:0668:00</t>
  </si>
  <si>
    <t>17.79</t>
  </si>
  <si>
    <t>7.437</t>
  </si>
  <si>
    <t>7.048</t>
  </si>
  <si>
    <t>8.196</t>
  </si>
  <si>
    <t>18.484</t>
  </si>
  <si>
    <t>41.659</t>
  </si>
  <si>
    <t>101.596</t>
  </si>
  <si>
    <t>93BCW0082:T529:034</t>
  </si>
  <si>
    <t>21:0955:000370</t>
  </si>
  <si>
    <t>21:0006:000096:0005:0669:00</t>
  </si>
  <si>
    <t>20.177</t>
  </si>
  <si>
    <t>4.991</t>
  </si>
  <si>
    <t>21.397</t>
  </si>
  <si>
    <t>42.741</t>
  </si>
  <si>
    <t>101.994</t>
  </si>
  <si>
    <t>93BCW0082:T529:035</t>
  </si>
  <si>
    <t>21:0955:000371</t>
  </si>
  <si>
    <t>21:0006:000096:0005:0670:00</t>
  </si>
  <si>
    <t>20.005</t>
  </si>
  <si>
    <t>5.225</t>
  </si>
  <si>
    <t>8.869</t>
  </si>
  <si>
    <t>42.121</t>
  </si>
  <si>
    <t>101.738</t>
  </si>
  <si>
    <t>93BCW0082:T529:036</t>
  </si>
  <si>
    <t>21:0955:000372</t>
  </si>
  <si>
    <t>21:0006:000096:0005:0671:00</t>
  </si>
  <si>
    <t>19.844</t>
  </si>
  <si>
    <t>5.325</t>
  </si>
  <si>
    <t>5.143</t>
  </si>
  <si>
    <t>7.395</t>
  </si>
  <si>
    <t>20.88</t>
  </si>
  <si>
    <t>41.95</t>
  </si>
  <si>
    <t>101.022</t>
  </si>
  <si>
    <t>93BCW0082:T529:037</t>
  </si>
  <si>
    <t>21:0955:000373</t>
  </si>
  <si>
    <t>21:0006:000096:0005:0672:00</t>
  </si>
  <si>
    <t>21.962</t>
  </si>
  <si>
    <t>4.455</t>
  </si>
  <si>
    <t>6.606</t>
  </si>
  <si>
    <t>22.344</t>
  </si>
  <si>
    <t>42.608</t>
  </si>
  <si>
    <t>101.241</t>
  </si>
  <si>
    <t>93BCW0082:T529:038</t>
  </si>
  <si>
    <t>21:0955:000374</t>
  </si>
  <si>
    <t>21:0006:000096:0005:0673:00</t>
  </si>
  <si>
    <t>20.543</t>
  </si>
  <si>
    <t>3.712</t>
  </si>
  <si>
    <t>7.496</t>
  </si>
  <si>
    <t>22.188</t>
  </si>
  <si>
    <t>101.322</t>
  </si>
  <si>
    <t>93BCW0082:T529:039</t>
  </si>
  <si>
    <t>21:0955:000375</t>
  </si>
  <si>
    <t>21:0006:000096:0005:0674:00</t>
  </si>
  <si>
    <t>21.454</t>
  </si>
  <si>
    <t>4.703</t>
  </si>
  <si>
    <t>2.888</t>
  </si>
  <si>
    <t>7.396</t>
  </si>
  <si>
    <t>21.564</t>
  </si>
  <si>
    <t>101.22</t>
  </si>
  <si>
    <t>93BCW0082:T529:040</t>
  </si>
  <si>
    <t>21:0955:000376</t>
  </si>
  <si>
    <t>21:0006:000096:0005:0675:00</t>
  </si>
  <si>
    <t>16.22</t>
  </si>
  <si>
    <t>6.732</t>
  </si>
  <si>
    <t>9.406</t>
  </si>
  <si>
    <t>40.728</t>
  </si>
  <si>
    <t>100.439</t>
  </si>
  <si>
    <t>93BCW0082:T529:041</t>
  </si>
  <si>
    <t>21:0955:000377</t>
  </si>
  <si>
    <t>21:0006:000096:0005:0676:00</t>
  </si>
  <si>
    <t>7.032</t>
  </si>
  <si>
    <t>8.237</t>
  </si>
  <si>
    <t>18.802</t>
  </si>
  <si>
    <t>41.406</t>
  </si>
  <si>
    <t>100.938</t>
  </si>
  <si>
    <t>93BCW0082:T529:042</t>
  </si>
  <si>
    <t>21:0955:000378</t>
  </si>
  <si>
    <t>21:0006:000096:0005:0677:00</t>
  </si>
  <si>
    <t>19.389</t>
  </si>
  <si>
    <t>6.747</t>
  </si>
  <si>
    <t>5.039</t>
  </si>
  <si>
    <t>8.182</t>
  </si>
  <si>
    <t>41.331</t>
  </si>
  <si>
    <t>100.655</t>
  </si>
  <si>
    <t>93BCW0082:T529:043</t>
  </si>
  <si>
    <t>21:0955:000379</t>
  </si>
  <si>
    <t>21:0006:000096:0005:0678:00</t>
  </si>
  <si>
    <t>17.427</t>
  </si>
  <si>
    <t>6.122</t>
  </si>
  <si>
    <t>7.43</t>
  </si>
  <si>
    <t>7.549</t>
  </si>
  <si>
    <t>40.923</t>
  </si>
  <si>
    <t>99.974</t>
  </si>
  <si>
    <t>93BCW0082:T529:044</t>
  </si>
  <si>
    <t>21:0955:000380</t>
  </si>
  <si>
    <t>21:0006:000096:0005:0679:00</t>
  </si>
  <si>
    <t>4.924</t>
  </si>
  <si>
    <t>4.293</t>
  </si>
  <si>
    <t>7.065</t>
  </si>
  <si>
    <t>21.293</t>
  </si>
  <si>
    <t>41.924</t>
  </si>
  <si>
    <t>100.524</t>
  </si>
  <si>
    <t>93BCW0082:T529:045</t>
  </si>
  <si>
    <t>21:0955:000381</t>
  </si>
  <si>
    <t>21:0006:000096:0005:0680:00</t>
  </si>
  <si>
    <t>17.28</t>
  </si>
  <si>
    <t>6.007</t>
  </si>
  <si>
    <t>8.18</t>
  </si>
  <si>
    <t>7.445</t>
  </si>
  <si>
    <t>19.934</t>
  </si>
  <si>
    <t>93BCW0082:T529:045b</t>
  </si>
  <si>
    <t>21:0955:000382</t>
  </si>
  <si>
    <t>21:0006:000096:0005:0681:00</t>
  </si>
  <si>
    <t>19.7</t>
  </si>
  <si>
    <t>5.124</t>
  </si>
  <si>
    <t>4.656</t>
  </si>
  <si>
    <t>7.763</t>
  </si>
  <si>
    <t>20.903</t>
  </si>
  <si>
    <t>41.65</t>
  </si>
  <si>
    <t>0.641</t>
  </si>
  <si>
    <t>93BCW0082:T529:046</t>
  </si>
  <si>
    <t>21:0955:000383</t>
  </si>
  <si>
    <t>21:0006:000096:0005:0682:00</t>
  </si>
  <si>
    <t>19.436</t>
  </si>
  <si>
    <t>5.486</t>
  </si>
  <si>
    <t>5.599</t>
  </si>
  <si>
    <t>7.534</t>
  </si>
  <si>
    <t>20.744</t>
  </si>
  <si>
    <t>42.38</t>
  </si>
  <si>
    <t>101.967</t>
  </si>
  <si>
    <t>93BCW0082:T529:047</t>
  </si>
  <si>
    <t>21:0955:000384</t>
  </si>
  <si>
    <t>21:0006:000096:0005:0683:00</t>
  </si>
  <si>
    <t>20.549</t>
  </si>
  <si>
    <t>4.928</t>
  </si>
  <si>
    <t>4.487</t>
  </si>
  <si>
    <t>6.672</t>
  </si>
  <si>
    <t>21.843</t>
  </si>
  <si>
    <t>42.63</t>
  </si>
  <si>
    <t>101.707</t>
  </si>
  <si>
    <t>93BCW0082:T529:048</t>
  </si>
  <si>
    <t>21:0955:000385</t>
  </si>
  <si>
    <t>21:0006:000096:0005:0684:00</t>
  </si>
  <si>
    <t>4.42</t>
  </si>
  <si>
    <t>6.823</t>
  </si>
  <si>
    <t>21.744</t>
  </si>
  <si>
    <t>42.397</t>
  </si>
  <si>
    <t>101.492</t>
  </si>
  <si>
    <t>93BCW0082:T529:049</t>
  </si>
  <si>
    <t>21:0955:000386</t>
  </si>
  <si>
    <t>21:0006:000096:0005:0685:00</t>
  </si>
  <si>
    <t>18.759</t>
  </si>
  <si>
    <t>6.748</t>
  </si>
  <si>
    <t>20.944</t>
  </si>
  <si>
    <t>101.149</t>
  </si>
  <si>
    <t>93BCW0082:T529:050</t>
  </si>
  <si>
    <t>21:0955:000387</t>
  </si>
  <si>
    <t>21:0006:000096:0005:0686:00</t>
  </si>
  <si>
    <t>20.26</t>
  </si>
  <si>
    <t>4.436</t>
  </si>
  <si>
    <t>8.174</t>
  </si>
  <si>
    <t>19.583</t>
  </si>
  <si>
    <t>102.254</t>
  </si>
  <si>
    <t>93BCW0082:T529:051</t>
  </si>
  <si>
    <t>21:0955:000388</t>
  </si>
  <si>
    <t>21:0006:000096:0005:0687:00</t>
  </si>
  <si>
    <t>17.287</t>
  </si>
  <si>
    <t>5.598</t>
  </si>
  <si>
    <t>8.845</t>
  </si>
  <si>
    <t>6.576</t>
  </si>
  <si>
    <t>20.87</t>
  </si>
  <si>
    <t>41.716</t>
  </si>
  <si>
    <t>101.378</t>
  </si>
  <si>
    <t>93BCW0082:T529:052</t>
  </si>
  <si>
    <t>21:0955:000389</t>
  </si>
  <si>
    <t>21:0006:000096:0005:0688:00</t>
  </si>
  <si>
    <t>17.737</t>
  </si>
  <si>
    <t>7.905</t>
  </si>
  <si>
    <t>6.87</t>
  </si>
  <si>
    <t>0.357</t>
  </si>
  <si>
    <t>101.066</t>
  </si>
  <si>
    <t>93BCW0082:T529:053</t>
  </si>
  <si>
    <t>21:0955:000390</t>
  </si>
  <si>
    <t>21:0006:000096:0005:0689:00</t>
  </si>
  <si>
    <t>20.35</t>
  </si>
  <si>
    <t>5.087</t>
  </si>
  <si>
    <t>4.499</t>
  </si>
  <si>
    <t>7.346</t>
  </si>
  <si>
    <t>21.357</t>
  </si>
  <si>
    <t>42.384</t>
  </si>
  <si>
    <t>101.821</t>
  </si>
  <si>
    <t>93BCW0082:T529:054</t>
  </si>
  <si>
    <t>21:0955:000391</t>
  </si>
  <si>
    <t>21:0006:000096:0005:0690:00</t>
  </si>
  <si>
    <t>19.638</t>
  </si>
  <si>
    <t>4.294</t>
  </si>
  <si>
    <t>7.527</t>
  </si>
  <si>
    <t>21.299</t>
  </si>
  <si>
    <t>0.621</t>
  </si>
  <si>
    <t>101.129</t>
  </si>
  <si>
    <t>93BCW0082:T529:055</t>
  </si>
  <si>
    <t>21:0955:000392</t>
  </si>
  <si>
    <t>21:0006:000096:0005:0691:00</t>
  </si>
  <si>
    <t>16.575</t>
  </si>
  <si>
    <t>6.918</t>
  </si>
  <si>
    <t>7.536</t>
  </si>
  <si>
    <t>0.498</t>
  </si>
  <si>
    <t>41.062</t>
  </si>
  <si>
    <t>101.206</t>
  </si>
  <si>
    <t>93BCW0082:T529:056</t>
  </si>
  <si>
    <t>21:0955:000393</t>
  </si>
  <si>
    <t>21:0006:000096:0005:0692:00</t>
  </si>
  <si>
    <t>20.228</t>
  </si>
  <si>
    <t>5.075</t>
  </si>
  <si>
    <t>6.302</t>
  </si>
  <si>
    <t>21.768</t>
  </si>
  <si>
    <t>101.415</t>
  </si>
  <si>
    <t>93BCW0082:T529:057</t>
  </si>
  <si>
    <t>21:0955:000394</t>
  </si>
  <si>
    <t>21:0006:000096:0005:0693:00</t>
  </si>
  <si>
    <t>4.775</t>
  </si>
  <si>
    <t>3.027</t>
  </si>
  <si>
    <t>21.41</t>
  </si>
  <si>
    <t>101.719</t>
  </si>
  <si>
    <t>93BCW0082:T529:058</t>
  </si>
  <si>
    <t>21:0955:000395</t>
  </si>
  <si>
    <t>21:0006:000096:0005:0694:00</t>
  </si>
  <si>
    <t>20.286</t>
  </si>
  <si>
    <t>5.086</t>
  </si>
  <si>
    <t>4.139</t>
  </si>
  <si>
    <t>21.135</t>
  </si>
  <si>
    <t>42.288</t>
  </si>
  <si>
    <t>101.476</t>
  </si>
  <si>
    <t>93BCW0082:T529:059</t>
  </si>
  <si>
    <t>21:0955:000396</t>
  </si>
  <si>
    <t>21:0006:000096:0005:0695:00</t>
  </si>
  <si>
    <t>17.223</t>
  </si>
  <si>
    <t>6.578</t>
  </si>
  <si>
    <t>7.68</t>
  </si>
  <si>
    <t>7.688</t>
  </si>
  <si>
    <t>19.561</t>
  </si>
  <si>
    <t>93BCW0082:T529:060</t>
  </si>
  <si>
    <t>21:0955:000397</t>
  </si>
  <si>
    <t>21:0006:000096:0005:0696:00</t>
  </si>
  <si>
    <t>7.312</t>
  </si>
  <si>
    <t>20.259</t>
  </si>
  <si>
    <t>41.229</t>
  </si>
  <si>
    <t>100.633</t>
  </si>
  <si>
    <t>93BCW0082:T529:061</t>
  </si>
  <si>
    <t>21:0955:000398</t>
  </si>
  <si>
    <t>21:0006:000096:0005:0697:00</t>
  </si>
  <si>
    <t>16.42</t>
  </si>
  <si>
    <t>9.639</t>
  </si>
  <si>
    <t>19.925</t>
  </si>
  <si>
    <t>40.976</t>
  </si>
  <si>
    <t>100.819</t>
  </si>
  <si>
    <t>93BCW0082:T529:062</t>
  </si>
  <si>
    <t>21:0955:000399</t>
  </si>
  <si>
    <t>21:0006:000096:0005:0698:00</t>
  </si>
  <si>
    <t>17.032</t>
  </si>
  <si>
    <t>6.811</t>
  </si>
  <si>
    <t>9.127</t>
  </si>
  <si>
    <t>6.791</t>
  </si>
  <si>
    <t>19.954</t>
  </si>
  <si>
    <t>0.418</t>
  </si>
  <si>
    <t>41.515</t>
  </si>
  <si>
    <t>101.854</t>
  </si>
  <si>
    <t>93BCW0082:T529:063</t>
  </si>
  <si>
    <t>21:0955:000400</t>
  </si>
  <si>
    <t>21:0006:000096:0005:0699:00</t>
  </si>
  <si>
    <t>19.338</t>
  </si>
  <si>
    <t>5.591</t>
  </si>
  <si>
    <t>6.513</t>
  </si>
  <si>
    <t>21.266</t>
  </si>
  <si>
    <t>41.992</t>
  </si>
  <si>
    <t>101.705</t>
  </si>
  <si>
    <t>93BCW0082:T529:064</t>
  </si>
  <si>
    <t>21:0955:000401</t>
  </si>
  <si>
    <t>21:0006:000096:0005:0700:00</t>
  </si>
  <si>
    <t>20.075</t>
  </si>
  <si>
    <t>5.058</t>
  </si>
  <si>
    <t>4.298</t>
  </si>
  <si>
    <t>0.288</t>
  </si>
  <si>
    <t>42.187</t>
  </si>
  <si>
    <t>101.347</t>
  </si>
  <si>
    <t>93BCW0082:T529:065</t>
  </si>
  <si>
    <t>21:0955:000402</t>
  </si>
  <si>
    <t>21:0006:000096:0005:0701:00</t>
  </si>
  <si>
    <t>19.09</t>
  </si>
  <si>
    <t>6.574</t>
  </si>
  <si>
    <t>42.412</t>
  </si>
  <si>
    <t>101.864</t>
  </si>
  <si>
    <t>93BCW0082:T529:066</t>
  </si>
  <si>
    <t>21:0955:000403</t>
  </si>
  <si>
    <t>21:0006:000096:0005:0702:00</t>
  </si>
  <si>
    <t>18.006</t>
  </si>
  <si>
    <t>4.983</t>
  </si>
  <si>
    <t>6.586</t>
  </si>
  <si>
    <t>21.137</t>
  </si>
  <si>
    <t>99.959</t>
  </si>
  <si>
    <t>93BCW0082:T529:067</t>
  </si>
  <si>
    <t>21:0955:000404</t>
  </si>
  <si>
    <t>21:0006:000096:0005:0703:00</t>
  </si>
  <si>
    <t>5.769</t>
  </si>
  <si>
    <t>4.601</t>
  </si>
  <si>
    <t>20.08</t>
  </si>
  <si>
    <t>100.625</t>
  </si>
  <si>
    <t>93BCW0082:T529:068</t>
  </si>
  <si>
    <t>21:0955:000405</t>
  </si>
  <si>
    <t>21:0006:000096:0005:0704:00</t>
  </si>
  <si>
    <t>20.73</t>
  </si>
  <si>
    <t>4.882</t>
  </si>
  <si>
    <t>3.538</t>
  </si>
  <si>
    <t>21.392</t>
  </si>
  <si>
    <t>41.676</t>
  </si>
  <si>
    <t>0.392</t>
  </si>
  <si>
    <t>100.112</t>
  </si>
  <si>
    <t>93BCW0082:T529:069</t>
  </si>
  <si>
    <t>21:0955:000406</t>
  </si>
  <si>
    <t>21:0006:000096:0005:0705:00</t>
  </si>
  <si>
    <t>18.234</t>
  </si>
  <si>
    <t>5.665</t>
  </si>
  <si>
    <t>6.988</t>
  </si>
  <si>
    <t>6.64</t>
  </si>
  <si>
    <t>41.609</t>
  </si>
  <si>
    <t>100.616</t>
  </si>
  <si>
    <t>93BCW0082:T529:070</t>
  </si>
  <si>
    <t>21:0955:000407</t>
  </si>
  <si>
    <t>21:0006:000096:0005:0706:00</t>
  </si>
  <si>
    <t>17.567</t>
  </si>
  <si>
    <t>8.364</t>
  </si>
  <si>
    <t>7.224</t>
  </si>
  <si>
    <t>8.333</t>
  </si>
  <si>
    <t>17.706</t>
  </si>
  <si>
    <t>40.878</t>
  </si>
  <si>
    <t>101.145</t>
  </si>
  <si>
    <t>93BCW0082:T529:071</t>
  </si>
  <si>
    <t>21:0955:000408</t>
  </si>
  <si>
    <t>21:0006:000096:0005:0707:00</t>
  </si>
  <si>
    <t>4.756</t>
  </si>
  <si>
    <t>2.963</t>
  </si>
  <si>
    <t>21.586</t>
  </si>
  <si>
    <t>41.714</t>
  </si>
  <si>
    <t>99.872</t>
  </si>
  <si>
    <t>93BCW0082:T529:072</t>
  </si>
  <si>
    <t>21:0955:000409</t>
  </si>
  <si>
    <t>21:0006:000096:0005:0708:00</t>
  </si>
  <si>
    <t>20.469</t>
  </si>
  <si>
    <t>5.104</t>
  </si>
  <si>
    <t>3.75</t>
  </si>
  <si>
    <t>20.53</t>
  </si>
  <si>
    <t>41.905</t>
  </si>
  <si>
    <t>93BCW0082:T529:073</t>
  </si>
  <si>
    <t>21:0955:000410</t>
  </si>
  <si>
    <t>21:0006:000096:0005:0709:00</t>
  </si>
  <si>
    <t>5.166</t>
  </si>
  <si>
    <t>3.994</t>
  </si>
  <si>
    <t>7.67</t>
  </si>
  <si>
    <t>42.322</t>
  </si>
  <si>
    <t>101.412</t>
  </si>
  <si>
    <t>93BCW0082:T529:074</t>
  </si>
  <si>
    <t>21:0955:000411</t>
  </si>
  <si>
    <t>21:0006:000096:0005:0710:00</t>
  </si>
  <si>
    <t>19.85</t>
  </si>
  <si>
    <t>6.368</t>
  </si>
  <si>
    <t>8.327</t>
  </si>
  <si>
    <t>18.999</t>
  </si>
  <si>
    <t>0.458</t>
  </si>
  <si>
    <t>100.754</t>
  </si>
  <si>
    <t>93BCW0082:T529:075</t>
  </si>
  <si>
    <t>21:0955:000412</t>
  </si>
  <si>
    <t>21:0006:000096:0005:0711:00</t>
  </si>
  <si>
    <t>4.282</t>
  </si>
  <si>
    <t>6.992</t>
  </si>
  <si>
    <t>21.12</t>
  </si>
  <si>
    <t>42.005</t>
  </si>
  <si>
    <t>100.565</t>
  </si>
  <si>
    <t>93BCW0082:T529:076</t>
  </si>
  <si>
    <t>21:0955:000413</t>
  </si>
  <si>
    <t>21:0006:000096:0005:0712:00</t>
  </si>
  <si>
    <t>5.415</t>
  </si>
  <si>
    <t>6.292</t>
  </si>
  <si>
    <t>6.685</t>
  </si>
  <si>
    <t>20.893</t>
  </si>
  <si>
    <t>41.873</t>
  </si>
  <si>
    <t>93BCW0082:T529:077</t>
  </si>
  <si>
    <t>21:0955:000414</t>
  </si>
  <si>
    <t>21:0006:000096:0005:0713:00</t>
  </si>
  <si>
    <t>21.547</t>
  </si>
  <si>
    <t>4.687</t>
  </si>
  <si>
    <t>2.989</t>
  </si>
  <si>
    <t>21.863</t>
  </si>
  <si>
    <t>101.358</t>
  </si>
  <si>
    <t>93BCW0082:T529:078</t>
  </si>
  <si>
    <t>21:0955:000415</t>
  </si>
  <si>
    <t>21:0006:000096:0005:0714:00</t>
  </si>
  <si>
    <t>20.088</t>
  </si>
  <si>
    <t>4.519</t>
  </si>
  <si>
    <t>8.279</t>
  </si>
  <si>
    <t>19.197</t>
  </si>
  <si>
    <t>0.427</t>
  </si>
  <si>
    <t>41.691</t>
  </si>
  <si>
    <t>101.516</t>
  </si>
  <si>
    <t>93BCW0082:T529:079</t>
  </si>
  <si>
    <t>21:0955:000416</t>
  </si>
  <si>
    <t>21:0006:000096:0005:0715:00</t>
  </si>
  <si>
    <t>4.623</t>
  </si>
  <si>
    <t>3.284</t>
  </si>
  <si>
    <t>7.427</t>
  </si>
  <si>
    <t>21.921</t>
  </si>
  <si>
    <t>101.606</t>
  </si>
  <si>
    <t>93BCW0082:T529:080</t>
  </si>
  <si>
    <t>21:0955:000417</t>
  </si>
  <si>
    <t>21:0006:000096:0005:0716:00</t>
  </si>
  <si>
    <t>4.227</t>
  </si>
  <si>
    <t>7.563</t>
  </si>
  <si>
    <t>21.442</t>
  </si>
  <si>
    <t>42.32</t>
  </si>
  <si>
    <t>101.502</t>
  </si>
  <si>
    <t>93BCW0082:T529:081</t>
  </si>
  <si>
    <t>21:0955:000418</t>
  </si>
  <si>
    <t>21:0006:000096:0005:0717:00</t>
  </si>
  <si>
    <t>6.047</t>
  </si>
  <si>
    <t>7.987</t>
  </si>
  <si>
    <t>6.835</t>
  </si>
  <si>
    <t>23.838</t>
  </si>
  <si>
    <t>43.695</t>
  </si>
  <si>
    <t>107.367</t>
  </si>
  <si>
    <t>93BCW0082:T529:082</t>
  </si>
  <si>
    <t>21:0955:000419</t>
  </si>
  <si>
    <t>21:0006:000096:0005:0718:00</t>
  </si>
  <si>
    <t>20.572</t>
  </si>
  <si>
    <t>3.671</t>
  </si>
  <si>
    <t>9.614</t>
  </si>
  <si>
    <t>20.087</t>
  </si>
  <si>
    <t>102.124</t>
  </si>
  <si>
    <t>93BCW0082:T529:083</t>
  </si>
  <si>
    <t>21:0955:000420</t>
  </si>
  <si>
    <t>21:0006:000096:0005:0719:00</t>
  </si>
  <si>
    <t>15.931</t>
  </si>
  <si>
    <t>6.765</t>
  </si>
  <si>
    <t>9.689</t>
  </si>
  <si>
    <t>19.127</t>
  </si>
  <si>
    <t>0.45</t>
  </si>
  <si>
    <t>101.259</t>
  </si>
  <si>
    <t>93BCW0082:T529:084</t>
  </si>
  <si>
    <t>21:0955:000421</t>
  </si>
  <si>
    <t>21:0006:000096:0005:0720:00</t>
  </si>
  <si>
    <t>22.325</t>
  </si>
  <si>
    <t>4.398</t>
  </si>
  <si>
    <t>7.958</t>
  </si>
  <si>
    <t>21.513</t>
  </si>
  <si>
    <t>43.175</t>
  </si>
  <si>
    <t>102.505</t>
  </si>
  <si>
    <t>93BCW0082:T529:085</t>
  </si>
  <si>
    <t>21:0955:000422</t>
  </si>
  <si>
    <t>21:0006:000096:0005:0721:00</t>
  </si>
  <si>
    <t>20.7</t>
  </si>
  <si>
    <t>3.576</t>
  </si>
  <si>
    <t>21.753</t>
  </si>
  <si>
    <t>42.29</t>
  </si>
  <si>
    <t>101.096</t>
  </si>
  <si>
    <t>93BCW0082:T529:086</t>
  </si>
  <si>
    <t>21:0955:000423</t>
  </si>
  <si>
    <t>21:0006:000096:0005:0722:00</t>
  </si>
  <si>
    <t>5.544</t>
  </si>
  <si>
    <t>5.872</t>
  </si>
  <si>
    <t>21.316</t>
  </si>
  <si>
    <t>102.601</t>
  </si>
  <si>
    <t>93BCW0082:T529:087</t>
  </si>
  <si>
    <t>21:0955:000424</t>
  </si>
  <si>
    <t>21:0006:000096:0005:0723:00</t>
  </si>
  <si>
    <t>18.973</t>
  </si>
  <si>
    <t>38.846</t>
  </si>
  <si>
    <t>0.534</t>
  </si>
  <si>
    <t>97.998</t>
  </si>
  <si>
    <t>93BCW0082:T529:088</t>
  </si>
  <si>
    <t>21:0955:000425</t>
  </si>
  <si>
    <t>21:0006:000096:0005:0724:00</t>
  </si>
  <si>
    <t>16.129</t>
  </si>
  <si>
    <t>9.214</t>
  </si>
  <si>
    <t>19.667</t>
  </si>
  <si>
    <t>41.043</t>
  </si>
  <si>
    <t>100.895</t>
  </si>
  <si>
    <t>93BCW0082:T529:089</t>
  </si>
  <si>
    <t>21:0955:000426</t>
  </si>
  <si>
    <t>21:0006:000096:0005:0725:00</t>
  </si>
  <si>
    <t>5.699</t>
  </si>
  <si>
    <t>6.255</t>
  </si>
  <si>
    <t>7.467</t>
  </si>
  <si>
    <t>20.785</t>
  </si>
  <si>
    <t>41.99</t>
  </si>
  <si>
    <t>101.664</t>
  </si>
  <si>
    <t>93BCW0082:T529:090</t>
  </si>
  <si>
    <t>21:0955:000427</t>
  </si>
  <si>
    <t>21:0006:000096:0005:0726:00</t>
  </si>
  <si>
    <t>19.691</t>
  </si>
  <si>
    <t>5.047</t>
  </si>
  <si>
    <t>5.028</t>
  </si>
  <si>
    <t>6.805</t>
  </si>
  <si>
    <t>21.428</t>
  </si>
  <si>
    <t>42.579</t>
  </si>
  <si>
    <t>93BCW0082:T529:091</t>
  </si>
  <si>
    <t>21:0955:000428</t>
  </si>
  <si>
    <t>21:0006:000096:0005:0727:00</t>
  </si>
  <si>
    <t>4.529</t>
  </si>
  <si>
    <t>7.748</t>
  </si>
  <si>
    <t>21.138</t>
  </si>
  <si>
    <t>42.149</t>
  </si>
  <si>
    <t>100.834</t>
  </si>
  <si>
    <t>93BCW0082:T529:092</t>
  </si>
  <si>
    <t>21:0955:000429</t>
  </si>
  <si>
    <t>21:0006:000096:0005:0728:00</t>
  </si>
  <si>
    <t>18.782</t>
  </si>
  <si>
    <t>5.92</t>
  </si>
  <si>
    <t>6.033</t>
  </si>
  <si>
    <t>7.712</t>
  </si>
  <si>
    <t>100.457</t>
  </si>
  <si>
    <t>93BCW0082:T529:093</t>
  </si>
  <si>
    <t>21:0955:000430</t>
  </si>
  <si>
    <t>21:0006:000096:0005:0729:00</t>
  </si>
  <si>
    <t>18.884</t>
  </si>
  <si>
    <t>5.601</t>
  </si>
  <si>
    <t>5.019</t>
  </si>
  <si>
    <t>7.66</t>
  </si>
  <si>
    <t>100.213</t>
  </si>
  <si>
    <t>93BCW0082:T529:094</t>
  </si>
  <si>
    <t>21:0955:000431</t>
  </si>
  <si>
    <t>21:0006:000096:0005:0730:00</t>
  </si>
  <si>
    <t>4.74</t>
  </si>
  <si>
    <t>4.082</t>
  </si>
  <si>
    <t>21.006</t>
  </si>
  <si>
    <t>93BCW0082:T529:095</t>
  </si>
  <si>
    <t>21:0955:000432</t>
  </si>
  <si>
    <t>21:0006:000096:0005:0731:00</t>
  </si>
  <si>
    <t>13.113</t>
  </si>
  <si>
    <t>7.992</t>
  </si>
  <si>
    <t>12.847</t>
  </si>
  <si>
    <t>7.274</t>
  </si>
  <si>
    <t>17.721</t>
  </si>
  <si>
    <t>39.417</t>
  </si>
  <si>
    <t>0.49</t>
  </si>
  <si>
    <t>99.337</t>
  </si>
  <si>
    <t>93BCW0082:T529:096</t>
  </si>
  <si>
    <t>21:0955:000433</t>
  </si>
  <si>
    <t>21:0006:000096:0005:0732:00</t>
  </si>
  <si>
    <t>19.073</t>
  </si>
  <si>
    <t>5.577</t>
  </si>
  <si>
    <t>5.682</t>
  </si>
  <si>
    <t>7.05</t>
  </si>
  <si>
    <t>20.598</t>
  </si>
  <si>
    <t>41.646</t>
  </si>
  <si>
    <t>100.325</t>
  </si>
  <si>
    <t>93BCW0082:T529:097</t>
  </si>
  <si>
    <t>21:0955:000434</t>
  </si>
  <si>
    <t>21:0006:000096:0005:0733:00</t>
  </si>
  <si>
    <t>19.188</t>
  </si>
  <si>
    <t>5.475</t>
  </si>
  <si>
    <t>6.56</t>
  </si>
  <si>
    <t>21.089</t>
  </si>
  <si>
    <t>93BCW0082:T529:098</t>
  </si>
  <si>
    <t>21:0955:000435</t>
  </si>
  <si>
    <t>21:0006:000096:0005:0734:00</t>
  </si>
  <si>
    <t>20.169</t>
  </si>
  <si>
    <t>5.206</t>
  </si>
  <si>
    <t>4.523</t>
  </si>
  <si>
    <t>7.175</t>
  </si>
  <si>
    <t>21.002</t>
  </si>
  <si>
    <t>100.806</t>
  </si>
  <si>
    <t>93BCW0082:T529:099</t>
  </si>
  <si>
    <t>21:0955:000436</t>
  </si>
  <si>
    <t>21:0006:000096:0005:0735:00</t>
  </si>
  <si>
    <t>22.146</t>
  </si>
  <si>
    <t>3.727</t>
  </si>
  <si>
    <t>2.755</t>
  </si>
  <si>
    <t>6.987</t>
  </si>
  <si>
    <t>22.836</t>
  </si>
  <si>
    <t>42.645</t>
  </si>
  <si>
    <t>101.589</t>
  </si>
  <si>
    <t>93BCW0082:T529:100</t>
  </si>
  <si>
    <t>21:0955:000437</t>
  </si>
  <si>
    <t>21:0006:000096:0005:0736:00</t>
  </si>
  <si>
    <t>19.821</t>
  </si>
  <si>
    <t>5.339</t>
  </si>
  <si>
    <t>4.708</t>
  </si>
  <si>
    <t>0.379</t>
  </si>
  <si>
    <t>100.663</t>
  </si>
  <si>
    <t>93BCW0082:T529:101</t>
  </si>
  <si>
    <t>21:0955:000438</t>
  </si>
  <si>
    <t>21:0006:000096:0005:0737:00</t>
  </si>
  <si>
    <t>15.256</t>
  </si>
  <si>
    <t>7.235</t>
  </si>
  <si>
    <t>9.195</t>
  </si>
  <si>
    <t>9.797</t>
  </si>
  <si>
    <t>40.187</t>
  </si>
  <si>
    <t>0.829</t>
  </si>
  <si>
    <t>100.141</t>
  </si>
  <si>
    <t>93BCW0082:T529:102</t>
  </si>
  <si>
    <t>21:0955:000439</t>
  </si>
  <si>
    <t>21:0006:000096:0005:0738:00</t>
  </si>
  <si>
    <t>20.364</t>
  </si>
  <si>
    <t>4.592</t>
  </si>
  <si>
    <t>8.281</t>
  </si>
  <si>
    <t>19.83</t>
  </si>
  <si>
    <t>102.467</t>
  </si>
  <si>
    <t>93BCW0082:T529:103</t>
  </si>
  <si>
    <t>21:0955:000440</t>
  </si>
  <si>
    <t>21:0006:000096:0005:0739:00</t>
  </si>
  <si>
    <t>17.715</t>
  </si>
  <si>
    <t>5.973</t>
  </si>
  <si>
    <t>7.736</t>
  </si>
  <si>
    <t>20.424</t>
  </si>
  <si>
    <t>41.227</t>
  </si>
  <si>
    <t>100.306</t>
  </si>
  <si>
    <t>93BCW0082:T529:104</t>
  </si>
  <si>
    <t>21:0955:000441</t>
  </si>
  <si>
    <t>21:0006:000096:0005:0740:00</t>
  </si>
  <si>
    <t>7.132</t>
  </si>
  <si>
    <t>8.037</t>
  </si>
  <si>
    <t>18.621</t>
  </si>
  <si>
    <t>40.741</t>
  </si>
  <si>
    <t>93BCW0082:T529:105</t>
  </si>
  <si>
    <t>21:0955:000442</t>
  </si>
  <si>
    <t>21:0006:000096:0005:0741:00</t>
  </si>
  <si>
    <t>19.016</t>
  </si>
  <si>
    <t>6.169</t>
  </si>
  <si>
    <t>5.108</t>
  </si>
  <si>
    <t>8.115</t>
  </si>
  <si>
    <t>19.991</t>
  </si>
  <si>
    <t>41.357</t>
  </si>
  <si>
    <t>0.689</t>
  </si>
  <si>
    <t>100.901</t>
  </si>
  <si>
    <t>93BCW0082:T529:106</t>
  </si>
  <si>
    <t>21:0955:000443</t>
  </si>
  <si>
    <t>21:0006:000096:0005:0742:00</t>
  </si>
  <si>
    <t>4.715</t>
  </si>
  <si>
    <t>8.106</t>
  </si>
  <si>
    <t>19.618</t>
  </si>
  <si>
    <t>41.507</t>
  </si>
  <si>
    <t>0.472</t>
  </si>
  <si>
    <t>100.862</t>
  </si>
  <si>
    <t>93BCW0082:T529:107</t>
  </si>
  <si>
    <t>21:0955:000444</t>
  </si>
  <si>
    <t>21:0006:000096:0005:0743:00</t>
  </si>
  <si>
    <t>15.294</t>
  </si>
  <si>
    <t>7.852</t>
  </si>
  <si>
    <t>10.082</t>
  </si>
  <si>
    <t>7.846</t>
  </si>
  <si>
    <t>40.67</t>
  </si>
  <si>
    <t>0.547</t>
  </si>
  <si>
    <t>101.091</t>
  </si>
  <si>
    <t>93BCW0082:T529:108</t>
  </si>
  <si>
    <t>21:0955:000445</t>
  </si>
  <si>
    <t>21:0006:000096:0005:0744:00</t>
  </si>
  <si>
    <t>5.201</t>
  </si>
  <si>
    <t>4.484</t>
  </si>
  <si>
    <t>7.599</t>
  </si>
  <si>
    <t>21.785</t>
  </si>
  <si>
    <t>42.81</t>
  </si>
  <si>
    <t>102.772</t>
  </si>
  <si>
    <t>93BCW0082:T529:109</t>
  </si>
  <si>
    <t>21:0955:000446</t>
  </si>
  <si>
    <t>21:0006:000096:0005:0745:00</t>
  </si>
  <si>
    <t>19.795</t>
  </si>
  <si>
    <t>6.049</t>
  </si>
  <si>
    <t>20.158</t>
  </si>
  <si>
    <t>101.156</t>
  </si>
  <si>
    <t>93BCW0082:T529:110</t>
  </si>
  <si>
    <t>21:0955:000447</t>
  </si>
  <si>
    <t>21:0006:000096:0005:0746:00</t>
  </si>
  <si>
    <t>18.221</t>
  </si>
  <si>
    <t>7.322</t>
  </si>
  <si>
    <t>7.091</t>
  </si>
  <si>
    <t>7.752</t>
  </si>
  <si>
    <t>41.584</t>
  </si>
  <si>
    <t>101.95</t>
  </si>
  <si>
    <t>93BCW0082:T529:111</t>
  </si>
  <si>
    <t>21:0955:000448</t>
  </si>
  <si>
    <t>21:0006:000096:0005:0747:00</t>
  </si>
  <si>
    <t>7.854</t>
  </si>
  <si>
    <t>8.087</t>
  </si>
  <si>
    <t>8.145</t>
  </si>
  <si>
    <t>18.079</t>
  </si>
  <si>
    <t>41.064</t>
  </si>
  <si>
    <t>101.209</t>
  </si>
  <si>
    <t>93BCW0082:T529:112</t>
  </si>
  <si>
    <t>21:0955:000449</t>
  </si>
  <si>
    <t>21:0006:000096:0005:0748:00</t>
  </si>
  <si>
    <t>20.103</t>
  </si>
  <si>
    <t>4.913</t>
  </si>
  <si>
    <t>4.794</t>
  </si>
  <si>
    <t>6.692</t>
  </si>
  <si>
    <t>21.561</t>
  </si>
  <si>
    <t>101.028</t>
  </si>
  <si>
    <t>93BCW0082:T529:113</t>
  </si>
  <si>
    <t>21:0955:000450</t>
  </si>
  <si>
    <t>21:0006:000096:0005:0749:00</t>
  </si>
  <si>
    <t>19.846</t>
  </si>
  <si>
    <t>5.588</t>
  </si>
  <si>
    <t>5.01</t>
  </si>
  <si>
    <t>8.026</t>
  </si>
  <si>
    <t>42.241</t>
  </si>
  <si>
    <t>102.131</t>
  </si>
  <si>
    <t>93BCW0082:T529:114</t>
  </si>
  <si>
    <t>21:0955:000451</t>
  </si>
  <si>
    <t>21:0006:000096:0005:0750:00</t>
  </si>
  <si>
    <t>19.06</t>
  </si>
  <si>
    <t>5.905</t>
  </si>
  <si>
    <t>6.946</t>
  </si>
  <si>
    <t>93BCW0082:T529:115</t>
  </si>
  <si>
    <t>21:0955:000452</t>
  </si>
  <si>
    <t>21:0006:000096:0005:0751:00</t>
  </si>
  <si>
    <t>5.22</t>
  </si>
  <si>
    <t>5.348</t>
  </si>
  <si>
    <t>22.01</t>
  </si>
  <si>
    <t>0.706</t>
  </si>
  <si>
    <t>101.915</t>
  </si>
  <si>
    <t>93BCW0082:T529:116</t>
  </si>
  <si>
    <t>21:0955:000453</t>
  </si>
  <si>
    <t>21:0006:000096:0005:0752:00</t>
  </si>
  <si>
    <t>19.241</t>
  </si>
  <si>
    <t>5.775</t>
  </si>
  <si>
    <t>7.781</t>
  </si>
  <si>
    <t>102.36</t>
  </si>
  <si>
    <t>93BCW0082:T529:117</t>
  </si>
  <si>
    <t>21:0955:000454</t>
  </si>
  <si>
    <t>21:0006:000096:0005:0753:00</t>
  </si>
  <si>
    <t>6.389</t>
  </si>
  <si>
    <t>4.607</t>
  </si>
  <si>
    <t>19.255</t>
  </si>
  <si>
    <t>100.221</t>
  </si>
  <si>
    <t>93BCW0082:T529:118</t>
  </si>
  <si>
    <t>21:0955:000455</t>
  </si>
  <si>
    <t>21:0006:000096:0005:0754:00</t>
  </si>
  <si>
    <t>4.493</t>
  </si>
  <si>
    <t>3.723</t>
  </si>
  <si>
    <t>6.861</t>
  </si>
  <si>
    <t>21.762</t>
  </si>
  <si>
    <t>100.375</t>
  </si>
  <si>
    <t>93BCW0082:T529:119</t>
  </si>
  <si>
    <t>21:0955:000456</t>
  </si>
  <si>
    <t>21:0006:000096:0005:0755:00</t>
  </si>
  <si>
    <t>20.46</t>
  </si>
  <si>
    <t>5.479</t>
  </si>
  <si>
    <t>3.927</t>
  </si>
  <si>
    <t>20.47</t>
  </si>
  <si>
    <t>93BCW0082:T529:120</t>
  </si>
  <si>
    <t>21:0955:000457</t>
  </si>
  <si>
    <t>21:0006:000096:0005:0756:00</t>
  </si>
  <si>
    <t>17.595</t>
  </si>
  <si>
    <t>6.166</t>
  </si>
  <si>
    <t>7.238</t>
  </si>
  <si>
    <t>7.221</t>
  </si>
  <si>
    <t>20.371</t>
  </si>
  <si>
    <t>40.758</t>
  </si>
  <si>
    <t>100.173</t>
  </si>
  <si>
    <t>93BCW0082:T529:121</t>
  </si>
  <si>
    <t>21:0955:000458</t>
  </si>
  <si>
    <t>21:0006:000096:0005:0757:00</t>
  </si>
  <si>
    <t>20.194</t>
  </si>
  <si>
    <t>5.156</t>
  </si>
  <si>
    <t>3.446</t>
  </si>
  <si>
    <t>9.389</t>
  </si>
  <si>
    <t>19.462</t>
  </si>
  <si>
    <t>41.006</t>
  </si>
  <si>
    <t>99.553</t>
  </si>
  <si>
    <t>93BCW0082:T529:122</t>
  </si>
  <si>
    <t>21:0955:000459</t>
  </si>
  <si>
    <t>21:0006:000096:0005:0503:00</t>
  </si>
  <si>
    <t>7.62</t>
  </si>
  <si>
    <t>28.162</t>
  </si>
  <si>
    <t>4.802</t>
  </si>
  <si>
    <t>0.73</t>
  </si>
  <si>
    <t>37.158</t>
  </si>
  <si>
    <t>93BCW0082:T529:123</t>
  </si>
  <si>
    <t>21:0955:000460</t>
  </si>
  <si>
    <t>21:0006:000096:0005:0758:00</t>
  </si>
  <si>
    <t>5.037</t>
  </si>
  <si>
    <t>4.352</t>
  </si>
  <si>
    <t>6.866</t>
  </si>
  <si>
    <t>21.407</t>
  </si>
  <si>
    <t>100.196</t>
  </si>
  <si>
    <t>93BCW0082:T529:124</t>
  </si>
  <si>
    <t>21:0955:000461</t>
  </si>
  <si>
    <t>21:0006:000096:0005:0759:00</t>
  </si>
  <si>
    <t>4.619</t>
  </si>
  <si>
    <t>2.514</t>
  </si>
  <si>
    <t>7.566</t>
  </si>
  <si>
    <t>21.281</t>
  </si>
  <si>
    <t>100.149</t>
  </si>
  <si>
    <t>93BCW0082:T529:125</t>
  </si>
  <si>
    <t>21:0955:000462</t>
  </si>
  <si>
    <t>21:0006:000096:0005:0760:00</t>
  </si>
  <si>
    <t>5.313</t>
  </si>
  <si>
    <t>7.257</t>
  </si>
  <si>
    <t>40.961</t>
  </si>
  <si>
    <t>100.126</t>
  </si>
  <si>
    <t>93BCW0082:T529:126</t>
  </si>
  <si>
    <t>21:0955:000463</t>
  </si>
  <si>
    <t>21:0006:000096:0005:0761:00</t>
  </si>
  <si>
    <t>16.619</t>
  </si>
  <si>
    <t>9.257</t>
  </si>
  <si>
    <t>7.428</t>
  </si>
  <si>
    <t>19.271</t>
  </si>
  <si>
    <t>40.382</t>
  </si>
  <si>
    <t>93BCW0082:T529:127</t>
  </si>
  <si>
    <t>21:0955:000464</t>
  </si>
  <si>
    <t>21:0006:000096:0005:0762:00</t>
  </si>
  <si>
    <t>5.262</t>
  </si>
  <si>
    <t>4.433</t>
  </si>
  <si>
    <t>7.721</t>
  </si>
  <si>
    <t>20.777</t>
  </si>
  <si>
    <t>0.281</t>
  </si>
  <si>
    <t>41.513</t>
  </si>
  <si>
    <t>0.432</t>
  </si>
  <si>
    <t>100.07</t>
  </si>
  <si>
    <t>93BCW0082:T529:128</t>
  </si>
  <si>
    <t>21:0955:000465</t>
  </si>
  <si>
    <t>21:0006:000096:0005:0763:00</t>
  </si>
  <si>
    <t>19.052</t>
  </si>
  <si>
    <t>5.696</t>
  </si>
  <si>
    <t>6.962</t>
  </si>
  <si>
    <t>20.954</t>
  </si>
  <si>
    <t>41.363</t>
  </si>
  <si>
    <t>100.586</t>
  </si>
  <si>
    <t>93BCW0082:T529:129</t>
  </si>
  <si>
    <t>21:0955:000466</t>
  </si>
  <si>
    <t>21:0006:000096:0005:0764:00</t>
  </si>
  <si>
    <t>19.111</t>
  </si>
  <si>
    <t>5.321</t>
  </si>
  <si>
    <t>20.372</t>
  </si>
  <si>
    <t>99.492</t>
  </si>
  <si>
    <t>93BCW0082:T529:130</t>
  </si>
  <si>
    <t>21:0955:000467</t>
  </si>
  <si>
    <t>21:0006:000096:0005:0765:00</t>
  </si>
  <si>
    <t>20.547</t>
  </si>
  <si>
    <t>5.141</t>
  </si>
  <si>
    <t>4.141</t>
  </si>
  <si>
    <t>7.774</t>
  </si>
  <si>
    <t>20.747</t>
  </si>
  <si>
    <t>41.9</t>
  </si>
  <si>
    <t>93BCW0082:T529:131</t>
  </si>
  <si>
    <t>21:0955:000468</t>
  </si>
  <si>
    <t>21:0006:000096:0005:0766:00</t>
  </si>
  <si>
    <t>14.629</t>
  </si>
  <si>
    <t>5.414</t>
  </si>
  <si>
    <t>12.286</t>
  </si>
  <si>
    <t>20.57</t>
  </si>
  <si>
    <t>40.649</t>
  </si>
  <si>
    <t>93BCW0082:T529:132</t>
  </si>
  <si>
    <t>21:0955:000469</t>
  </si>
  <si>
    <t>21:0006:000096:0005:0767:00</t>
  </si>
  <si>
    <t>21.246</t>
  </si>
  <si>
    <t>3.391</t>
  </si>
  <si>
    <t>7.198</t>
  </si>
  <si>
    <t>22.02</t>
  </si>
  <si>
    <t>101.105</t>
  </si>
  <si>
    <t>93BCW0082:T529:133</t>
  </si>
  <si>
    <t>21:0955:000470</t>
  </si>
  <si>
    <t>21:0006:000096:0005:0768:00</t>
  </si>
  <si>
    <t>21.033</t>
  </si>
  <si>
    <t>4.189</t>
  </si>
  <si>
    <t>3.958</t>
  </si>
  <si>
    <t>7.814</t>
  </si>
  <si>
    <t>21.13</t>
  </si>
  <si>
    <t>100.589</t>
  </si>
  <si>
    <t>93BCW0082:T529:134</t>
  </si>
  <si>
    <t>21:0955:000471</t>
  </si>
  <si>
    <t>21:0006:000096:0005:0769:00</t>
  </si>
  <si>
    <t>19.585</t>
  </si>
  <si>
    <t>4.943</t>
  </si>
  <si>
    <t>4.979</t>
  </si>
  <si>
    <t>7.336</t>
  </si>
  <si>
    <t>20.956</t>
  </si>
  <si>
    <t>42.144</t>
  </si>
  <si>
    <t>100.821</t>
  </si>
  <si>
    <t>93BCW0082:T529:135</t>
  </si>
  <si>
    <t>21:0955:000472</t>
  </si>
  <si>
    <t>21:0006:000096:0005:0770:00</t>
  </si>
  <si>
    <t>19.986</t>
  </si>
  <si>
    <t>4.903</t>
  </si>
  <si>
    <t>6.767</t>
  </si>
  <si>
    <t>0.296</t>
  </si>
  <si>
    <t>100.247</t>
  </si>
  <si>
    <t>93BCW0082:T529:136</t>
  </si>
  <si>
    <t>21:0955:000473</t>
  </si>
  <si>
    <t>21:0006:000096:0005:0771:00</t>
  </si>
  <si>
    <t>19.617</t>
  </si>
  <si>
    <t>4.184</t>
  </si>
  <si>
    <t>21.264</t>
  </si>
  <si>
    <t>93BCW0082:T529:137</t>
  </si>
  <si>
    <t>21:0955:000474</t>
  </si>
  <si>
    <t>21:0006:000096:0005:0772:00</t>
  </si>
  <si>
    <t>4.89</t>
  </si>
  <si>
    <t>3.433</t>
  </si>
  <si>
    <t>93BCW0082:T529:138</t>
  </si>
  <si>
    <t>21:0955:000475</t>
  </si>
  <si>
    <t>21:0006:000096:0005:0773:00</t>
  </si>
  <si>
    <t>19.659</t>
  </si>
  <si>
    <t>5.607</t>
  </si>
  <si>
    <t>5.58</t>
  </si>
  <si>
    <t>6.753</t>
  </si>
  <si>
    <t>21.239</t>
  </si>
  <si>
    <t>42.054</t>
  </si>
  <si>
    <t>101.429</t>
  </si>
  <si>
    <t>93BCW0082:T529:139</t>
  </si>
  <si>
    <t>21:0955:000476</t>
  </si>
  <si>
    <t>21:0006:000096:0005:0774:00</t>
  </si>
  <si>
    <t>17.138</t>
  </si>
  <si>
    <t>5.814</t>
  </si>
  <si>
    <t>8.209</t>
  </si>
  <si>
    <t>6.573</t>
  </si>
  <si>
    <t>41.89</t>
  </si>
  <si>
    <t>101.543</t>
  </si>
  <si>
    <t>93BCW0082:T529:140</t>
  </si>
  <si>
    <t>21:0955:000477</t>
  </si>
  <si>
    <t>21:0006:000096:0005:0775:00</t>
  </si>
  <si>
    <t>5.096</t>
  </si>
  <si>
    <t>3.708</t>
  </si>
  <si>
    <t>42.493</t>
  </si>
  <si>
    <t>0.522</t>
  </si>
  <si>
    <t>101.651</t>
  </si>
  <si>
    <t>93BCW0082:T529:141</t>
  </si>
  <si>
    <t>21:0955:000478</t>
  </si>
  <si>
    <t>21:0006:000096:0005:0504:00</t>
  </si>
  <si>
    <t>26.522</t>
  </si>
  <si>
    <t>4.077</t>
  </si>
  <si>
    <t>4.657</t>
  </si>
  <si>
    <t>37.857</t>
  </si>
  <si>
    <t>100.651</t>
  </si>
  <si>
    <t>93BCW0082:T529:142</t>
  </si>
  <si>
    <t>21:0955:000479</t>
  </si>
  <si>
    <t>21:0006:000096:0005:0776:00</t>
  </si>
  <si>
    <t>16.588</t>
  </si>
  <si>
    <t>8.294</t>
  </si>
  <si>
    <t>7.052</t>
  </si>
  <si>
    <t>20.858</t>
  </si>
  <si>
    <t>41.988</t>
  </si>
  <si>
    <t>0.707</t>
  </si>
  <si>
    <t>101.909</t>
  </si>
  <si>
    <t>93BCW0082:T529:143</t>
  </si>
  <si>
    <t>21:0955:000480</t>
  </si>
  <si>
    <t>21:0006:000096:0005:0777:00</t>
  </si>
  <si>
    <t>4.459</t>
  </si>
  <si>
    <t>20.841</t>
  </si>
  <si>
    <t>101.374</t>
  </si>
  <si>
    <t>93BCW0082:T529:144</t>
  </si>
  <si>
    <t>21:0955:000481</t>
  </si>
  <si>
    <t>21:0006:000096:0005:0778:00</t>
  </si>
  <si>
    <t>5.747</t>
  </si>
  <si>
    <t>21.019</t>
  </si>
  <si>
    <t>42.027</t>
  </si>
  <si>
    <t>93BCW0082:T529:146</t>
  </si>
  <si>
    <t>21:0955:000482</t>
  </si>
  <si>
    <t>21:0006:000096:0005:0779:00</t>
  </si>
  <si>
    <t>16.278</t>
  </si>
  <si>
    <t>4.645</t>
  </si>
  <si>
    <t>5.527</t>
  </si>
  <si>
    <t>0.284</t>
  </si>
  <si>
    <t>36.238</t>
  </si>
  <si>
    <t>83.694</t>
  </si>
  <si>
    <t>93BCW0082:T529:147</t>
  </si>
  <si>
    <t>21:0955:000483</t>
  </si>
  <si>
    <t>21:0006:000096:0005:0780:00</t>
  </si>
  <si>
    <t>5.279</t>
  </si>
  <si>
    <t>5.64</t>
  </si>
  <si>
    <t>41.793</t>
  </si>
  <si>
    <t>100.532</t>
  </si>
  <si>
    <t>93BCW0082:T529:148</t>
  </si>
  <si>
    <t>21:0955:000484</t>
  </si>
  <si>
    <t>21:0006:000096:0005:0781:00</t>
  </si>
  <si>
    <t>5.374</t>
  </si>
  <si>
    <t>6.991</t>
  </si>
  <si>
    <t>20.951</t>
  </si>
  <si>
    <t>99.72</t>
  </si>
  <si>
    <t>93BCW0082:T529:149</t>
  </si>
  <si>
    <t>21:0955:000485</t>
  </si>
  <si>
    <t>21:0006:000096:0005:0782:00</t>
  </si>
  <si>
    <t>6.224</t>
  </si>
  <si>
    <t>6.967</t>
  </si>
  <si>
    <t>7.696</t>
  </si>
  <si>
    <t>19.745</t>
  </si>
  <si>
    <t>40.991</t>
  </si>
  <si>
    <t>100.492</t>
  </si>
  <si>
    <t>93BCW0082:T529:150</t>
  </si>
  <si>
    <t>21:0955:000486</t>
  </si>
  <si>
    <t>21:0006:000096:0005:0783:00</t>
  </si>
  <si>
    <t>21.892</t>
  </si>
  <si>
    <t>4.419</t>
  </si>
  <si>
    <t>100.848</t>
  </si>
  <si>
    <t>93BCW0082:T529:151</t>
  </si>
  <si>
    <t>21:0955:000487</t>
  </si>
  <si>
    <t>21:0006:000096:0005:0784:00</t>
  </si>
  <si>
    <t>18.981</t>
  </si>
  <si>
    <t>5.299</t>
  </si>
  <si>
    <t>6.477</t>
  </si>
  <si>
    <t>21.574</t>
  </si>
  <si>
    <t>40.897</t>
  </si>
  <si>
    <t>0.477</t>
  </si>
  <si>
    <t>99.772</t>
  </si>
  <si>
    <t>93BCW0082:T529:152</t>
  </si>
  <si>
    <t>21:0955:000488</t>
  </si>
  <si>
    <t>21:0006:000096:0005:0785:00</t>
  </si>
  <si>
    <t>21.017</t>
  </si>
  <si>
    <t>4.129</t>
  </si>
  <si>
    <t>3.401</t>
  </si>
  <si>
    <t>7.665</t>
  </si>
  <si>
    <t>41.868</t>
  </si>
  <si>
    <t>99.785</t>
  </si>
  <si>
    <t>93BCW0082:T529:153</t>
  </si>
  <si>
    <t>21:0955:000489</t>
  </si>
  <si>
    <t>21:0006:000096:0005:0786:00</t>
  </si>
  <si>
    <t>15.309</t>
  </si>
  <si>
    <t>7.079</t>
  </si>
  <si>
    <t>10.111</t>
  </si>
  <si>
    <t>7.161</t>
  </si>
  <si>
    <t>18.984</t>
  </si>
  <si>
    <t>40.225</t>
  </si>
  <si>
    <t>99.723</t>
  </si>
  <si>
    <t>93BCW0082:T529:154</t>
  </si>
  <si>
    <t>21:0955:000490</t>
  </si>
  <si>
    <t>21:0006:000096:0005:0787:00</t>
  </si>
  <si>
    <t>6.045</t>
  </si>
  <si>
    <t>8.001</t>
  </si>
  <si>
    <t>19.323</t>
  </si>
  <si>
    <t>40.178</t>
  </si>
  <si>
    <t>99.373</t>
  </si>
  <si>
    <t>93BCW0082:T529:155</t>
  </si>
  <si>
    <t>21:0955:000491</t>
  </si>
  <si>
    <t>21:0006:000096:0005:0788:00</t>
  </si>
  <si>
    <t>19.262</t>
  </si>
  <si>
    <t>8.12</t>
  </si>
  <si>
    <t>41.458</t>
  </si>
  <si>
    <t>93BCW0082:T529:156</t>
  </si>
  <si>
    <t>21:0955:000492</t>
  </si>
  <si>
    <t>21:0006:000096:0005:0789:00</t>
  </si>
  <si>
    <t>4.976</t>
  </si>
  <si>
    <t>3.224</t>
  </si>
  <si>
    <t>7.513</t>
  </si>
  <si>
    <t>99.363</t>
  </si>
  <si>
    <t>93BCW0082:T529:157</t>
  </si>
  <si>
    <t>21:0955:000493</t>
  </si>
  <si>
    <t>21:0006:000096:0005:0790:00</t>
  </si>
  <si>
    <t>15.655</t>
  </si>
  <si>
    <t>6.505</t>
  </si>
  <si>
    <t>9.278</t>
  </si>
  <si>
    <t>7.95</t>
  </si>
  <si>
    <t>40.717</t>
  </si>
  <si>
    <t>100.706</t>
  </si>
  <si>
    <t>93BCW0082:T529:158</t>
  </si>
  <si>
    <t>21:0955:000494</t>
  </si>
  <si>
    <t>21:0006:000096:0005:0791:00</t>
  </si>
  <si>
    <t>18.032</t>
  </si>
  <si>
    <t>5.802</t>
  </si>
  <si>
    <t>7.013</t>
  </si>
  <si>
    <t>100.961</t>
  </si>
  <si>
    <t>93BCW0082:T529:159</t>
  </si>
  <si>
    <t>21:0955:000495</t>
  </si>
  <si>
    <t>21:0006:000096:0005:0792:00</t>
  </si>
  <si>
    <t>13.656</t>
  </si>
  <si>
    <t>11.303</t>
  </si>
  <si>
    <t>10.88</t>
  </si>
  <si>
    <t>7.88</t>
  </si>
  <si>
    <t>15.224</t>
  </si>
  <si>
    <t>39.44</t>
  </si>
  <si>
    <t>0.952</t>
  </si>
  <si>
    <t>99.845</t>
  </si>
  <si>
    <t>93BCW0082:T529:160</t>
  </si>
  <si>
    <t>21:0955:000496</t>
  </si>
  <si>
    <t>21:0006:000096:0005:0793:00</t>
  </si>
  <si>
    <t>21.535</t>
  </si>
  <si>
    <t>4.662</t>
  </si>
  <si>
    <t>2.409</t>
  </si>
  <si>
    <t>7.635</t>
  </si>
  <si>
    <t>21.543</t>
  </si>
  <si>
    <t>100.273</t>
  </si>
  <si>
    <t>93BCW0082:T529:161</t>
  </si>
  <si>
    <t>21:0955:000497</t>
  </si>
  <si>
    <t>21:0006:000096:0005:0794:00</t>
  </si>
  <si>
    <t>6.534</t>
  </si>
  <si>
    <t>5.979</t>
  </si>
  <si>
    <t>8.212</t>
  </si>
  <si>
    <t>40.647</t>
  </si>
  <si>
    <t>99.902</t>
  </si>
  <si>
    <t>93BCW0082:T529:162</t>
  </si>
  <si>
    <t>21:0955:000498</t>
  </si>
  <si>
    <t>21:0006:000096:0005:0795:00</t>
  </si>
  <si>
    <t>5.615</t>
  </si>
  <si>
    <t>7.673</t>
  </si>
  <si>
    <t>41.355</t>
  </si>
  <si>
    <t>93BCW0082:T529:163</t>
  </si>
  <si>
    <t>21:0955:000499</t>
  </si>
  <si>
    <t>21:0006:000096:0005:0796:00</t>
  </si>
  <si>
    <t>18.138</t>
  </si>
  <si>
    <t>5.825</t>
  </si>
  <si>
    <t>7.058</t>
  </si>
  <si>
    <t>7.009</t>
  </si>
  <si>
    <t>41.224</t>
  </si>
  <si>
    <t>93BCW0082:T529:164</t>
  </si>
  <si>
    <t>21:0955:000500</t>
  </si>
  <si>
    <t>21:0006:000096:0005:0797:00</t>
  </si>
  <si>
    <t>17.493</t>
  </si>
  <si>
    <t>6.156</t>
  </si>
  <si>
    <t>7.141</t>
  </si>
  <si>
    <t>40.467</t>
  </si>
  <si>
    <t>99.802</t>
  </si>
  <si>
    <t>93BCW0082:T529:165</t>
  </si>
  <si>
    <t>21:0955:000501</t>
  </si>
  <si>
    <t>21:0006:000096:0005:0798:00</t>
  </si>
  <si>
    <t>19.306</t>
  </si>
  <si>
    <t>4.706</t>
  </si>
  <si>
    <t>42.33</t>
  </si>
  <si>
    <t>101.035</t>
  </si>
  <si>
    <t>93BCW0082:T529:166</t>
  </si>
  <si>
    <t>21:0955:000502</t>
  </si>
  <si>
    <t>21:0006:000096:0005:0799:00</t>
  </si>
  <si>
    <t>19.699</t>
  </si>
  <si>
    <t>5.192</t>
  </si>
  <si>
    <t>5.083</t>
  </si>
  <si>
    <t>0.335</t>
  </si>
  <si>
    <t>101.357</t>
  </si>
  <si>
    <t>93BCW0082:T529:167</t>
  </si>
  <si>
    <t>21:0955:000503</t>
  </si>
  <si>
    <t>21:0006:000096:0005:0800:00</t>
  </si>
  <si>
    <t>5.724</t>
  </si>
  <si>
    <t>5.839</t>
  </si>
  <si>
    <t>7.316</t>
  </si>
  <si>
    <t>20.233</t>
  </si>
  <si>
    <t>100.399</t>
  </si>
  <si>
    <t>93BCW0082:T529:168</t>
  </si>
  <si>
    <t>21:0955:000504</t>
  </si>
  <si>
    <t>21:0006:000096:0005:0801:00</t>
  </si>
  <si>
    <t>18.389</t>
  </si>
  <si>
    <t>5.854</t>
  </si>
  <si>
    <t>7.144</t>
  </si>
  <si>
    <t>21.191</t>
  </si>
  <si>
    <t>42.425</t>
  </si>
  <si>
    <t>103.322</t>
  </si>
  <si>
    <t>93BCW0082:T529:169</t>
  </si>
  <si>
    <t>21:0955:000505</t>
  </si>
  <si>
    <t>21:0006:000096:0005:0802:00</t>
  </si>
  <si>
    <t>20.536</t>
  </si>
  <si>
    <t>4.025</t>
  </si>
  <si>
    <t>8.554</t>
  </si>
  <si>
    <t>42.589</t>
  </si>
  <si>
    <t>102.616</t>
  </si>
  <si>
    <t>93BCW0082:T529:170</t>
  </si>
  <si>
    <t>21:0955:000506</t>
  </si>
  <si>
    <t>21:0006:000096:0005:0803:00</t>
  </si>
  <si>
    <t>17.953</t>
  </si>
  <si>
    <t>7.517</t>
  </si>
  <si>
    <t>20.279</t>
  </si>
  <si>
    <t>41.973</t>
  </si>
  <si>
    <t>102.031</t>
  </si>
  <si>
    <t>93BCW0082:T529:171</t>
  </si>
  <si>
    <t>21:0955:000507</t>
  </si>
  <si>
    <t>21:0006:000096:0005:0804:00</t>
  </si>
  <si>
    <t>18.926</t>
  </si>
  <si>
    <t>5.942</t>
  </si>
  <si>
    <t>5.345</t>
  </si>
  <si>
    <t>41.152</t>
  </si>
  <si>
    <t>93BCW0082:T529:172</t>
  </si>
  <si>
    <t>21:0955:000508</t>
  </si>
  <si>
    <t>21:0006:000096:0005:0805:00</t>
  </si>
  <si>
    <t>12.698</t>
  </si>
  <si>
    <t>14.805</t>
  </si>
  <si>
    <t>6.831</t>
  </si>
  <si>
    <t>19.948</t>
  </si>
  <si>
    <t>40.651</t>
  </si>
  <si>
    <t>101.219</t>
  </si>
  <si>
    <t>93BCW0082:T529:173</t>
  </si>
  <si>
    <t>21:0955:000509</t>
  </si>
  <si>
    <t>21:0006:000096:0005:0806:00</t>
  </si>
  <si>
    <t>5.893</t>
  </si>
  <si>
    <t>5.741</t>
  </si>
  <si>
    <t>7.46</t>
  </si>
  <si>
    <t>20.097</t>
  </si>
  <si>
    <t>0.33</t>
  </si>
  <si>
    <t>99.995</t>
  </si>
  <si>
    <t>93BCW0082:T529:174</t>
  </si>
  <si>
    <t>21:0955:000510</t>
  </si>
  <si>
    <t>21:0006:000096:0005:0807:00</t>
  </si>
  <si>
    <t>20.97</t>
  </si>
  <si>
    <t>8.569</t>
  </si>
  <si>
    <t>3.15</t>
  </si>
  <si>
    <t>7.595</t>
  </si>
  <si>
    <t>18.318</t>
  </si>
  <si>
    <t>41.235</t>
  </si>
  <si>
    <t>93BCW0092:T530:001</t>
  </si>
  <si>
    <t>21:0955:000511</t>
  </si>
  <si>
    <t>21:0006:000106</t>
  </si>
  <si>
    <t>21:0006:000106:0005:0504:00</t>
  </si>
  <si>
    <t>T530</t>
  </si>
  <si>
    <t>21.048</t>
  </si>
  <si>
    <t>7.827</t>
  </si>
  <si>
    <t>21.339</t>
  </si>
  <si>
    <t>102.306</t>
  </si>
  <si>
    <t>93BCW0092:T530:002</t>
  </si>
  <si>
    <t>21:0955:000512</t>
  </si>
  <si>
    <t>21:0006:000106:0005:0505:00</t>
  </si>
  <si>
    <t>19.922</t>
  </si>
  <si>
    <t>4.485</t>
  </si>
  <si>
    <t>7.944</t>
  </si>
  <si>
    <t>20.939</t>
  </si>
  <si>
    <t>42.335</t>
  </si>
  <si>
    <t>102.232</t>
  </si>
  <si>
    <t>93BCW0092:T530:003</t>
  </si>
  <si>
    <t>21:0955:000513</t>
  </si>
  <si>
    <t>21:0006:000106:0005:0511:00</t>
  </si>
  <si>
    <t>20.655</t>
  </si>
  <si>
    <t>20.645</t>
  </si>
  <si>
    <t>0.967</t>
  </si>
  <si>
    <t>37.286</t>
  </si>
  <si>
    <t>101.702</t>
  </si>
  <si>
    <t>93BCW0092:T530:004</t>
  </si>
  <si>
    <t>21:0955:000514</t>
  </si>
  <si>
    <t>21:0006:000106:0005:0512:00</t>
  </si>
  <si>
    <t>54.75</t>
  </si>
  <si>
    <t>12.444</t>
  </si>
  <si>
    <t>2.237</t>
  </si>
  <si>
    <t>28.817</t>
  </si>
  <si>
    <t>99.194</t>
  </si>
  <si>
    <t>93BCW0092:T530:005</t>
  </si>
  <si>
    <t>21:0955:000515</t>
  </si>
  <si>
    <t>21:0006:000106:0005:0501:00</t>
  </si>
  <si>
    <t>21.461</t>
  </si>
  <si>
    <t>13.736</t>
  </si>
  <si>
    <t>21.676</t>
  </si>
  <si>
    <t>38.163</t>
  </si>
  <si>
    <t>93BCW0092:T530:006</t>
  </si>
  <si>
    <t>21:0955:000516</t>
  </si>
  <si>
    <t>21:0006:000106:0005:0502:00</t>
  </si>
  <si>
    <t>21.743</t>
  </si>
  <si>
    <t>14.402</t>
  </si>
  <si>
    <t>23.405</t>
  </si>
  <si>
    <t>2.36</t>
  </si>
  <si>
    <t>38.491</t>
  </si>
  <si>
    <t>101.685</t>
  </si>
  <si>
    <t>93BCW0092:T530:007</t>
  </si>
  <si>
    <t>21:0955:000517</t>
  </si>
  <si>
    <t>21:0006:000106:0005:0503:00</t>
  </si>
  <si>
    <t>10.543</t>
  </si>
  <si>
    <t>29.246</t>
  </si>
  <si>
    <t>0.877</t>
  </si>
  <si>
    <t>37.759</t>
  </si>
  <si>
    <t>101.482</t>
  </si>
  <si>
    <t>93BCW0092:T530:008</t>
  </si>
  <si>
    <t>21:0955:000518</t>
  </si>
  <si>
    <t>21:0006:000106:0005:0510:00</t>
  </si>
  <si>
    <t>4.71</t>
  </si>
  <si>
    <t>16.499</t>
  </si>
  <si>
    <t>53.153</t>
  </si>
  <si>
    <t>99.981</t>
  </si>
  <si>
    <t>93BCW0092:T530:009</t>
  </si>
  <si>
    <t>21:0955:000519</t>
  </si>
  <si>
    <t>21:0006:000106:0005:0507:00</t>
  </si>
  <si>
    <t>46.313</t>
  </si>
  <si>
    <t>52.255</t>
  </si>
  <si>
    <t>99.59</t>
  </si>
  <si>
    <t>93BCW0092:T530:010</t>
  </si>
  <si>
    <t>21:0955:000520</t>
  </si>
  <si>
    <t>21:0006:000106:0005:0506:00</t>
  </si>
  <si>
    <t>89.088</t>
  </si>
  <si>
    <t>89.646</t>
  </si>
  <si>
    <t>93BCW0092:T530:011</t>
  </si>
  <si>
    <t>21:0955:000521</t>
  </si>
  <si>
    <t>21:0006:000106:0005:0508:00</t>
  </si>
  <si>
    <t>46.596</t>
  </si>
  <si>
    <t>1.415</t>
  </si>
  <si>
    <t>50.978</t>
  </si>
  <si>
    <t>99.171</t>
  </si>
  <si>
    <t>93BCW0092:T530:012</t>
  </si>
  <si>
    <t>21:0955:000522</t>
  </si>
  <si>
    <t>21:0006:000106:0005:0509:00</t>
  </si>
  <si>
    <t>46.303</t>
  </si>
  <si>
    <t>48.722</t>
  </si>
  <si>
    <t>98.612</t>
  </si>
  <si>
    <t>93BCW0099:T530:013</t>
  </si>
  <si>
    <t>21:0955:000523</t>
  </si>
  <si>
    <t>21:0006:000113</t>
  </si>
  <si>
    <t>21:0006:000113:0005:0501:00</t>
  </si>
  <si>
    <t>21.312</t>
  </si>
  <si>
    <t>8.504</t>
  </si>
  <si>
    <t>27.276</t>
  </si>
  <si>
    <t>3.409</t>
  </si>
  <si>
    <t>37.832</t>
  </si>
  <si>
    <t>100.236</t>
  </si>
  <si>
    <t>93BCW0099:T530:014</t>
  </si>
  <si>
    <t>21:0955:000524</t>
  </si>
  <si>
    <t>21:0006:000113:0005:0510:00</t>
  </si>
  <si>
    <t>55.16</t>
  </si>
  <si>
    <t>12.367</t>
  </si>
  <si>
    <t>1.846</t>
  </si>
  <si>
    <t>27.506</t>
  </si>
  <si>
    <t>93BCW0099:T530:015</t>
  </si>
  <si>
    <t>21:0955:000525</t>
  </si>
  <si>
    <t>21:0006:000113:0005:0502:00</t>
  </si>
  <si>
    <t>21.73</t>
  </si>
  <si>
    <t>11.958</t>
  </si>
  <si>
    <t>25.842</t>
  </si>
  <si>
    <t>2.099</t>
  </si>
  <si>
    <t>1.44</t>
  </si>
  <si>
    <t>38.351</t>
  </si>
  <si>
    <t>101.537</t>
  </si>
  <si>
    <t>93BCW0099:T530:016</t>
  </si>
  <si>
    <t>21:0955:000526</t>
  </si>
  <si>
    <t>21:0006:000113:0005:0504:00</t>
  </si>
  <si>
    <t>46.991</t>
  </si>
  <si>
    <t>1.33</t>
  </si>
  <si>
    <t>50.312</t>
  </si>
  <si>
    <t>93BCW0099:T530:017</t>
  </si>
  <si>
    <t>21:0955:000527</t>
  </si>
  <si>
    <t>21:0006:000113:0005:0505:00</t>
  </si>
  <si>
    <t>48.053</t>
  </si>
  <si>
    <t>50.345</t>
  </si>
  <si>
    <t>99.438</t>
  </si>
  <si>
    <t>93BCW0099:T530:018</t>
  </si>
  <si>
    <t>21:0955:000528</t>
  </si>
  <si>
    <t>21:0006:000113:0005:0503:00</t>
  </si>
  <si>
    <t>89.08</t>
  </si>
  <si>
    <t>89.387</t>
  </si>
  <si>
    <t>93BCW0099:T530:019</t>
  </si>
  <si>
    <t>21:0955:000529</t>
  </si>
  <si>
    <t>21:0006:000113:0005:0506:00</t>
  </si>
  <si>
    <t>46.52</t>
  </si>
  <si>
    <t>0.832</t>
  </si>
  <si>
    <t>51.812</t>
  </si>
  <si>
    <t>99.413</t>
  </si>
  <si>
    <t>93BCW0099:T530:020</t>
  </si>
  <si>
    <t>21:0955:000530</t>
  </si>
  <si>
    <t>21:0006:000113:0005:0507:00</t>
  </si>
  <si>
    <t>47.546</t>
  </si>
  <si>
    <t>2.641</t>
  </si>
  <si>
    <t>93.056</t>
  </si>
  <si>
    <t>93BCW0099:T530:021</t>
  </si>
  <si>
    <t>21:0955:000531</t>
  </si>
  <si>
    <t>21:0006:000113:0005:0508:00</t>
  </si>
  <si>
    <t>46.571</t>
  </si>
  <si>
    <t>51.485</t>
  </si>
  <si>
    <t>99.156</t>
  </si>
  <si>
    <t>93BCW0099:T530:022</t>
  </si>
  <si>
    <t>21:0955:000532</t>
  </si>
  <si>
    <t>21:0006:000113:0005:0511:00</t>
  </si>
  <si>
    <t>76.297</t>
  </si>
  <si>
    <t>15.795</t>
  </si>
  <si>
    <t>92.689</t>
  </si>
  <si>
    <t>93BCW0099:T530:023</t>
  </si>
  <si>
    <t>21:0955:000533</t>
  </si>
  <si>
    <t>21:0006:000113:0005:0509:00</t>
  </si>
  <si>
    <t>46.015</t>
  </si>
  <si>
    <t>52.51</t>
  </si>
  <si>
    <t>99.326</t>
  </si>
  <si>
    <t>93BCW0126:T531:001</t>
  </si>
  <si>
    <t>21:0955:000534</t>
  </si>
  <si>
    <t>21:0006:000117</t>
  </si>
  <si>
    <t>21:0006:000117:0005:0501:00</t>
  </si>
  <si>
    <t>T531</t>
  </si>
  <si>
    <t>14.897</t>
  </si>
  <si>
    <t>7.4</t>
  </si>
  <si>
    <t>11.71</t>
  </si>
  <si>
    <t>6.705</t>
  </si>
  <si>
    <t>19.056</t>
  </si>
  <si>
    <t>40.957</t>
  </si>
  <si>
    <t>101.273</t>
  </si>
  <si>
    <t>93BCW0126:T531:002</t>
  </si>
  <si>
    <t>21:0955:000535</t>
  </si>
  <si>
    <t>21:0006:000117:0005:0502:00</t>
  </si>
  <si>
    <t>18.735</t>
  </si>
  <si>
    <t>6.575</t>
  </si>
  <si>
    <t>6.972</t>
  </si>
  <si>
    <t>8.019</t>
  </si>
  <si>
    <t>19.041</t>
  </si>
  <si>
    <t>41.246</t>
  </si>
  <si>
    <t>101.133</t>
  </si>
  <si>
    <t>93BCW0126:T531:003</t>
  </si>
  <si>
    <t>21:0955:000536</t>
  </si>
  <si>
    <t>21:0006:000117:0005:0503:00</t>
  </si>
  <si>
    <t>1.911</t>
  </si>
  <si>
    <t>4.845</t>
  </si>
  <si>
    <t>7.742</t>
  </si>
  <si>
    <t>23.664</t>
  </si>
  <si>
    <t>43.417</t>
  </si>
  <si>
    <t>103.47</t>
  </si>
  <si>
    <t>93BCW0126:T531:004</t>
  </si>
  <si>
    <t>21:0955:000537</t>
  </si>
  <si>
    <t>21:0006:000117:0005:0504:00</t>
  </si>
  <si>
    <t>18.442</t>
  </si>
  <si>
    <t>5.679</t>
  </si>
  <si>
    <t>6.898</t>
  </si>
  <si>
    <t>41.838</t>
  </si>
  <si>
    <t>93BCW0126:T531:005</t>
  </si>
  <si>
    <t>21:0955:000538</t>
  </si>
  <si>
    <t>21:0006:000117:0005:0505:00</t>
  </si>
  <si>
    <t>19.852</t>
  </si>
  <si>
    <t>5.03</t>
  </si>
  <si>
    <t>21.248</t>
  </si>
  <si>
    <t>42.328</t>
  </si>
  <si>
    <t>102.355</t>
  </si>
  <si>
    <t>93BCW0126:T531:006</t>
  </si>
  <si>
    <t>21:0955:000539</t>
  </si>
  <si>
    <t>21:0006:000117:0005:0506:00</t>
  </si>
  <si>
    <t>18.23</t>
  </si>
  <si>
    <t>5.646</t>
  </si>
  <si>
    <t>6.79</t>
  </si>
  <si>
    <t>39.93</t>
  </si>
  <si>
    <t>99.248</t>
  </si>
  <si>
    <t>93BCW0126:T531:007</t>
  </si>
  <si>
    <t>21:0955:000540</t>
  </si>
  <si>
    <t>21:0006:000117:0005:0507:00</t>
  </si>
  <si>
    <t>5.959</t>
  </si>
  <si>
    <t>8.004</t>
  </si>
  <si>
    <t>20.001</t>
  </si>
  <si>
    <t>93BCW0126:T531:008</t>
  </si>
  <si>
    <t>21:0955:000541</t>
  </si>
  <si>
    <t>21:0006:000117:0005:0508:00</t>
  </si>
  <si>
    <t>16.928</t>
  </si>
  <si>
    <t>6.545</t>
  </si>
  <si>
    <t>8.335</t>
  </si>
  <si>
    <t>41.808</t>
  </si>
  <si>
    <t>93BCW0126:T531:009</t>
  </si>
  <si>
    <t>21:0955:000542</t>
  </si>
  <si>
    <t>21:0006:000117:0005:0509:00</t>
  </si>
  <si>
    <t>16.535</t>
  </si>
  <si>
    <t>9.022</t>
  </si>
  <si>
    <t>6.535</t>
  </si>
  <si>
    <t>93BCW0126:T531:010</t>
  </si>
  <si>
    <t>21:0955:000543</t>
  </si>
  <si>
    <t>21:0006:000117:0005:0510:00</t>
  </si>
  <si>
    <t>21.04</t>
  </si>
  <si>
    <t>4.196</t>
  </si>
  <si>
    <t>6.849</t>
  </si>
  <si>
    <t>21.414</t>
  </si>
  <si>
    <t>100.908</t>
  </si>
  <si>
    <t>93BCW0126:T531:011</t>
  </si>
  <si>
    <t>21:0955:000544</t>
  </si>
  <si>
    <t>21:0006:000117:0005:0511:00</t>
  </si>
  <si>
    <t>21.54</t>
  </si>
  <si>
    <t>101.767</t>
  </si>
  <si>
    <t>93BCW0126:T531:012</t>
  </si>
  <si>
    <t>21:0955:000545</t>
  </si>
  <si>
    <t>21:0006:000117:0005:0512:00</t>
  </si>
  <si>
    <t>49.613</t>
  </si>
  <si>
    <t>1.202</t>
  </si>
  <si>
    <t>48.472</t>
  </si>
  <si>
    <t>99.527</t>
  </si>
  <si>
    <t>93BCW0126:T531:013</t>
  </si>
  <si>
    <t>21:0955:000546</t>
  </si>
  <si>
    <t>21:0006:000117:0005:0513:00</t>
  </si>
  <si>
    <t>51.553</t>
  </si>
  <si>
    <t>44.027</t>
  </si>
  <si>
    <t>97.235</t>
  </si>
  <si>
    <t>93BCW0126:T531:014</t>
  </si>
  <si>
    <t>21:0955:000547</t>
  </si>
  <si>
    <t>21:0006:000117:0005:0514:00</t>
  </si>
  <si>
    <t>47.119</t>
  </si>
  <si>
    <t>0.854</t>
  </si>
  <si>
    <t>49.163</t>
  </si>
  <si>
    <t>98.059</t>
  </si>
  <si>
    <t>93BCW0126:T531:015</t>
  </si>
  <si>
    <t>21:0955:000548</t>
  </si>
  <si>
    <t>21:0006:000117:0005:0515:00</t>
  </si>
  <si>
    <t>1.232</t>
  </si>
  <si>
    <t>48.063</t>
  </si>
  <si>
    <t>93BCW0126:T531:016</t>
  </si>
  <si>
    <t>21:0955:000549</t>
  </si>
  <si>
    <t>21:0006:000117:0005:0516:00</t>
  </si>
  <si>
    <t>46.712</t>
  </si>
  <si>
    <t>51.013</t>
  </si>
  <si>
    <t>99.359</t>
  </si>
  <si>
    <t>93BCW0126:T531:017</t>
  </si>
  <si>
    <t>21:0955:000550</t>
  </si>
  <si>
    <t>21:0006:000117:0005:0517:00</t>
  </si>
  <si>
    <t>47.007</t>
  </si>
  <si>
    <t>3.045</t>
  </si>
  <si>
    <t>47.918</t>
  </si>
  <si>
    <t>98.174</t>
  </si>
  <si>
    <t>93BCW0126:T531:018</t>
  </si>
  <si>
    <t>21:0955:000551</t>
  </si>
  <si>
    <t>21:0006:000117:0005:0518:00</t>
  </si>
  <si>
    <t>47.079</t>
  </si>
  <si>
    <t>51.658</t>
  </si>
  <si>
    <t>99.548</t>
  </si>
  <si>
    <t>93BCW0126:T531:019</t>
  </si>
  <si>
    <t>21:0955:000552</t>
  </si>
  <si>
    <t>21:0006:000117:0005:0519:00</t>
  </si>
  <si>
    <t>45.943</t>
  </si>
  <si>
    <t>50.629</t>
  </si>
  <si>
    <t>97.762</t>
  </si>
  <si>
    <t>93BCW0126:T531:020</t>
  </si>
  <si>
    <t>21:0955:000553</t>
  </si>
  <si>
    <t>21:0006:000117:0005:0520:00</t>
  </si>
  <si>
    <t>48.93</t>
  </si>
  <si>
    <t>48.664</t>
  </si>
  <si>
    <t>98.162</t>
  </si>
  <si>
    <t>93BCW0126:T531:021</t>
  </si>
  <si>
    <t>21:0955:000554</t>
  </si>
  <si>
    <t>21:0006:000117:0005:0521:00</t>
  </si>
  <si>
    <t>51.03</t>
  </si>
  <si>
    <t>45.483</t>
  </si>
  <si>
    <t>98.249</t>
  </si>
  <si>
    <t>93BCW0126:T531:022</t>
  </si>
  <si>
    <t>21:0955:000555</t>
  </si>
  <si>
    <t>21:0006:000117:0005:0530:00</t>
  </si>
  <si>
    <t>39.456</t>
  </si>
  <si>
    <t>8.699</t>
  </si>
  <si>
    <t>50.852</t>
  </si>
  <si>
    <t>99.298</t>
  </si>
  <si>
    <t>93BCW0126:T531:023</t>
  </si>
  <si>
    <t>21:0955:000556</t>
  </si>
  <si>
    <t>21:0006:000117:0005:0522:00</t>
  </si>
  <si>
    <t>46.578</t>
  </si>
  <si>
    <t>50.51</t>
  </si>
  <si>
    <t>98.421</t>
  </si>
  <si>
    <t>93BCW0126:T531:024</t>
  </si>
  <si>
    <t>21:0955:000557</t>
  </si>
  <si>
    <t>21:0006:000117:0005:0523:00</t>
  </si>
  <si>
    <t>49.346</t>
  </si>
  <si>
    <t>48.028</t>
  </si>
  <si>
    <t>98.53</t>
  </si>
  <si>
    <t>93BCW0126:T531:025</t>
  </si>
  <si>
    <t>21:0955:000558</t>
  </si>
  <si>
    <t>21:0006:000117:0005:0531:00</t>
  </si>
  <si>
    <t>72.805</t>
  </si>
  <si>
    <t>2.069</t>
  </si>
  <si>
    <t>15.578</t>
  </si>
  <si>
    <t>91.226</t>
  </si>
  <si>
    <t>93BCW0126:T531:026</t>
  </si>
  <si>
    <t>21:0955:000559</t>
  </si>
  <si>
    <t>21:0006:000117:0005:0533:00</t>
  </si>
  <si>
    <t>32.967</t>
  </si>
  <si>
    <t>14.267</t>
  </si>
  <si>
    <t>1.86</t>
  </si>
  <si>
    <t>1.915</t>
  </si>
  <si>
    <t>36.638</t>
  </si>
  <si>
    <t>88.357</t>
  </si>
  <si>
    <t>93BCW0126:T531:027</t>
  </si>
  <si>
    <t>21:0955:000560</t>
  </si>
  <si>
    <t>21:0006:000117:0005:0524:00</t>
  </si>
  <si>
    <t>46.587</t>
  </si>
  <si>
    <t>0.464</t>
  </si>
  <si>
    <t>52.144</t>
  </si>
  <si>
    <t>99.392</t>
  </si>
  <si>
    <t>93BCW0126:T531:028</t>
  </si>
  <si>
    <t>21:0955:000561</t>
  </si>
  <si>
    <t>21:0006:000117:0005:0534:00</t>
  </si>
  <si>
    <t>31.14</t>
  </si>
  <si>
    <t>12.436</t>
  </si>
  <si>
    <t>4.532</t>
  </si>
  <si>
    <t>2.126</t>
  </si>
  <si>
    <t>36.651</t>
  </si>
  <si>
    <t>0.756</t>
  </si>
  <si>
    <t>88.498</t>
  </si>
  <si>
    <t>93BCW0126:T531:029</t>
  </si>
  <si>
    <t>21:0955:000562</t>
  </si>
  <si>
    <t>21:0006:000117:0005:0525:00</t>
  </si>
  <si>
    <t>45.491</t>
  </si>
  <si>
    <t>4.136</t>
  </si>
  <si>
    <t>47.945</t>
  </si>
  <si>
    <t>98.062</t>
  </si>
  <si>
    <t>93BCW0126:T531:030</t>
  </si>
  <si>
    <t>21:0955:000563</t>
  </si>
  <si>
    <t>21:0006:000117:0005:0526:00</t>
  </si>
  <si>
    <t>46.883</t>
  </si>
  <si>
    <t>50.16</t>
  </si>
  <si>
    <t>98.88</t>
  </si>
  <si>
    <t>93BCW0126:T531:031</t>
  </si>
  <si>
    <t>21:0955:000564</t>
  </si>
  <si>
    <t>21:0006:000117:0005:0532:00</t>
  </si>
  <si>
    <t>80.576</t>
  </si>
  <si>
    <t>0.223</t>
  </si>
  <si>
    <t>9.943</t>
  </si>
  <si>
    <t>91.031</t>
  </si>
  <si>
    <t>93BCW0126:T531:032</t>
  </si>
  <si>
    <t>21:0955:000565</t>
  </si>
  <si>
    <t>21:0006:000117:0005:0527:00</t>
  </si>
  <si>
    <t>47.618</t>
  </si>
  <si>
    <t>1.308</t>
  </si>
  <si>
    <t>48.616</t>
  </si>
  <si>
    <t>98.385</t>
  </si>
  <si>
    <t>93BCW0126:T531:033</t>
  </si>
  <si>
    <t>21:0955:000566</t>
  </si>
  <si>
    <t>21:0006:000117:0005:0528:00</t>
  </si>
  <si>
    <t>47.014</t>
  </si>
  <si>
    <t>50.572</t>
  </si>
  <si>
    <t>98.741</t>
  </si>
  <si>
    <t>93BCW0126:T531:034</t>
  </si>
  <si>
    <t>21:0955:000567</t>
  </si>
  <si>
    <t>21:0006:000117:0005:0529:00</t>
  </si>
  <si>
    <t>46.59</t>
  </si>
  <si>
    <t>46.194</t>
  </si>
  <si>
    <t>93.188</t>
  </si>
  <si>
    <t>93DU0505:T534:001</t>
  </si>
  <si>
    <t>21:0955:000568</t>
  </si>
  <si>
    <t>21:0006:000126</t>
  </si>
  <si>
    <t>21:0006:000126:0005:0501:00</t>
  </si>
  <si>
    <t>T534</t>
  </si>
  <si>
    <t>18.688</t>
  </si>
  <si>
    <t>7.219</t>
  </si>
  <si>
    <t>19.037</t>
  </si>
  <si>
    <t>100.959</t>
  </si>
  <si>
    <t>93DU0505:T534:002</t>
  </si>
  <si>
    <t>21:0955:000569</t>
  </si>
  <si>
    <t>21:0006:000126:0005:0502:00</t>
  </si>
  <si>
    <t>45.52</t>
  </si>
  <si>
    <t>0.672</t>
  </si>
  <si>
    <t>51.918</t>
  </si>
  <si>
    <t>98.413</t>
  </si>
  <si>
    <t>93DU0505:T534:003</t>
  </si>
  <si>
    <t>21:0955:000570</t>
  </si>
  <si>
    <t>21:0006:000126:0005:0503:00</t>
  </si>
  <si>
    <t>46.775</t>
  </si>
  <si>
    <t>2.097</t>
  </si>
  <si>
    <t>48.884</t>
  </si>
  <si>
    <t>98.051</t>
  </si>
  <si>
    <t>93DU0505:T534:004</t>
  </si>
  <si>
    <t>21:0955:000571</t>
  </si>
  <si>
    <t>21:0006:000126:0005:0507:00</t>
  </si>
  <si>
    <t>61.813</t>
  </si>
  <si>
    <t>0.653</t>
  </si>
  <si>
    <t>32.547</t>
  </si>
  <si>
    <t>96.064</t>
  </si>
  <si>
    <t>93DU0505:T534:005</t>
  </si>
  <si>
    <t>21:0955:000572</t>
  </si>
  <si>
    <t>21:0006:000126:0005:0504:00</t>
  </si>
  <si>
    <t>47.175</t>
  </si>
  <si>
    <t>49.983</t>
  </si>
  <si>
    <t>93DU0505:T534:006</t>
  </si>
  <si>
    <t>21:0955:000573</t>
  </si>
  <si>
    <t>21:0006:000126:0005:0505:00</t>
  </si>
  <si>
    <t>47.748</t>
  </si>
  <si>
    <t>1.164</t>
  </si>
  <si>
    <t>1.4</t>
  </si>
  <si>
    <t>97.243</t>
  </si>
  <si>
    <t>93DU0505:T534:007</t>
  </si>
  <si>
    <t>21:0955:000574</t>
  </si>
  <si>
    <t>21:0006:000126:0005:0508:00</t>
  </si>
  <si>
    <t>76.944</t>
  </si>
  <si>
    <t>13.761</t>
  </si>
  <si>
    <t>91.396</t>
  </si>
  <si>
    <t>93DU0505:T534:008</t>
  </si>
  <si>
    <t>21:0955:000575</t>
  </si>
  <si>
    <t>21:0006:000126:0005:0506:00</t>
  </si>
  <si>
    <t>49.043</t>
  </si>
  <si>
    <t>47.51</t>
  </si>
  <si>
    <t>97.83</t>
  </si>
  <si>
    <t>93DU0509:T534:009</t>
  </si>
  <si>
    <t>21:0955:000576</t>
  </si>
  <si>
    <t>21:0006:000130</t>
  </si>
  <si>
    <t>21:0006:000130:0005:0501:00</t>
  </si>
  <si>
    <t>4.68</t>
  </si>
  <si>
    <t>4.084</t>
  </si>
  <si>
    <t>7.509</t>
  </si>
  <si>
    <t>42.292</t>
  </si>
  <si>
    <t>100.602</t>
  </si>
  <si>
    <t>93DU0509:T534:010</t>
  </si>
  <si>
    <t>21:0955:000577</t>
  </si>
  <si>
    <t>21:0006:000130:0005:0509:00</t>
  </si>
  <si>
    <t>78.38</t>
  </si>
  <si>
    <t>0.263</t>
  </si>
  <si>
    <t>11.349</t>
  </si>
  <si>
    <t>90.38</t>
  </si>
  <si>
    <t>93DU0509:T534:011</t>
  </si>
  <si>
    <t>21:0955:000578</t>
  </si>
  <si>
    <t>21:0006:000130:0005:0510:00</t>
  </si>
  <si>
    <t>1.757</t>
  </si>
  <si>
    <t>70.509</t>
  </si>
  <si>
    <t>15.988</t>
  </si>
  <si>
    <t>89.009</t>
  </si>
  <si>
    <t>93DU0509:T534:012</t>
  </si>
  <si>
    <t>21:0955:000579</t>
  </si>
  <si>
    <t>21:0006:000130:0005:0503:00</t>
  </si>
  <si>
    <t>49.421</t>
  </si>
  <si>
    <t>1.021</t>
  </si>
  <si>
    <t>1.15</t>
  </si>
  <si>
    <t>46.179</t>
  </si>
  <si>
    <t>97.837</t>
  </si>
  <si>
    <t>93DU0509:T534:013</t>
  </si>
  <si>
    <t>21:0955:000580</t>
  </si>
  <si>
    <t>21:0006:000130:0005:0502:00</t>
  </si>
  <si>
    <t>87.325</t>
  </si>
  <si>
    <t>0.203</t>
  </si>
  <si>
    <t>88.145</t>
  </si>
  <si>
    <t>93DU0509:T534:014</t>
  </si>
  <si>
    <t>21:0955:000581</t>
  </si>
  <si>
    <t>21:0006:000130:0005:0504:00</t>
  </si>
  <si>
    <t>44.35</t>
  </si>
  <si>
    <t>3.241</t>
  </si>
  <si>
    <t>49.99</t>
  </si>
  <si>
    <t>98.268</t>
  </si>
  <si>
    <t>93DU0509:T534:015</t>
  </si>
  <si>
    <t>21:0955:000582</t>
  </si>
  <si>
    <t>21:0006:000130:0005:0505:00</t>
  </si>
  <si>
    <t>51.468</t>
  </si>
  <si>
    <t>0.718</t>
  </si>
  <si>
    <t>1.917</t>
  </si>
  <si>
    <t>97.015</t>
  </si>
  <si>
    <t>93DU0509:T534:016</t>
  </si>
  <si>
    <t>21:0955:000583</t>
  </si>
  <si>
    <t>21:0006:000130:0005:0506:00</t>
  </si>
  <si>
    <t>46.36</t>
  </si>
  <si>
    <t>2.381</t>
  </si>
  <si>
    <t>48.591</t>
  </si>
  <si>
    <t>97.892</t>
  </si>
  <si>
    <t>93DU0509:T534:017</t>
  </si>
  <si>
    <t>21:0955:000584</t>
  </si>
  <si>
    <t>21:0006:000130:0005:0507:00</t>
  </si>
  <si>
    <t>46.683</t>
  </si>
  <si>
    <t>0.406</t>
  </si>
  <si>
    <t>49.69</t>
  </si>
  <si>
    <t>98.574</t>
  </si>
  <si>
    <t>93DU0509:T534:018</t>
  </si>
  <si>
    <t>21:0955:000585</t>
  </si>
  <si>
    <t>21:0006:000130:0005:0508:00</t>
  </si>
  <si>
    <t>0.228</t>
  </si>
  <si>
    <t>97.44</t>
  </si>
  <si>
    <t>98.099</t>
  </si>
  <si>
    <t>93DU0512:T534:019</t>
  </si>
  <si>
    <t>21:0955:000586</t>
  </si>
  <si>
    <t>21:0006:000133</t>
  </si>
  <si>
    <t>21:0006:000133:0005:0505:00</t>
  </si>
  <si>
    <t>0.146</t>
  </si>
  <si>
    <t>53.961</t>
  </si>
  <si>
    <t>39.531</t>
  </si>
  <si>
    <t>95.746</t>
  </si>
  <si>
    <t>93DU0512:T534:020</t>
  </si>
  <si>
    <t>21:0955:000587</t>
  </si>
  <si>
    <t>21:0006:000133:0005:0501:00</t>
  </si>
  <si>
    <t>87.994</t>
  </si>
  <si>
    <t>88.341</t>
  </si>
  <si>
    <t>93DU0512:T534:021</t>
  </si>
  <si>
    <t>21:0955:000588</t>
  </si>
  <si>
    <t>21:0006:000133:0005:0503:00</t>
  </si>
  <si>
    <t>47.291</t>
  </si>
  <si>
    <t>49.862</t>
  </si>
  <si>
    <t>98.615</t>
  </si>
  <si>
    <t>93DU0512:T534:022</t>
  </si>
  <si>
    <t>21:0955:000589</t>
  </si>
  <si>
    <t>21:0006:000133:0005:0506:00</t>
  </si>
  <si>
    <t>60.053</t>
  </si>
  <si>
    <t>1.22</t>
  </si>
  <si>
    <t>34.52</t>
  </si>
  <si>
    <t>96.184</t>
  </si>
  <si>
    <t>93DU0512:T534:023</t>
  </si>
  <si>
    <t>21:0955:000590</t>
  </si>
  <si>
    <t>21:0006:000133:0005:0502:00</t>
  </si>
  <si>
    <t>86.657</t>
  </si>
  <si>
    <t>1.418</t>
  </si>
  <si>
    <t>89.237</t>
  </si>
  <si>
    <t>93DU0512:T534:024</t>
  </si>
  <si>
    <t>21:0955:000591</t>
  </si>
  <si>
    <t>21:0006:000133:0005:0504:00</t>
  </si>
  <si>
    <t>49.342</t>
  </si>
  <si>
    <t>1.205</t>
  </si>
  <si>
    <t>45.773</t>
  </si>
  <si>
    <t>97.328</t>
  </si>
  <si>
    <t>93DU0513:T534:025</t>
  </si>
  <si>
    <t>21:0955:000592</t>
  </si>
  <si>
    <t>21:0006:000134</t>
  </si>
  <si>
    <t>21:0006:000134:0005:0507:00</t>
  </si>
  <si>
    <t>1.676</t>
  </si>
  <si>
    <t>22.32</t>
  </si>
  <si>
    <t>0.533</t>
  </si>
  <si>
    <t>16.434</t>
  </si>
  <si>
    <t>53.242</t>
  </si>
  <si>
    <t>93DU0513:T534:026</t>
  </si>
  <si>
    <t>21:0955:000593</t>
  </si>
  <si>
    <t>21:0006:000134:0005:0501:00</t>
  </si>
  <si>
    <t>52.859</t>
  </si>
  <si>
    <t>0.998</t>
  </si>
  <si>
    <t>43.223</t>
  </si>
  <si>
    <t>97.416</t>
  </si>
  <si>
    <t>93DU0513:T534:027</t>
  </si>
  <si>
    <t>21:0955:000594</t>
  </si>
  <si>
    <t>21:0006:000134:0005:0502:00</t>
  </si>
  <si>
    <t>48.258</t>
  </si>
  <si>
    <t>0.166</t>
  </si>
  <si>
    <t>49.787</t>
  </si>
  <si>
    <t>98.973</t>
  </si>
  <si>
    <t>93DU0513:T534:028</t>
  </si>
  <si>
    <t>21:0955:000595</t>
  </si>
  <si>
    <t>21:0006:000134:0005:0503:00</t>
  </si>
  <si>
    <t>46.218</t>
  </si>
  <si>
    <t>1.347</t>
  </si>
  <si>
    <t>50.294</t>
  </si>
  <si>
    <t>93DU0513:T534:029</t>
  </si>
  <si>
    <t>21:0955:000596</t>
  </si>
  <si>
    <t>21:0006:000134:0005:0504:00</t>
  </si>
  <si>
    <t>46.686</t>
  </si>
  <si>
    <t>2.418</t>
  </si>
  <si>
    <t>49.174</t>
  </si>
  <si>
    <t>98.473</t>
  </si>
  <si>
    <t>93DU0513:T534:030</t>
  </si>
  <si>
    <t>21:0955:000597</t>
  </si>
  <si>
    <t>21:0006:000134:0005:0508:00</t>
  </si>
  <si>
    <t>74.732</t>
  </si>
  <si>
    <t>16.07</t>
  </si>
  <si>
    <t>91.559</t>
  </si>
  <si>
    <t>93DU0513:T534:031</t>
  </si>
  <si>
    <t>21:0955:000598</t>
  </si>
  <si>
    <t>21:0006:000134:0005:0505:00</t>
  </si>
  <si>
    <t>47.659</t>
  </si>
  <si>
    <t>49.957</t>
  </si>
  <si>
    <t>98.545</t>
  </si>
  <si>
    <t>93DU0513:T534:032</t>
  </si>
  <si>
    <t>21:0955:000599</t>
  </si>
  <si>
    <t>21:0006:000134:0005:0506:00</t>
  </si>
  <si>
    <t>65.496</t>
  </si>
  <si>
    <t>0.844</t>
  </si>
  <si>
    <t>23.868</t>
  </si>
  <si>
    <t>91.303</t>
  </si>
  <si>
    <t>93DU0515:T534:033</t>
  </si>
  <si>
    <t>21:0955:000600</t>
  </si>
  <si>
    <t>21:0006:000136</t>
  </si>
  <si>
    <t>21:0006:000136:0005:0501:00</t>
  </si>
  <si>
    <t>101.265</t>
  </si>
  <si>
    <t>93DU0515:T534:034</t>
  </si>
  <si>
    <t>21:0955:000601</t>
  </si>
  <si>
    <t>21:0006:000136:0005:0516:00</t>
  </si>
  <si>
    <t>1.776</t>
  </si>
  <si>
    <t>22.792</t>
  </si>
  <si>
    <t>3.584</t>
  </si>
  <si>
    <t>16.819</t>
  </si>
  <si>
    <t>54.034</t>
  </si>
  <si>
    <t>100.043</t>
  </si>
  <si>
    <t>93DU0515:T534:035</t>
  </si>
  <si>
    <t>21:0955:000602</t>
  </si>
  <si>
    <t>21:0006:000136:0005:0502:00</t>
  </si>
  <si>
    <t>46.162</t>
  </si>
  <si>
    <t>1.376</t>
  </si>
  <si>
    <t>50.874</t>
  </si>
  <si>
    <t>98.676</t>
  </si>
  <si>
    <t>93DU0515:T534:036</t>
  </si>
  <si>
    <t>21:0955:000603</t>
  </si>
  <si>
    <t>21:0006:000136:0005:0503:00</t>
  </si>
  <si>
    <t>46.069</t>
  </si>
  <si>
    <t>1.489</t>
  </si>
  <si>
    <t>50.712</t>
  </si>
  <si>
    <t>98.453</t>
  </si>
  <si>
    <t>93DU0515:T534:037</t>
  </si>
  <si>
    <t>21:0955:000604</t>
  </si>
  <si>
    <t>21:0006:000136:0005:0504:00</t>
  </si>
  <si>
    <t>46.298</t>
  </si>
  <si>
    <t>50.681</t>
  </si>
  <si>
    <t>98.416</t>
  </si>
  <si>
    <t>93DU0515:T534:038</t>
  </si>
  <si>
    <t>21:0955:000605</t>
  </si>
  <si>
    <t>21:0006:000136:0005:0505:00</t>
  </si>
  <si>
    <t>46.958</t>
  </si>
  <si>
    <t>49.496</t>
  </si>
  <si>
    <t>97.587</t>
  </si>
  <si>
    <t>93DU0515:T534:039</t>
  </si>
  <si>
    <t>21:0955:000606</t>
  </si>
  <si>
    <t>21:0006:000136:0005:0506:00</t>
  </si>
  <si>
    <t>48.264</t>
  </si>
  <si>
    <t>2.103</t>
  </si>
  <si>
    <t>47.026</t>
  </si>
  <si>
    <t>97.719</t>
  </si>
  <si>
    <t>93DU0515:T534:040</t>
  </si>
  <si>
    <t>21:0955:000607</t>
  </si>
  <si>
    <t>21:0006:000136:0005:0507:00</t>
  </si>
  <si>
    <t>40.924</t>
  </si>
  <si>
    <t>3.645</t>
  </si>
  <si>
    <t>2.291</t>
  </si>
  <si>
    <t>50.189</t>
  </si>
  <si>
    <t>98.374</t>
  </si>
  <si>
    <t>93DU0515:T534:041</t>
  </si>
  <si>
    <t>21:0955:000608</t>
  </si>
  <si>
    <t>21:0006:000136:0005:0508:00</t>
  </si>
  <si>
    <t>46.003</t>
  </si>
  <si>
    <t>1.813</t>
  </si>
  <si>
    <t>50.52</t>
  </si>
  <si>
    <t>98.594</t>
  </si>
  <si>
    <t>93DU0515:T534:042</t>
  </si>
  <si>
    <t>21:0955:000609</t>
  </si>
  <si>
    <t>21:0006:000136:0005:0515:00</t>
  </si>
  <si>
    <t>56.887</t>
  </si>
  <si>
    <t>1.259</t>
  </si>
  <si>
    <t>37.511</t>
  </si>
  <si>
    <t>95.905</t>
  </si>
  <si>
    <t>93DU0515:T534:043</t>
  </si>
  <si>
    <t>21:0955:000610</t>
  </si>
  <si>
    <t>21:0006:000136:0005:0509:00</t>
  </si>
  <si>
    <t>48.183</t>
  </si>
  <si>
    <t>1.948</t>
  </si>
  <si>
    <t>47.503</t>
  </si>
  <si>
    <t>97.949</t>
  </si>
  <si>
    <t>93DU0515:T534:044</t>
  </si>
  <si>
    <t>21:0955:000611</t>
  </si>
  <si>
    <t>21:0006:000136:0005:0510:00</t>
  </si>
  <si>
    <t>46.894</t>
  </si>
  <si>
    <t>98.333</t>
  </si>
  <si>
    <t>93DU0515:T534:045</t>
  </si>
  <si>
    <t>21:0955:000612</t>
  </si>
  <si>
    <t>21:0006:000136:0005:0511:00</t>
  </si>
  <si>
    <t>47.372</t>
  </si>
  <si>
    <t>49.555</t>
  </si>
  <si>
    <t>98.057</t>
  </si>
  <si>
    <t>93DU0515:T534:046</t>
  </si>
  <si>
    <t>21:0955:000613</t>
  </si>
  <si>
    <t>21:0006:000136:0005:0512:00</t>
  </si>
  <si>
    <t>46.219</t>
  </si>
  <si>
    <t>1.595</t>
  </si>
  <si>
    <t>50.697</t>
  </si>
  <si>
    <t>98.668</t>
  </si>
  <si>
    <t>93DU0515:T534:047</t>
  </si>
  <si>
    <t>21:0955:000614</t>
  </si>
  <si>
    <t>21:0006:000136:0005:0513:00</t>
  </si>
  <si>
    <t>46.963</t>
  </si>
  <si>
    <t>49.531</t>
  </si>
  <si>
    <t>98.298</t>
  </si>
  <si>
    <t>93DU0515:T534:048</t>
  </si>
  <si>
    <t>21:0955:000615</t>
  </si>
  <si>
    <t>21:0006:000136:0005:0514:00</t>
  </si>
  <si>
    <t>45.689</t>
  </si>
  <si>
    <t>51.024</t>
  </si>
  <si>
    <t>98.763</t>
  </si>
  <si>
    <t>93DU0519:T534:049</t>
  </si>
  <si>
    <t>21:0955:000616</t>
  </si>
  <si>
    <t>21:0006:000140</t>
  </si>
  <si>
    <t>21:0006:000140:0005:0508:00</t>
  </si>
  <si>
    <t>1.068</t>
  </si>
  <si>
    <t>24.238</t>
  </si>
  <si>
    <t>3.913</t>
  </si>
  <si>
    <t>15.995</t>
  </si>
  <si>
    <t>53.933</t>
  </si>
  <si>
    <t>99.891</t>
  </si>
  <si>
    <t>93DU0519:T534:050</t>
  </si>
  <si>
    <t>21:0955:000617</t>
  </si>
  <si>
    <t>21:0006:000140:0005:0509:00</t>
  </si>
  <si>
    <t>77.311</t>
  </si>
  <si>
    <t>91.227</t>
  </si>
  <si>
    <t>93DU0519:T534:051</t>
  </si>
  <si>
    <t>21:0955:000618</t>
  </si>
  <si>
    <t>21:0006:000140:0005:0507:00</t>
  </si>
  <si>
    <t>53.758</t>
  </si>
  <si>
    <t>41.847</t>
  </si>
  <si>
    <t>93DU0519:T534:052</t>
  </si>
  <si>
    <t>21:0955:000619</t>
  </si>
  <si>
    <t>21:0006:000140:0005:0501:00</t>
  </si>
  <si>
    <t>46.335</t>
  </si>
  <si>
    <t>1.942</t>
  </si>
  <si>
    <t>48.958</t>
  </si>
  <si>
    <t>98.064</t>
  </si>
  <si>
    <t>93DU0519:T534:054</t>
  </si>
  <si>
    <t>21:0955:000620</t>
  </si>
  <si>
    <t>21:0006:000140:0005:0510:00</t>
  </si>
  <si>
    <t>79.399</t>
  </si>
  <si>
    <t>12.616</t>
  </si>
  <si>
    <t>92.769</t>
  </si>
  <si>
    <t>93DU0519:T534:055</t>
  </si>
  <si>
    <t>21:0955:000621</t>
  </si>
  <si>
    <t>21:0006:000140:0005:0502:00</t>
  </si>
  <si>
    <t>46.526</t>
  </si>
  <si>
    <t>51.803</t>
  </si>
  <si>
    <t>99.235</t>
  </si>
  <si>
    <t>93DU0519:T534:056</t>
  </si>
  <si>
    <t>21:0955:000622</t>
  </si>
  <si>
    <t>21:0006:000140:0005:0503:00</t>
  </si>
  <si>
    <t>45.758</t>
  </si>
  <si>
    <t>1.008</t>
  </si>
  <si>
    <t>2.203</t>
  </si>
  <si>
    <t>49.491</t>
  </si>
  <si>
    <t>98.579</t>
  </si>
  <si>
    <t>93DU0519:T534:057</t>
  </si>
  <si>
    <t>21:0955:000623</t>
  </si>
  <si>
    <t>21:0006:000140:0005:0504:00</t>
  </si>
  <si>
    <t>45.321</t>
  </si>
  <si>
    <t>1.356</t>
  </si>
  <si>
    <t>51.076</t>
  </si>
  <si>
    <t>98.213</t>
  </si>
  <si>
    <t>93DU0519:T534:058</t>
  </si>
  <si>
    <t>21:0955:000624</t>
  </si>
  <si>
    <t>21:0006:000140:0005:0505:00</t>
  </si>
  <si>
    <t>45.752</t>
  </si>
  <si>
    <t>1.158</t>
  </si>
  <si>
    <t>50.871</t>
  </si>
  <si>
    <t>98.164</t>
  </si>
  <si>
    <t>93DU0519:T534:059</t>
  </si>
  <si>
    <t>21:0955:000625</t>
  </si>
  <si>
    <t>21:0006:000140:0005:0506:00</t>
  </si>
  <si>
    <t>47.695</t>
  </si>
  <si>
    <t>1.471</t>
  </si>
  <si>
    <t>47.691</t>
  </si>
  <si>
    <t>97.763</t>
  </si>
  <si>
    <t>93DU0523:T534:060</t>
  </si>
  <si>
    <t>21:0955:000626</t>
  </si>
  <si>
    <t>21:0006:000144</t>
  </si>
  <si>
    <t>21:0006:000144:0005:0501:00</t>
  </si>
  <si>
    <t>47.016</t>
  </si>
  <si>
    <t>48.579</t>
  </si>
  <si>
    <t>97.382</t>
  </si>
  <si>
    <t>93DU0523:T534:061</t>
  </si>
  <si>
    <t>21:0955:000627</t>
  </si>
  <si>
    <t>21:0006:000144:0005:0502:00</t>
  </si>
  <si>
    <t>43.929</t>
  </si>
  <si>
    <t>2.554</t>
  </si>
  <si>
    <t>52.229</t>
  </si>
  <si>
    <t>98.816</t>
  </si>
  <si>
    <t>93DU0525:T534:062</t>
  </si>
  <si>
    <t>21:0955:000628</t>
  </si>
  <si>
    <t>21:0006:000146</t>
  </si>
  <si>
    <t>21:0006:000146:0005:0501:00</t>
  </si>
  <si>
    <t>5.317</t>
  </si>
  <si>
    <t>5.511</t>
  </si>
  <si>
    <t>41.693</t>
  </si>
  <si>
    <t>100.23</t>
  </si>
  <si>
    <t>93DU0525:T534:063</t>
  </si>
  <si>
    <t>21:0955:000629</t>
  </si>
  <si>
    <t>21:0006:000146:0005:0502:00</t>
  </si>
  <si>
    <t>5.164</t>
  </si>
  <si>
    <t>100.786</t>
  </si>
  <si>
    <t>93DU0525:T534:064</t>
  </si>
  <si>
    <t>21:0955:000630</t>
  </si>
  <si>
    <t>21:0006:000146:0005:0506:00</t>
  </si>
  <si>
    <t>0.684</t>
  </si>
  <si>
    <t>24.026</t>
  </si>
  <si>
    <t>5.093</t>
  </si>
  <si>
    <t>15.355</t>
  </si>
  <si>
    <t>54.028</t>
  </si>
  <si>
    <t>99.977</t>
  </si>
  <si>
    <t>93DU0525:T534:065</t>
  </si>
  <si>
    <t>21:0955:000631</t>
  </si>
  <si>
    <t>21:0006:000146:0005:0507:00</t>
  </si>
  <si>
    <t>1.881</t>
  </si>
  <si>
    <t>36.666</t>
  </si>
  <si>
    <t>9.621</t>
  </si>
  <si>
    <t>48.095</t>
  </si>
  <si>
    <t>96.92</t>
  </si>
  <si>
    <t>93DU0525:T534:066</t>
  </si>
  <si>
    <t>21:0955:000632</t>
  </si>
  <si>
    <t>21:0006:000146:0005:0503:00</t>
  </si>
  <si>
    <t>46.639</t>
  </si>
  <si>
    <t>1.609</t>
  </si>
  <si>
    <t>98.438</t>
  </si>
  <si>
    <t>93DU0525:T534:067</t>
  </si>
  <si>
    <t>21:0955:000633</t>
  </si>
  <si>
    <t>21:0006:000146:0005:0504:00</t>
  </si>
  <si>
    <t>47.202</t>
  </si>
  <si>
    <t>49.752</t>
  </si>
  <si>
    <t>93DU0525:T534:068</t>
  </si>
  <si>
    <t>21:0955:000634</t>
  </si>
  <si>
    <t>21:0006:000146:0005:0505:00</t>
  </si>
  <si>
    <t>47.867</t>
  </si>
  <si>
    <t>0.776</t>
  </si>
  <si>
    <t>49.57</t>
  </si>
  <si>
    <t>98.482</t>
  </si>
  <si>
    <t>93DU0529:T534:069</t>
  </si>
  <si>
    <t>21:0955:000635</t>
  </si>
  <si>
    <t>21:0006:000150</t>
  </si>
  <si>
    <t>21:0006:000150:0005:0503:00</t>
  </si>
  <si>
    <t>47.249</t>
  </si>
  <si>
    <t>50.052</t>
  </si>
  <si>
    <t>98.08</t>
  </si>
  <si>
    <t>93DU0529:T534:070</t>
  </si>
  <si>
    <t>21:0955:000636</t>
  </si>
  <si>
    <t>21:0006:000150:0005:0504:00</t>
  </si>
  <si>
    <t>45.48</t>
  </si>
  <si>
    <t>0.661</t>
  </si>
  <si>
    <t>50.914</t>
  </si>
  <si>
    <t>98.607</t>
  </si>
  <si>
    <t>93DU0529:T534:071</t>
  </si>
  <si>
    <t>21:0955:000637</t>
  </si>
  <si>
    <t>21:0006:000150:0005:0501:00</t>
  </si>
  <si>
    <t>91.586</t>
  </si>
  <si>
    <t>92.174</t>
  </si>
  <si>
    <t>93DU0529:T534:072</t>
  </si>
  <si>
    <t>21:0955:000638</t>
  </si>
  <si>
    <t>21:0006:000150:0005:0502:00</t>
  </si>
  <si>
    <t>88.431</t>
  </si>
  <si>
    <t>88.831</t>
  </si>
  <si>
    <t>93DU0520:T534:073</t>
  </si>
  <si>
    <t>21:0955:000639</t>
  </si>
  <si>
    <t>21:0006:000141</t>
  </si>
  <si>
    <t>21:0006:000141:0005:0502:00</t>
  </si>
  <si>
    <t>18.661</t>
  </si>
  <si>
    <t>5.349</t>
  </si>
  <si>
    <t>6.726</t>
  </si>
  <si>
    <t>6.842</t>
  </si>
  <si>
    <t>20.187</t>
  </si>
  <si>
    <t>41.637</t>
  </si>
  <si>
    <t>100.156</t>
  </si>
  <si>
    <t>93DU0520:T534:074</t>
  </si>
  <si>
    <t>21:0955:000640</t>
  </si>
  <si>
    <t>21:0006:000141:0005:0525:00</t>
  </si>
  <si>
    <t>55.086</t>
  </si>
  <si>
    <t>11.339</t>
  </si>
  <si>
    <t>26.727</t>
  </si>
  <si>
    <t>95.994</t>
  </si>
  <si>
    <t>93DU0520:T534:075</t>
  </si>
  <si>
    <t>21:0955:000641</t>
  </si>
  <si>
    <t>21:0006:000141:0005:0523:00</t>
  </si>
  <si>
    <t>70.062</t>
  </si>
  <si>
    <t>21.073</t>
  </si>
  <si>
    <t>91.854</t>
  </si>
  <si>
    <t>93DU0520:T534:076</t>
  </si>
  <si>
    <t>21:0955:000642</t>
  </si>
  <si>
    <t>21:0006:000141:0005:0501:00</t>
  </si>
  <si>
    <t>11.063</t>
  </si>
  <si>
    <t>10.777</t>
  </si>
  <si>
    <t>18.806</t>
  </si>
  <si>
    <t>9.269</t>
  </si>
  <si>
    <t>1.467</t>
  </si>
  <si>
    <t>43.357</t>
  </si>
  <si>
    <t>0.841</t>
  </si>
  <si>
    <t>96.572</t>
  </si>
  <si>
    <t>93DU0520:T534:077</t>
  </si>
  <si>
    <t>21:0955:000643</t>
  </si>
  <si>
    <t>21:0006:000141:0005:0526:00</t>
  </si>
  <si>
    <t>79.547</t>
  </si>
  <si>
    <t>11.138</t>
  </si>
  <si>
    <t>91.231</t>
  </si>
  <si>
    <t>93DU0520:T534:078</t>
  </si>
  <si>
    <t>21:0955:000644</t>
  </si>
  <si>
    <t>21:0006:000141:0005:0505:00</t>
  </si>
  <si>
    <t>47.168</t>
  </si>
  <si>
    <t>1.046</t>
  </si>
  <si>
    <t>97.798</t>
  </si>
  <si>
    <t>93DU0520:T534:079</t>
  </si>
  <si>
    <t>21:0955:000645</t>
  </si>
  <si>
    <t>21:0006:000141:0005:0506:00</t>
  </si>
  <si>
    <t>44.84</t>
  </si>
  <si>
    <t>2.178</t>
  </si>
  <si>
    <t>51.855</t>
  </si>
  <si>
    <t>99.108</t>
  </si>
  <si>
    <t>93DU0520:T534:080</t>
  </si>
  <si>
    <t>21:0955:000646</t>
  </si>
  <si>
    <t>21:0006:000141:0005:0507:00</t>
  </si>
  <si>
    <t>52.025</t>
  </si>
  <si>
    <t>1.098</t>
  </si>
  <si>
    <t>1.032</t>
  </si>
  <si>
    <t>42.197</t>
  </si>
  <si>
    <t>96.551</t>
  </si>
  <si>
    <t>93DU0520:T534:081</t>
  </si>
  <si>
    <t>21:0955:000647</t>
  </si>
  <si>
    <t>21:0006:000141:0005:0508:00</t>
  </si>
  <si>
    <t>50.637</t>
  </si>
  <si>
    <t>0.686</t>
  </si>
  <si>
    <t>0.815</t>
  </si>
  <si>
    <t>45.558</t>
  </si>
  <si>
    <t>93DU0520:T534:082</t>
  </si>
  <si>
    <t>21:0955:000648</t>
  </si>
  <si>
    <t>21:0006:000141:0005:0503:00</t>
  </si>
  <si>
    <t>89.098</t>
  </si>
  <si>
    <t>89.45</t>
  </si>
  <si>
    <t>93DU0520:T534:083</t>
  </si>
  <si>
    <t>21:0955:000649</t>
  </si>
  <si>
    <t>21:0006:000141:0005:0509:00</t>
  </si>
  <si>
    <t>43.735</t>
  </si>
  <si>
    <t>13.65</t>
  </si>
  <si>
    <t>38.033</t>
  </si>
  <si>
    <t>95.558</t>
  </si>
  <si>
    <t>93DU0520:T534:084</t>
  </si>
  <si>
    <t>21:0955:000650</t>
  </si>
  <si>
    <t>21:0006:000141:0005:0510:00</t>
  </si>
  <si>
    <t>52</t>
  </si>
  <si>
    <t>0.874</t>
  </si>
  <si>
    <t>43.993</t>
  </si>
  <si>
    <t>93DU0520:T534:085</t>
  </si>
  <si>
    <t>21:0955:000651</t>
  </si>
  <si>
    <t>21:0006:000141:0005:0511:00</t>
  </si>
  <si>
    <t>52.705</t>
  </si>
  <si>
    <t>1.128</t>
  </si>
  <si>
    <t>0.821</t>
  </si>
  <si>
    <t>42.289</t>
  </si>
  <si>
    <t>97.138</t>
  </si>
  <si>
    <t>93DU0520:T534:086</t>
  </si>
  <si>
    <t>21:0955:000652</t>
  </si>
  <si>
    <t>21:0006:000141:0005:0512:00</t>
  </si>
  <si>
    <t>45.604</t>
  </si>
  <si>
    <t>1.055</t>
  </si>
  <si>
    <t>51.688</t>
  </si>
  <si>
    <t>93DU0520:T534:087</t>
  </si>
  <si>
    <t>21:0955:000653</t>
  </si>
  <si>
    <t>21:0006:000141:0005:0504:00</t>
  </si>
  <si>
    <t>89.066</t>
  </si>
  <si>
    <t>89.424</t>
  </si>
  <si>
    <t>93DU0520:T534:088</t>
  </si>
  <si>
    <t>21:0955:000654</t>
  </si>
  <si>
    <t>21:0006:000141:0005:0513:00</t>
  </si>
  <si>
    <t>51.865</t>
  </si>
  <si>
    <t>98.393</t>
  </si>
  <si>
    <t>93DU0520:T534:089</t>
  </si>
  <si>
    <t>21:0955:000655</t>
  </si>
  <si>
    <t>21:0006:000141:0005:0514:00</t>
  </si>
  <si>
    <t>49.209</t>
  </si>
  <si>
    <t>93DU0520:T534:090</t>
  </si>
  <si>
    <t>21:0955:000656</t>
  </si>
  <si>
    <t>21:0006:000141:0005:0515:00</t>
  </si>
  <si>
    <t>50.522</t>
  </si>
  <si>
    <t>97.78</t>
  </si>
  <si>
    <t>93DU0520:T534:091</t>
  </si>
  <si>
    <t>21:0955:000657</t>
  </si>
  <si>
    <t>21:0006:000141:0005:0516:00</t>
  </si>
  <si>
    <t>48.432</t>
  </si>
  <si>
    <t>47.93</t>
  </si>
  <si>
    <t>98.292</t>
  </si>
  <si>
    <t>93DU0520:T534:092</t>
  </si>
  <si>
    <t>21:0955:000658</t>
  </si>
  <si>
    <t>21:0006:000141:0005:0517:00</t>
  </si>
  <si>
    <t>47.334</t>
  </si>
  <si>
    <t>47.666</t>
  </si>
  <si>
    <t>96.961</t>
  </si>
  <si>
    <t>93DU0520:T534:093</t>
  </si>
  <si>
    <t>21:0955:000659</t>
  </si>
  <si>
    <t>21:0006:000141:0005:0518:00</t>
  </si>
  <si>
    <t>49.447</t>
  </si>
  <si>
    <t>1.118</t>
  </si>
  <si>
    <t>97.182</t>
  </si>
  <si>
    <t>93DU0520:T534:094</t>
  </si>
  <si>
    <t>21:0955:000660</t>
  </si>
  <si>
    <t>21:0006:000141:0005:0519:00</t>
  </si>
  <si>
    <t>1.176</t>
  </si>
  <si>
    <t>0.839</t>
  </si>
  <si>
    <t>47.213</t>
  </si>
  <si>
    <t>97.333</t>
  </si>
  <si>
    <t>93DU0520:T534:095</t>
  </si>
  <si>
    <t>21:0955:000661</t>
  </si>
  <si>
    <t>21:0006:000141:0005:0520:00</t>
  </si>
  <si>
    <t>48.855</t>
  </si>
  <si>
    <t>46.988</t>
  </si>
  <si>
    <t>93DU0520:T534:096</t>
  </si>
  <si>
    <t>21:0955:000662</t>
  </si>
  <si>
    <t>21:0006:000141:0005:0521:00</t>
  </si>
  <si>
    <t>45.239</t>
  </si>
  <si>
    <t>52.287</t>
  </si>
  <si>
    <t>99.104</t>
  </si>
  <si>
    <t>93DU0520:T534:097</t>
  </si>
  <si>
    <t>21:0955:000663</t>
  </si>
  <si>
    <t>21:0006:000141:0005:0522:00</t>
  </si>
  <si>
    <t>49.123</t>
  </si>
  <si>
    <t>1.924</t>
  </si>
  <si>
    <t>46.671</t>
  </si>
  <si>
    <t>97.947</t>
  </si>
  <si>
    <t>93DU0520:T534:098</t>
  </si>
  <si>
    <t>21:0955:000664</t>
  </si>
  <si>
    <t>21:0006:000141:0005:0524:00</t>
  </si>
  <si>
    <t>97.887</t>
  </si>
  <si>
    <t>93DU0520:T534:099</t>
  </si>
  <si>
    <t>21:0955:000665</t>
  </si>
  <si>
    <t>21:0006:000141:0005:0527:00</t>
  </si>
  <si>
    <t>77.328</t>
  </si>
  <si>
    <t>0.181</t>
  </si>
  <si>
    <t>13.194</t>
  </si>
  <si>
    <t>91.16</t>
  </si>
  <si>
    <t>93DU0533:T534:100</t>
  </si>
  <si>
    <t>21:0955:000666</t>
  </si>
  <si>
    <t>21:0006:000154</t>
  </si>
  <si>
    <t>21:0006:000154:0005:0502:00</t>
  </si>
  <si>
    <t>17.635</t>
  </si>
  <si>
    <t>6.508</t>
  </si>
  <si>
    <t>8.367</t>
  </si>
  <si>
    <t>18.93</t>
  </si>
  <si>
    <t>41.417</t>
  </si>
  <si>
    <t>101.188</t>
  </si>
  <si>
    <t>93DU0533:T534:101</t>
  </si>
  <si>
    <t>21:0955:000667</t>
  </si>
  <si>
    <t>21:0006:000154:0005:0503:00</t>
  </si>
  <si>
    <t>7.153</t>
  </si>
  <si>
    <t>42.709</t>
  </si>
  <si>
    <t>100.838</t>
  </si>
  <si>
    <t>93DU0533:T534:102</t>
  </si>
  <si>
    <t>21:0955:000668</t>
  </si>
  <si>
    <t>21:0006:000154:0005:0501:00</t>
  </si>
  <si>
    <t>2.698</t>
  </si>
  <si>
    <t>1.508</t>
  </si>
  <si>
    <t>55.076</t>
  </si>
  <si>
    <t>100.29</t>
  </si>
  <si>
    <t>93DU0533:T534:103</t>
  </si>
  <si>
    <t>21:0955:000669</t>
  </si>
  <si>
    <t>21:0006:000154:0005:0504:00</t>
  </si>
  <si>
    <t>0.85</t>
  </si>
  <si>
    <t>21.654</t>
  </si>
  <si>
    <t>1.903</t>
  </si>
  <si>
    <t>2.218</t>
  </si>
  <si>
    <t>17.14</t>
  </si>
  <si>
    <t>99.954</t>
  </si>
  <si>
    <t>93DU0533:T534:104</t>
  </si>
  <si>
    <t>21:0955:000670</t>
  </si>
  <si>
    <t>21:0006:000154:0005:0511:00</t>
  </si>
  <si>
    <t>96.804</t>
  </si>
  <si>
    <t>97.63</t>
  </si>
  <si>
    <t>93DU0533:T534:105</t>
  </si>
  <si>
    <t>21:0955:000671</t>
  </si>
  <si>
    <t>21:0006:000154:0005:0505:00</t>
  </si>
  <si>
    <t>47.816</t>
  </si>
  <si>
    <t>49.611</t>
  </si>
  <si>
    <t>98.481</t>
  </si>
  <si>
    <t>93DU0533:T534:106</t>
  </si>
  <si>
    <t>21:0955:000672</t>
  </si>
  <si>
    <t>21:0006:000154:0005:0506:00</t>
  </si>
  <si>
    <t>46.868</t>
  </si>
  <si>
    <t>0.891</t>
  </si>
  <si>
    <t>50.317</t>
  </si>
  <si>
    <t>98.408</t>
  </si>
  <si>
    <t>93DU0533:T534:107</t>
  </si>
  <si>
    <t>21:0955:000673</t>
  </si>
  <si>
    <t>21:0006:000154:0005:0507:00</t>
  </si>
  <si>
    <t>45.394</t>
  </si>
  <si>
    <t>51.7</t>
  </si>
  <si>
    <t>98.297</t>
  </si>
  <si>
    <t>93DU0533:T534:108</t>
  </si>
  <si>
    <t>21:0955:000674</t>
  </si>
  <si>
    <t>21:0006:000154:0005:0508:00</t>
  </si>
  <si>
    <t>48.05</t>
  </si>
  <si>
    <t>1.977</t>
  </si>
  <si>
    <t>47.947</t>
  </si>
  <si>
    <t>98.138</t>
  </si>
  <si>
    <t>93DU0533:T534:109</t>
  </si>
  <si>
    <t>21:0955:000675</t>
  </si>
  <si>
    <t>21:0006:000154:0005:0509:00</t>
  </si>
  <si>
    <t>44.709</t>
  </si>
  <si>
    <t>0.86</t>
  </si>
  <si>
    <t>52.162</t>
  </si>
  <si>
    <t>98.342</t>
  </si>
  <si>
    <t>93DU0533:T534:110</t>
  </si>
  <si>
    <t>21:0955:000676</t>
  </si>
  <si>
    <t>21:0006:000154:0005:0510:00</t>
  </si>
  <si>
    <t>49.494</t>
  </si>
  <si>
    <t>2.056</t>
  </si>
  <si>
    <t>46.576</t>
  </si>
  <si>
    <t>98.279</t>
  </si>
  <si>
    <t>93DU0538:T535:001</t>
  </si>
  <si>
    <t>21:0955:000677</t>
  </si>
  <si>
    <t>21:0006:000157</t>
  </si>
  <si>
    <t>21:0006:000157:0005:0502:00</t>
  </si>
  <si>
    <t>T535</t>
  </si>
  <si>
    <t>16.156</t>
  </si>
  <si>
    <t>7.102</t>
  </si>
  <si>
    <t>9.784</t>
  </si>
  <si>
    <t>18.78</t>
  </si>
  <si>
    <t>93DU0538:T535:002</t>
  </si>
  <si>
    <t>21:0955:000678</t>
  </si>
  <si>
    <t>21:0006:000157:0005:0503:00</t>
  </si>
  <si>
    <t>18.47</t>
  </si>
  <si>
    <t>5.416</t>
  </si>
  <si>
    <t>7.262</t>
  </si>
  <si>
    <t>20.798</t>
  </si>
  <si>
    <t>100.88</t>
  </si>
  <si>
    <t>93DU0538:T535:003</t>
  </si>
  <si>
    <t>21:0955:000679</t>
  </si>
  <si>
    <t>21:0006:000157:0005:0504:00</t>
  </si>
  <si>
    <t>4.5</t>
  </si>
  <si>
    <t>7.154</t>
  </si>
  <si>
    <t>7.402</t>
  </si>
  <si>
    <t>20.717</t>
  </si>
  <si>
    <t>101.07</t>
  </si>
  <si>
    <t>93DU0538:T535:004</t>
  </si>
  <si>
    <t>21:0955:000680</t>
  </si>
  <si>
    <t>21:0006:000157:0005:0505:00</t>
  </si>
  <si>
    <t>17.907</t>
  </si>
  <si>
    <t>5.594</t>
  </si>
  <si>
    <t>7.574</t>
  </si>
  <si>
    <t>19.739</t>
  </si>
  <si>
    <t>99.978</t>
  </si>
  <si>
    <t>93DU0538:T535:005</t>
  </si>
  <si>
    <t>21:0955:000681</t>
  </si>
  <si>
    <t>21:0006:000157:0005:0506:00</t>
  </si>
  <si>
    <t>16.133</t>
  </si>
  <si>
    <t>9.539</t>
  </si>
  <si>
    <t>6.624</t>
  </si>
  <si>
    <t>99.652</t>
  </si>
  <si>
    <t>93DU0538:T535:006</t>
  </si>
  <si>
    <t>21:0955:000682</t>
  </si>
  <si>
    <t>21:0006:000157:0005:0507:00</t>
  </si>
  <si>
    <t>16.879</t>
  </si>
  <si>
    <t>6.218</t>
  </si>
  <si>
    <t>19.731</t>
  </si>
  <si>
    <t>99.8</t>
  </si>
  <si>
    <t>93DU0538:T535:007</t>
  </si>
  <si>
    <t>21:0955:000683</t>
  </si>
  <si>
    <t>21:0006:000157:0005:0533:00</t>
  </si>
  <si>
    <t>0.401</t>
  </si>
  <si>
    <t>77.229</t>
  </si>
  <si>
    <t>79.042</t>
  </si>
  <si>
    <t>93DU0538:T535:008</t>
  </si>
  <si>
    <t>21:0955:000684</t>
  </si>
  <si>
    <t>21:0006:000157:0005:0508:00</t>
  </si>
  <si>
    <t>5.355</t>
  </si>
  <si>
    <t>20.85</t>
  </si>
  <si>
    <t>41.629</t>
  </si>
  <si>
    <t>93DU0538:T535:009</t>
  </si>
  <si>
    <t>21:0955:000685</t>
  </si>
  <si>
    <t>21:0006:000157:0005:0509:00</t>
  </si>
  <si>
    <t>18.385</t>
  </si>
  <si>
    <t>3.828</t>
  </si>
  <si>
    <t>7.089</t>
  </si>
  <si>
    <t>21.374</t>
  </si>
  <si>
    <t>40.914</t>
  </si>
  <si>
    <t>99.218</t>
  </si>
  <si>
    <t>93DU0538:T535:010</t>
  </si>
  <si>
    <t>21:0955:000686</t>
  </si>
  <si>
    <t>21:0006:000157:0005:0510:00</t>
  </si>
  <si>
    <t>18.074</t>
  </si>
  <si>
    <t>6.815</t>
  </si>
  <si>
    <t>6.714</t>
  </si>
  <si>
    <t>20.261</t>
  </si>
  <si>
    <t>100.256</t>
  </si>
  <si>
    <t>93DU0538:T535:011</t>
  </si>
  <si>
    <t>21:0955:000687</t>
  </si>
  <si>
    <t>21:0006:000157:0005:0511:00</t>
  </si>
  <si>
    <t>17.204</t>
  </si>
  <si>
    <t>8.645</t>
  </si>
  <si>
    <t>7.355</t>
  </si>
  <si>
    <t>21.647</t>
  </si>
  <si>
    <t>41.013</t>
  </si>
  <si>
    <t>99.215</t>
  </si>
  <si>
    <t>93DU0538:T535:012</t>
  </si>
  <si>
    <t>21:0955:000688</t>
  </si>
  <si>
    <t>21:0006:000157:0005:0512:00</t>
  </si>
  <si>
    <t>16.836</t>
  </si>
  <si>
    <t>6.221</t>
  </si>
  <si>
    <t>19.784</t>
  </si>
  <si>
    <t>98.964</t>
  </si>
  <si>
    <t>93DU0538:T535:013</t>
  </si>
  <si>
    <t>21:0955:000689</t>
  </si>
  <si>
    <t>21:0006:000157:0005:0513:00</t>
  </si>
  <si>
    <t>6.042</t>
  </si>
  <si>
    <t>6.768</t>
  </si>
  <si>
    <t>6.533</t>
  </si>
  <si>
    <t>20.329</t>
  </si>
  <si>
    <t>40.572</t>
  </si>
  <si>
    <t>93DU0538:T535:014</t>
  </si>
  <si>
    <t>21:0955:000690</t>
  </si>
  <si>
    <t>21:0006:000157:0005:0514:00</t>
  </si>
  <si>
    <t>17.458</t>
  </si>
  <si>
    <t>6.215</t>
  </si>
  <si>
    <t>41.577</t>
  </si>
  <si>
    <t>100.583</t>
  </si>
  <si>
    <t>93DU0538:T535:015</t>
  </si>
  <si>
    <t>21:0955:000691</t>
  </si>
  <si>
    <t>21:0006:000157:0005:0515:00</t>
  </si>
  <si>
    <t>4.525</t>
  </si>
  <si>
    <t>4.635</t>
  </si>
  <si>
    <t>7.162</t>
  </si>
  <si>
    <t>93DU0538:T535:016</t>
  </si>
  <si>
    <t>21:0955:000692</t>
  </si>
  <si>
    <t>21:0006:000157:0005:0501:00</t>
  </si>
  <si>
    <t>98.066</t>
  </si>
  <si>
    <t>99.519</t>
  </si>
  <si>
    <t>93DU0538:T535:017</t>
  </si>
  <si>
    <t>21:0955:000693</t>
  </si>
  <si>
    <t>21:0006:000157:0005:0516:00</t>
  </si>
  <si>
    <t>21.199</t>
  </si>
  <si>
    <t>4.547</t>
  </si>
  <si>
    <t>7.766</t>
  </si>
  <si>
    <t>42.046</t>
  </si>
  <si>
    <t>100.865</t>
  </si>
  <si>
    <t>93DU0538:T535:018</t>
  </si>
  <si>
    <t>21:0955:000694</t>
  </si>
  <si>
    <t>21:0006:000157:0005:0517:00</t>
  </si>
  <si>
    <t>18.402</t>
  </si>
  <si>
    <t>5.482</t>
  </si>
  <si>
    <t>7.853</t>
  </si>
  <si>
    <t>20.13</t>
  </si>
  <si>
    <t>100.063</t>
  </si>
  <si>
    <t>93DU0538:T535:019</t>
  </si>
  <si>
    <t>21:0955:000695</t>
  </si>
  <si>
    <t>21:0006:000157:0005:0518:00</t>
  </si>
  <si>
    <t>5.604</t>
  </si>
  <si>
    <t>7.121</t>
  </si>
  <si>
    <t>20.442</t>
  </si>
  <si>
    <t>93DU0538:T535:020</t>
  </si>
  <si>
    <t>21:0955:000696</t>
  </si>
  <si>
    <t>21:0006:000157:0005:0519:00</t>
  </si>
  <si>
    <t>18.276</t>
  </si>
  <si>
    <t>5.955</t>
  </si>
  <si>
    <t>5.981</t>
  </si>
  <si>
    <t>7.788</t>
  </si>
  <si>
    <t>41.836</t>
  </si>
  <si>
    <t>93DU0538:T535:021</t>
  </si>
  <si>
    <t>21:0955:000697</t>
  </si>
  <si>
    <t>21:0006:000157:0005:0520:00</t>
  </si>
  <si>
    <t>20.604</t>
  </si>
  <si>
    <t>5.67</t>
  </si>
  <si>
    <t>3.072</t>
  </si>
  <si>
    <t>8.661</t>
  </si>
  <si>
    <t>93DU0538:T535:022</t>
  </si>
  <si>
    <t>21:0955:000698</t>
  </si>
  <si>
    <t>21:0006:000157:0005:0521:00</t>
  </si>
  <si>
    <t>21.195</t>
  </si>
  <si>
    <t>4.412</t>
  </si>
  <si>
    <t>3.664</t>
  </si>
  <si>
    <t>21.473</t>
  </si>
  <si>
    <t>42.388</t>
  </si>
  <si>
    <t>101.354</t>
  </si>
  <si>
    <t>93DU0538:T535:023</t>
  </si>
  <si>
    <t>21:0955:000699</t>
  </si>
  <si>
    <t>21:0006:000157:0005:0532:00</t>
  </si>
  <si>
    <t>1.207</t>
  </si>
  <si>
    <t>21.742</t>
  </si>
  <si>
    <t>17.857</t>
  </si>
  <si>
    <t>0.942</t>
  </si>
  <si>
    <t>54.483</t>
  </si>
  <si>
    <t>93DU0538:T535:024</t>
  </si>
  <si>
    <t>21:0955:000700</t>
  </si>
  <si>
    <t>21:0006:000157:0005:0522:00</t>
  </si>
  <si>
    <t>19.292</t>
  </si>
  <si>
    <t>2.293</t>
  </si>
  <si>
    <t>2.399</t>
  </si>
  <si>
    <t>17.515</t>
  </si>
  <si>
    <t>54.259</t>
  </si>
  <si>
    <t>93DU0538:T535:025</t>
  </si>
  <si>
    <t>21:0955:000701</t>
  </si>
  <si>
    <t>21:0006:000157:0005:0523:00</t>
  </si>
  <si>
    <t>4.037</t>
  </si>
  <si>
    <t>2.334</t>
  </si>
  <si>
    <t>15.185</t>
  </si>
  <si>
    <t>2.75</t>
  </si>
  <si>
    <t>54.633</t>
  </si>
  <si>
    <t>99.441</t>
  </si>
  <si>
    <t>93DU0538:T535:026</t>
  </si>
  <si>
    <t>21:0955:000702</t>
  </si>
  <si>
    <t>21:0006:000157:0005:0524:00</t>
  </si>
  <si>
    <t>1.719</t>
  </si>
  <si>
    <t>19.814</t>
  </si>
  <si>
    <t>17.021</t>
  </si>
  <si>
    <t>1.81</t>
  </si>
  <si>
    <t>54.333</t>
  </si>
  <si>
    <t>99.481</t>
  </si>
  <si>
    <t>93DU0538:T535:027</t>
  </si>
  <si>
    <t>21:0955:000703</t>
  </si>
  <si>
    <t>21:0006:000157:0005:0535:00</t>
  </si>
  <si>
    <t>74.545</t>
  </si>
  <si>
    <t>92.999</t>
  </si>
  <si>
    <t>93DU0538:T535:028</t>
  </si>
  <si>
    <t>21:0955:000704</t>
  </si>
  <si>
    <t>21:0006:000157:0005:0536:00</t>
  </si>
  <si>
    <t>75.221</t>
  </si>
  <si>
    <t>16.639</t>
  </si>
  <si>
    <t>92.593</t>
  </si>
  <si>
    <t>93DU0538:T535:029</t>
  </si>
  <si>
    <t>21:0955:000705</t>
  </si>
  <si>
    <t>21:0006:000157:0005:0534:00</t>
  </si>
  <si>
    <t>88.983</t>
  </si>
  <si>
    <t>92.218</t>
  </si>
  <si>
    <t>93DU0538:T535:030</t>
  </si>
  <si>
    <t>21:0955:000706</t>
  </si>
  <si>
    <t>21:0006:000157:0005:0525:00</t>
  </si>
  <si>
    <t>50.564</t>
  </si>
  <si>
    <t>0.94</t>
  </si>
  <si>
    <t>1.571</t>
  </si>
  <si>
    <t>43.219</t>
  </si>
  <si>
    <t>96.462</t>
  </si>
  <si>
    <t>93DU0538:T535:031</t>
  </si>
  <si>
    <t>21:0955:000707</t>
  </si>
  <si>
    <t>21:0006:000157:0005:0526:00</t>
  </si>
  <si>
    <t>52.442</t>
  </si>
  <si>
    <t>42.681</t>
  </si>
  <si>
    <t>97.455</t>
  </si>
  <si>
    <t>93DU0538:T535:032</t>
  </si>
  <si>
    <t>21:0955:000708</t>
  </si>
  <si>
    <t>21:0006:000157:0005:0527:00</t>
  </si>
  <si>
    <t>47.292</t>
  </si>
  <si>
    <t>2.035</t>
  </si>
  <si>
    <t>48.235</t>
  </si>
  <si>
    <t>93DU0538:T535:033</t>
  </si>
  <si>
    <t>21:0955:000709</t>
  </si>
  <si>
    <t>21:0006:000157:0005:0528:00</t>
  </si>
  <si>
    <t>98.396</t>
  </si>
  <si>
    <t>93DU0538:T535:034</t>
  </si>
  <si>
    <t>21:0955:000710</t>
  </si>
  <si>
    <t>21:0006:000157:0005:0529:00</t>
  </si>
  <si>
    <t>45.261</t>
  </si>
  <si>
    <t>50.591</t>
  </si>
  <si>
    <t>97.658</t>
  </si>
  <si>
    <t>93DU0538:T535:035</t>
  </si>
  <si>
    <t>21:0955:000711</t>
  </si>
  <si>
    <t>21:0006:000157:0005:0530:00</t>
  </si>
  <si>
    <t>46.21</t>
  </si>
  <si>
    <t>4.518</t>
  </si>
  <si>
    <t>47.613</t>
  </si>
  <si>
    <t>98.515</t>
  </si>
  <si>
    <t>93DU0538:T535:036</t>
  </si>
  <si>
    <t>21:0955:000712</t>
  </si>
  <si>
    <t>21:0006:000157:0005:0531:00</t>
  </si>
  <si>
    <t>45.863</t>
  </si>
  <si>
    <t>0.831</t>
  </si>
  <si>
    <t>98.839</t>
  </si>
  <si>
    <t>93DU0541:T535:037</t>
  </si>
  <si>
    <t>21:0955:000713</t>
  </si>
  <si>
    <t>21:0006:000160</t>
  </si>
  <si>
    <t>21:0006:000160:0005:0501:00</t>
  </si>
  <si>
    <t>15.715</t>
  </si>
  <si>
    <t>6.603</t>
  </si>
  <si>
    <t>9.865</t>
  </si>
  <si>
    <t>6.851</t>
  </si>
  <si>
    <t>19.399</t>
  </si>
  <si>
    <t>100.14</t>
  </si>
  <si>
    <t>93DU0541:T535:038</t>
  </si>
  <si>
    <t>21:0955:000714</t>
  </si>
  <si>
    <t>21:0006:000160:0005:0505:00</t>
  </si>
  <si>
    <t>2.25</t>
  </si>
  <si>
    <t>22.389</t>
  </si>
  <si>
    <t>15.835</t>
  </si>
  <si>
    <t>53.208</t>
  </si>
  <si>
    <t>99.694</t>
  </si>
  <si>
    <t>93DU0541:T535:039</t>
  </si>
  <si>
    <t>21:0955:000715</t>
  </si>
  <si>
    <t>21:0006:000160:0005:0506:00</t>
  </si>
  <si>
    <t>23.98</t>
  </si>
  <si>
    <t>0.308</t>
  </si>
  <si>
    <t>5.991</t>
  </si>
  <si>
    <t>14.635</t>
  </si>
  <si>
    <t>53.294</t>
  </si>
  <si>
    <t>99.874</t>
  </si>
  <si>
    <t>93DU0541:T535:040</t>
  </si>
  <si>
    <t>21:0955:000716</t>
  </si>
  <si>
    <t>21:0006:000160:0005:0507:00</t>
  </si>
  <si>
    <t>23.772</t>
  </si>
  <si>
    <t>0.256</t>
  </si>
  <si>
    <t>4.55</t>
  </si>
  <si>
    <t>15.577</t>
  </si>
  <si>
    <t>0.625</t>
  </si>
  <si>
    <t>53.822</t>
  </si>
  <si>
    <t>93DU0541:T535:041</t>
  </si>
  <si>
    <t>21:0955:000717</t>
  </si>
  <si>
    <t>21:0006:000160:0005:0503:00</t>
  </si>
  <si>
    <t>45.585</t>
  </si>
  <si>
    <t>49.528</t>
  </si>
  <si>
    <t>98.183</t>
  </si>
  <si>
    <t>93DU0541:T535:042</t>
  </si>
  <si>
    <t>21:0955:000718</t>
  </si>
  <si>
    <t>21:0006:000160:0005:0502:00</t>
  </si>
  <si>
    <t>87.945</t>
  </si>
  <si>
    <t>88.581</t>
  </si>
  <si>
    <t>93DU0541:T535:043</t>
  </si>
  <si>
    <t>21:0955:000719</t>
  </si>
  <si>
    <t>21:0006:000160:0005:0504:00</t>
  </si>
  <si>
    <t>49.214</t>
  </si>
  <si>
    <t>0.846</t>
  </si>
  <si>
    <t>93DU0545:T535:044</t>
  </si>
  <si>
    <t>21:0955:000720</t>
  </si>
  <si>
    <t>21:0006:000163</t>
  </si>
  <si>
    <t>21:0006:000163:0005:0505:00</t>
  </si>
  <si>
    <t>1.051</t>
  </si>
  <si>
    <t>24.303</t>
  </si>
  <si>
    <t>3.753</t>
  </si>
  <si>
    <t>16.243</t>
  </si>
  <si>
    <t>53.202</t>
  </si>
  <si>
    <t>99.471</t>
  </si>
  <si>
    <t>93DU0545:T535:045</t>
  </si>
  <si>
    <t>21:0955:000721</t>
  </si>
  <si>
    <t>21:0006:000163:0005:0501:00</t>
  </si>
  <si>
    <t>1.617</t>
  </si>
  <si>
    <t>48.214</t>
  </si>
  <si>
    <t>93DU0545:T535:046</t>
  </si>
  <si>
    <t>21:0955:000722</t>
  </si>
  <si>
    <t>21:0006:000163:0005:0502:00</t>
  </si>
  <si>
    <t>47.133</t>
  </si>
  <si>
    <t>0.544</t>
  </si>
  <si>
    <t>49.975</t>
  </si>
  <si>
    <t>98.325</t>
  </si>
  <si>
    <t>93DU0545:T535:047</t>
  </si>
  <si>
    <t>21:0955:000723</t>
  </si>
  <si>
    <t>21:0006:000163:0005:0503:00</t>
  </si>
  <si>
    <t>49.275</t>
  </si>
  <si>
    <t>0.629</t>
  </si>
  <si>
    <t>47.436</t>
  </si>
  <si>
    <t>97.891</t>
  </si>
  <si>
    <t>93DU0545:T535:048</t>
  </si>
  <si>
    <t>21:0955:000724</t>
  </si>
  <si>
    <t>21:0006:000163:0005:0506:00</t>
  </si>
  <si>
    <t>97.356</t>
  </si>
  <si>
    <t>93DU0545:T535:049</t>
  </si>
  <si>
    <t>21:0955:000725</t>
  </si>
  <si>
    <t>21:0006:000163:0005:0504:00</t>
  </si>
  <si>
    <t>2.564</t>
  </si>
  <si>
    <t>47.104</t>
  </si>
  <si>
    <t>97.423</t>
  </si>
  <si>
    <t>93DU0547:T535:050</t>
  </si>
  <si>
    <t>21:0955:000726</t>
  </si>
  <si>
    <t>21:0006:000165</t>
  </si>
  <si>
    <t>21:0006:000165:0005:0501:00</t>
  </si>
  <si>
    <t>47.124</t>
  </si>
  <si>
    <t>2.125</t>
  </si>
  <si>
    <t>48.123</t>
  </si>
  <si>
    <t>97.792</t>
  </si>
  <si>
    <t>93DU0547:T535:051</t>
  </si>
  <si>
    <t>21:0955:000727</t>
  </si>
  <si>
    <t>21:0006:000165:0005:0502:00</t>
  </si>
  <si>
    <t>75.523</t>
  </si>
  <si>
    <t>14.419</t>
  </si>
  <si>
    <t>90.624</t>
  </si>
  <si>
    <t>93DU0558:T535:052</t>
  </si>
  <si>
    <t>21:0955:000728</t>
  </si>
  <si>
    <t>21:0006:000174</t>
  </si>
  <si>
    <t>21:0006:000174:0005:0609:00</t>
  </si>
  <si>
    <t>12.804</t>
  </si>
  <si>
    <t>8.19</t>
  </si>
  <si>
    <t>13.234</t>
  </si>
  <si>
    <t>17.888</t>
  </si>
  <si>
    <t>39.65</t>
  </si>
  <si>
    <t>99.614</t>
  </si>
  <si>
    <t>93DU0558:T535:053</t>
  </si>
  <si>
    <t>21:0955:000729</t>
  </si>
  <si>
    <t>21:0006:000174:0005:0510:00</t>
  </si>
  <si>
    <t>15.394</t>
  </si>
  <si>
    <t>9.941</t>
  </si>
  <si>
    <t>40.375</t>
  </si>
  <si>
    <t>99.054</t>
  </si>
  <si>
    <t>93DU0558:T535:054</t>
  </si>
  <si>
    <t>21:0955:000730</t>
  </si>
  <si>
    <t>21:0006:000174:0005:0511:00</t>
  </si>
  <si>
    <t>17.45</t>
  </si>
  <si>
    <t>7.729</t>
  </si>
  <si>
    <t>7.302</t>
  </si>
  <si>
    <t>19.913</t>
  </si>
  <si>
    <t>99.767</t>
  </si>
  <si>
    <t>93DU0558:T535:055</t>
  </si>
  <si>
    <t>21:0955:000731</t>
  </si>
  <si>
    <t>21:0006:000174:0005:0512:00</t>
  </si>
  <si>
    <t>5.888</t>
  </si>
  <si>
    <t>6.961</t>
  </si>
  <si>
    <t>20.107</t>
  </si>
  <si>
    <t>40.523</t>
  </si>
  <si>
    <t>99.2</t>
  </si>
  <si>
    <t>93DU0558:T535:056</t>
  </si>
  <si>
    <t>21:0955:000732</t>
  </si>
  <si>
    <t>21:0006:000174:0005:0513:00</t>
  </si>
  <si>
    <t>17.123</t>
  </si>
  <si>
    <t>5.977</t>
  </si>
  <si>
    <t>7.904</t>
  </si>
  <si>
    <t>40.756</t>
  </si>
  <si>
    <t>99.355</t>
  </si>
  <si>
    <t>93DU0558:T535:057</t>
  </si>
  <si>
    <t>21:0955:000733</t>
  </si>
  <si>
    <t>21:0006:000174:0005:0514:00</t>
  </si>
  <si>
    <t>19.712</t>
  </si>
  <si>
    <t>4.803</t>
  </si>
  <si>
    <t>7.078</t>
  </si>
  <si>
    <t>100.279</t>
  </si>
  <si>
    <t>93DU0558:T535:058</t>
  </si>
  <si>
    <t>21:0955:000734</t>
  </si>
  <si>
    <t>21:0006:000174:0005:0515:00</t>
  </si>
  <si>
    <t>6.516</t>
  </si>
  <si>
    <t>7.378</t>
  </si>
  <si>
    <t>20.468</t>
  </si>
  <si>
    <t>41.058</t>
  </si>
  <si>
    <t>93DU0558:T535:059</t>
  </si>
  <si>
    <t>21:0955:000735</t>
  </si>
  <si>
    <t>21:0006:000174:0005:0516:00</t>
  </si>
  <si>
    <t>17.512</t>
  </si>
  <si>
    <t>5.829</t>
  </si>
  <si>
    <t>7.371</t>
  </si>
  <si>
    <t>20.296</t>
  </si>
  <si>
    <t>100.282</t>
  </si>
  <si>
    <t>93DU0558:T535:060</t>
  </si>
  <si>
    <t>21:0955:000736</t>
  </si>
  <si>
    <t>21:0006:000174:0005:0517:00</t>
  </si>
  <si>
    <t>19.268</t>
  </si>
  <si>
    <t>5.23</t>
  </si>
  <si>
    <t>6.209</t>
  </si>
  <si>
    <t>8.048</t>
  </si>
  <si>
    <t>20.082</t>
  </si>
  <si>
    <t>41.207</t>
  </si>
  <si>
    <t>100.626</t>
  </si>
  <si>
    <t>93DU0558:T535:061</t>
  </si>
  <si>
    <t>21:0955:000737</t>
  </si>
  <si>
    <t>21:0006:000174:0005:0518:00</t>
  </si>
  <si>
    <t>18.722</t>
  </si>
  <si>
    <t>7.337</t>
  </si>
  <si>
    <t>7.648</t>
  </si>
  <si>
    <t>20.684</t>
  </si>
  <si>
    <t>100.881</t>
  </si>
  <si>
    <t>93DU0558:T535:062</t>
  </si>
  <si>
    <t>21:0955:000738</t>
  </si>
  <si>
    <t>21:0006:000174:0005:0519:00</t>
  </si>
  <si>
    <t>15.196</t>
  </si>
  <si>
    <t>6.885</t>
  </si>
  <si>
    <t>10.761</t>
  </si>
  <si>
    <t>6.332</t>
  </si>
  <si>
    <t>40.996</t>
  </si>
  <si>
    <t>100.429</t>
  </si>
  <si>
    <t>93DU0558:T535:063</t>
  </si>
  <si>
    <t>21:0955:000739</t>
  </si>
  <si>
    <t>21:0006:000174:0005:0520:00</t>
  </si>
  <si>
    <t>20.245</t>
  </si>
  <si>
    <t>21.271</t>
  </si>
  <si>
    <t>42.112</t>
  </si>
  <si>
    <t>93DU0558:T535:064</t>
  </si>
  <si>
    <t>21:0955:000740</t>
  </si>
  <si>
    <t>21:0006:000174:0005:0521:00</t>
  </si>
  <si>
    <t>14.262</t>
  </si>
  <si>
    <t>6.499</t>
  </si>
  <si>
    <t>11.897</t>
  </si>
  <si>
    <t>19.55</t>
  </si>
  <si>
    <t>40.561</t>
  </si>
  <si>
    <t>93DU0558:T535:065</t>
  </si>
  <si>
    <t>21:0955:000741</t>
  </si>
  <si>
    <t>21:0006:000174:0005:0522:00</t>
  </si>
  <si>
    <t>19.929</t>
  </si>
  <si>
    <t>4.831</t>
  </si>
  <si>
    <t>4.822</t>
  </si>
  <si>
    <t>6.89</t>
  </si>
  <si>
    <t>21.422</t>
  </si>
  <si>
    <t>93DU0558:T535:066</t>
  </si>
  <si>
    <t>21:0955:000742</t>
  </si>
  <si>
    <t>21:0006:000174:0005:0523:00</t>
  </si>
  <si>
    <t>17.335</t>
  </si>
  <si>
    <t>4.773</t>
  </si>
  <si>
    <t>8.414</t>
  </si>
  <si>
    <t>6.165</t>
  </si>
  <si>
    <t>100.528</t>
  </si>
  <si>
    <t>93DU0558:T535:067</t>
  </si>
  <si>
    <t>21:0955:000743</t>
  </si>
  <si>
    <t>21:0006:000174:0005:0524:00</t>
  </si>
  <si>
    <t>18.011</t>
  </si>
  <si>
    <t>6.088</t>
  </si>
  <si>
    <t>7.406</t>
  </si>
  <si>
    <t>41.787</t>
  </si>
  <si>
    <t>93DU0558:T535:068</t>
  </si>
  <si>
    <t>21:0955:000744</t>
  </si>
  <si>
    <t>21:0006:000174:0005:0525:00</t>
  </si>
  <si>
    <t>19.169</t>
  </si>
  <si>
    <t>5.454</t>
  </si>
  <si>
    <t>5.552</t>
  </si>
  <si>
    <t>41.603</t>
  </si>
  <si>
    <t>100.059</t>
  </si>
  <si>
    <t>93DU0558:T535:069</t>
  </si>
  <si>
    <t>21:0955:000745</t>
  </si>
  <si>
    <t>21:0006:000174:0005:0526:00</t>
  </si>
  <si>
    <t>18.637</t>
  </si>
  <si>
    <t>6.758</t>
  </si>
  <si>
    <t>7.923</t>
  </si>
  <si>
    <t>18.505</t>
  </si>
  <si>
    <t>40.993</t>
  </si>
  <si>
    <t>93DU0558:T535:070</t>
  </si>
  <si>
    <t>21:0955:000746</t>
  </si>
  <si>
    <t>21:0006:000174:0005:0527:00</t>
  </si>
  <si>
    <t>18.593</t>
  </si>
  <si>
    <t>6.279</t>
  </si>
  <si>
    <t>7.096</t>
  </si>
  <si>
    <t>20.987</t>
  </si>
  <si>
    <t>41.547</t>
  </si>
  <si>
    <t>100.453</t>
  </si>
  <si>
    <t>93DU0558:T535:071</t>
  </si>
  <si>
    <t>21:0955:000747</t>
  </si>
  <si>
    <t>21:0006:000174:0005:0528:00</t>
  </si>
  <si>
    <t>6.564</t>
  </si>
  <si>
    <t>7.455</t>
  </si>
  <si>
    <t>93DU0558:T535:072</t>
  </si>
  <si>
    <t>21:0955:000748</t>
  </si>
  <si>
    <t>21:0006:000174:0005:0529:00</t>
  </si>
  <si>
    <t>20.267</t>
  </si>
  <si>
    <t>3.999</t>
  </si>
  <si>
    <t>7.697</t>
  </si>
  <si>
    <t>41.361</t>
  </si>
  <si>
    <t>99.721</t>
  </si>
  <si>
    <t>93DU0558:T535:073</t>
  </si>
  <si>
    <t>21:0955:000749</t>
  </si>
  <si>
    <t>21:0006:000174:0005:0530:00</t>
  </si>
  <si>
    <t>18.707</t>
  </si>
  <si>
    <t>5.424</t>
  </si>
  <si>
    <t>18.958</t>
  </si>
  <si>
    <t>40.854</t>
  </si>
  <si>
    <t>99.748</t>
  </si>
  <si>
    <t>93DU0558:T535:074</t>
  </si>
  <si>
    <t>21:0955:000750</t>
  </si>
  <si>
    <t>21:0006:000174:0005:0531:00</t>
  </si>
  <si>
    <t>18.323</t>
  </si>
  <si>
    <t>5.328</t>
  </si>
  <si>
    <t>6.125</t>
  </si>
  <si>
    <t>7.895</t>
  </si>
  <si>
    <t>19.744</t>
  </si>
  <si>
    <t>40.69</t>
  </si>
  <si>
    <t>99.173</t>
  </si>
  <si>
    <t>93DU0558:T535:075</t>
  </si>
  <si>
    <t>21:0955:000751</t>
  </si>
  <si>
    <t>21:0006:000174:0005:0532:00</t>
  </si>
  <si>
    <t>5.874</t>
  </si>
  <si>
    <t>5.704</t>
  </si>
  <si>
    <t>8.762</t>
  </si>
  <si>
    <t>19.293</t>
  </si>
  <si>
    <t>99.76</t>
  </si>
  <si>
    <t>93DU0558:T535:076</t>
  </si>
  <si>
    <t>21:0955:000752</t>
  </si>
  <si>
    <t>21:0006:000174:0005:0533:00</t>
  </si>
  <si>
    <t>4.359</t>
  </si>
  <si>
    <t>2.759</t>
  </si>
  <si>
    <t>7.585</t>
  </si>
  <si>
    <t>21.079</t>
  </si>
  <si>
    <t>41.898</t>
  </si>
  <si>
    <t>99.735</t>
  </si>
  <si>
    <t>93DU0558:T535:077</t>
  </si>
  <si>
    <t>21:0955:000753</t>
  </si>
  <si>
    <t>21:0006:000174:0005:0534:00</t>
  </si>
  <si>
    <t>5.992</t>
  </si>
  <si>
    <t>8.043</t>
  </si>
  <si>
    <t>18.736</t>
  </si>
  <si>
    <t>41.06</t>
  </si>
  <si>
    <t>100.058</t>
  </si>
  <si>
    <t>93DU0558:T535:078</t>
  </si>
  <si>
    <t>21:0955:000754</t>
  </si>
  <si>
    <t>21:0006:000174:0005:0535:00</t>
  </si>
  <si>
    <t>7.001</t>
  </si>
  <si>
    <t>41.31</t>
  </si>
  <si>
    <t>99.656</t>
  </si>
  <si>
    <t>93DU0558:T535:079</t>
  </si>
  <si>
    <t>21:0955:000755</t>
  </si>
  <si>
    <t>21:0006:000174:0005:0536:00</t>
  </si>
  <si>
    <t>19.572</t>
  </si>
  <si>
    <t>6.298</t>
  </si>
  <si>
    <t>4.445</t>
  </si>
  <si>
    <t>7.023</t>
  </si>
  <si>
    <t>0.57</t>
  </si>
  <si>
    <t>99.547</t>
  </si>
  <si>
    <t>93DU0558:T535:080</t>
  </si>
  <si>
    <t>21:0955:000756</t>
  </si>
  <si>
    <t>21:0006:000174:0005:0537:00</t>
  </si>
  <si>
    <t>17.454</t>
  </si>
  <si>
    <t>6.018</t>
  </si>
  <si>
    <t>7.361</t>
  </si>
  <si>
    <t>19.407</t>
  </si>
  <si>
    <t>0.659</t>
  </si>
  <si>
    <t>93DU0558:T535:081</t>
  </si>
  <si>
    <t>21:0955:000757</t>
  </si>
  <si>
    <t>21:0006:000174:0005:0538:00</t>
  </si>
  <si>
    <t>16.258</t>
  </si>
  <si>
    <t>6.474</t>
  </si>
  <si>
    <t>8.997</t>
  </si>
  <si>
    <t>7.612</t>
  </si>
  <si>
    <t>19.047</t>
  </si>
  <si>
    <t>40.816</t>
  </si>
  <si>
    <t>100.166</t>
  </si>
  <si>
    <t>93DU0558:T535:082</t>
  </si>
  <si>
    <t>21:0955:000758</t>
  </si>
  <si>
    <t>21:0006:000174:0005:0539:00</t>
  </si>
  <si>
    <t>7.661</t>
  </si>
  <si>
    <t>19.415</t>
  </si>
  <si>
    <t>93DU0558:T535:083</t>
  </si>
  <si>
    <t>21:0955:000759</t>
  </si>
  <si>
    <t>21:0006:000174:0005:0540:00</t>
  </si>
  <si>
    <t>18.639</t>
  </si>
  <si>
    <t>7.83</t>
  </si>
  <si>
    <t>93DU0558:T535:084</t>
  </si>
  <si>
    <t>21:0955:000760</t>
  </si>
  <si>
    <t>21:0006:000174:0005:0541:00</t>
  </si>
  <si>
    <t>17.9</t>
  </si>
  <si>
    <t>6.261</t>
  </si>
  <si>
    <t>7.787</t>
  </si>
  <si>
    <t>19.588</t>
  </si>
  <si>
    <t>41.612</t>
  </si>
  <si>
    <t>93DU0558:T535:085</t>
  </si>
  <si>
    <t>21:0955:000761</t>
  </si>
  <si>
    <t>21:0006:000174:0005:0542:00</t>
  </si>
  <si>
    <t>17.646</t>
  </si>
  <si>
    <t>8.261</t>
  </si>
  <si>
    <t>7.171</t>
  </si>
  <si>
    <t>20.395</t>
  </si>
  <si>
    <t>101.024</t>
  </si>
  <si>
    <t>93DU0558:T535:086</t>
  </si>
  <si>
    <t>21:0955:000762</t>
  </si>
  <si>
    <t>21:0006:000174:0005:0543:00</t>
  </si>
  <si>
    <t>5.948</t>
  </si>
  <si>
    <t>7.478</t>
  </si>
  <si>
    <t>20.102</t>
  </si>
  <si>
    <t>41.665</t>
  </si>
  <si>
    <t>100.601</t>
  </si>
  <si>
    <t>93DU0558:T535:087</t>
  </si>
  <si>
    <t>21:0955:000763</t>
  </si>
  <si>
    <t>21:0006:000174:0005:0544:00</t>
  </si>
  <si>
    <t>18.703</t>
  </si>
  <si>
    <t>5.255</t>
  </si>
  <si>
    <t>5.805</t>
  </si>
  <si>
    <t>7.682</t>
  </si>
  <si>
    <t>0.565</t>
  </si>
  <si>
    <t>93DU0558:T535:088</t>
  </si>
  <si>
    <t>21:0955:000764</t>
  </si>
  <si>
    <t>21:0006:000174:0005:0545:00</t>
  </si>
  <si>
    <t>20.553</t>
  </si>
  <si>
    <t>4.728</t>
  </si>
  <si>
    <t>3.699</t>
  </si>
  <si>
    <t>8.061</t>
  </si>
  <si>
    <t>93DU0558:T535:089</t>
  </si>
  <si>
    <t>21:0955:000765</t>
  </si>
  <si>
    <t>21:0006:000174:0005:0546:00</t>
  </si>
  <si>
    <t>21.068</t>
  </si>
  <si>
    <t>4.463</t>
  </si>
  <si>
    <t>3.421</t>
  </si>
  <si>
    <t>8.127</t>
  </si>
  <si>
    <t>21.039</t>
  </si>
  <si>
    <t>42.11</t>
  </si>
  <si>
    <t>101.004</t>
  </si>
  <si>
    <t>93DU0558:T535:090</t>
  </si>
  <si>
    <t>21:0955:000766</t>
  </si>
  <si>
    <t>21:0006:000174:0005:0547:00</t>
  </si>
  <si>
    <t>5.513</t>
  </si>
  <si>
    <t>6.97</t>
  </si>
  <si>
    <t>7.231</t>
  </si>
  <si>
    <t>20.56</t>
  </si>
  <si>
    <t>41.464</t>
  </si>
  <si>
    <t>100.388</t>
  </si>
  <si>
    <t>93DU0558:T535:091</t>
  </si>
  <si>
    <t>21:0955:000767</t>
  </si>
  <si>
    <t>21:0006:000174:0005:0548:00</t>
  </si>
  <si>
    <t>19.804</t>
  </si>
  <si>
    <t>4.598</t>
  </si>
  <si>
    <t>7.177</t>
  </si>
  <si>
    <t>41.841</t>
  </si>
  <si>
    <t>93DU0558:T535:092</t>
  </si>
  <si>
    <t>21:0955:000768</t>
  </si>
  <si>
    <t>21:0006:000174:0005:0549:00</t>
  </si>
  <si>
    <t>5.792</t>
  </si>
  <si>
    <t>7.103</t>
  </si>
  <si>
    <t>99.543</t>
  </si>
  <si>
    <t>93DU0558:T535:093</t>
  </si>
  <si>
    <t>21:0955:000769</t>
  </si>
  <si>
    <t>21:0006:000174:0005:0550:00</t>
  </si>
  <si>
    <t>19.78</t>
  </si>
  <si>
    <t>4.819</t>
  </si>
  <si>
    <t>0.505</t>
  </si>
  <si>
    <t>93DU0558:T535:094</t>
  </si>
  <si>
    <t>21:0955:000770</t>
  </si>
  <si>
    <t>21:0006:000174:0005:0551:00</t>
  </si>
  <si>
    <t>18.992</t>
  </si>
  <si>
    <t>6.428</t>
  </si>
  <si>
    <t>8.812</t>
  </si>
  <si>
    <t>18.338</t>
  </si>
  <si>
    <t>100.255</t>
  </si>
  <si>
    <t>93DU0558:T535:095</t>
  </si>
  <si>
    <t>21:0955:000771</t>
  </si>
  <si>
    <t>21:0006:000174:0005:0552:00</t>
  </si>
  <si>
    <t>17.784</t>
  </si>
  <si>
    <t>6.828</t>
  </si>
  <si>
    <t>99.131</t>
  </si>
  <si>
    <t>93DU0558:T535:096</t>
  </si>
  <si>
    <t>21:0955:000772</t>
  </si>
  <si>
    <t>21:0006:000174:0005:0553:00</t>
  </si>
  <si>
    <t>21.114</t>
  </si>
  <si>
    <t>22.088</t>
  </si>
  <si>
    <t>99.276</t>
  </si>
  <si>
    <t>93DU0558:T535:097</t>
  </si>
  <si>
    <t>21:0955:000773</t>
  </si>
  <si>
    <t>21:0006:000174:0005:0554:00</t>
  </si>
  <si>
    <t>19.621</t>
  </si>
  <si>
    <t>5.074</t>
  </si>
  <si>
    <t>20.659</t>
  </si>
  <si>
    <t>93DU0558:T535:098</t>
  </si>
  <si>
    <t>21:0955:000774</t>
  </si>
  <si>
    <t>21:0006:000174:0005:0555:00</t>
  </si>
  <si>
    <t>18.293</t>
  </si>
  <si>
    <t>5.314</t>
  </si>
  <si>
    <t>5.795</t>
  </si>
  <si>
    <t>99.56</t>
  </si>
  <si>
    <t>93DU0558:T535:099</t>
  </si>
  <si>
    <t>21:0955:000775</t>
  </si>
  <si>
    <t>21:0006:000174:0005:0556:00</t>
  </si>
  <si>
    <t>19.614</t>
  </si>
  <si>
    <t>4.498</t>
  </si>
  <si>
    <t>7.929</t>
  </si>
  <si>
    <t>99.331</t>
  </si>
  <si>
    <t>93DU0558:T535:100</t>
  </si>
  <si>
    <t>21:0955:000776</t>
  </si>
  <si>
    <t>21:0006:000174:0005:0557:00</t>
  </si>
  <si>
    <t>19.874</t>
  </si>
  <si>
    <t>8.379</t>
  </si>
  <si>
    <t>18.651</t>
  </si>
  <si>
    <t>41.353</t>
  </si>
  <si>
    <t>100.402</t>
  </si>
  <si>
    <t>93DU0558:T535:101</t>
  </si>
  <si>
    <t>21:0955:000777</t>
  </si>
  <si>
    <t>21:0006:000174:0005:0558:00</t>
  </si>
  <si>
    <t>18.353</t>
  </si>
  <si>
    <t>6.457</t>
  </si>
  <si>
    <t>7.54</t>
  </si>
  <si>
    <t>99.506</t>
  </si>
  <si>
    <t>93DU0558:T535:102</t>
  </si>
  <si>
    <t>21:0955:000778</t>
  </si>
  <si>
    <t>21:0006:000174:0005:0559:00</t>
  </si>
  <si>
    <t>17.724</t>
  </si>
  <si>
    <t>7.981</t>
  </si>
  <si>
    <t>19.342</t>
  </si>
  <si>
    <t>41.171</t>
  </si>
  <si>
    <t>93DU0558:T535:103</t>
  </si>
  <si>
    <t>21:0955:000779</t>
  </si>
  <si>
    <t>21:0006:000174:0005:0560:00</t>
  </si>
  <si>
    <t>19.228</t>
  </si>
  <si>
    <t>5.658</t>
  </si>
  <si>
    <t>7.408</t>
  </si>
  <si>
    <t>41.68</t>
  </si>
  <si>
    <t>100.101</t>
  </si>
  <si>
    <t>93DU0558:T535:104</t>
  </si>
  <si>
    <t>21:0955:000780</t>
  </si>
  <si>
    <t>21:0006:000174:0005:0561:00</t>
  </si>
  <si>
    <t>20.042</t>
  </si>
  <si>
    <t>4.494</t>
  </si>
  <si>
    <t>7.486</t>
  </si>
  <si>
    <t>41.774</t>
  </si>
  <si>
    <t>93DU0558:T535:105</t>
  </si>
  <si>
    <t>21:0955:000781</t>
  </si>
  <si>
    <t>21:0006:000174:0005:0562:00</t>
  </si>
  <si>
    <t>17.732</t>
  </si>
  <si>
    <t>7.391</t>
  </si>
  <si>
    <t>20.341</t>
  </si>
  <si>
    <t>93DU0558:T535:106</t>
  </si>
  <si>
    <t>21:0955:000782</t>
  </si>
  <si>
    <t>21:0006:000174:0005:0563:00</t>
  </si>
  <si>
    <t>4.392</t>
  </si>
  <si>
    <t>7.755</t>
  </si>
  <si>
    <t>21.024</t>
  </si>
  <si>
    <t>100.732</t>
  </si>
  <si>
    <t>93DU0558:T535:107</t>
  </si>
  <si>
    <t>21:0955:000783</t>
  </si>
  <si>
    <t>21:0006:000174:0005:0564:00</t>
  </si>
  <si>
    <t>20.698</t>
  </si>
  <si>
    <t>3.924</t>
  </si>
  <si>
    <t>19.86</t>
  </si>
  <si>
    <t>93DU0558:T535:108</t>
  </si>
  <si>
    <t>21:0955:000784</t>
  </si>
  <si>
    <t>21:0006:000174:0005:0565:00</t>
  </si>
  <si>
    <t>19.511</t>
  </si>
  <si>
    <t>7.64</t>
  </si>
  <si>
    <t>41.263</t>
  </si>
  <si>
    <t>93DU0558:T535:109</t>
  </si>
  <si>
    <t>21:0955:000785</t>
  </si>
  <si>
    <t>21:0006:000174:0005:0566:00</t>
  </si>
  <si>
    <t>16.688</t>
  </si>
  <si>
    <t>8.56</t>
  </si>
  <si>
    <t>7.215</t>
  </si>
  <si>
    <t>40.987</t>
  </si>
  <si>
    <t>93DU0558:T535:110</t>
  </si>
  <si>
    <t>21:0955:000786</t>
  </si>
  <si>
    <t>21:0006:000174:0005:0567:00</t>
  </si>
  <si>
    <t>18.359</t>
  </si>
  <si>
    <t>6.834</t>
  </si>
  <si>
    <t>6.942</t>
  </si>
  <si>
    <t>20.638</t>
  </si>
  <si>
    <t>100.559</t>
  </si>
  <si>
    <t>93DU0558:T535:111</t>
  </si>
  <si>
    <t>21:0955:000787</t>
  </si>
  <si>
    <t>21:0006:000174:0005:0568:00</t>
  </si>
  <si>
    <t>18.912</t>
  </si>
  <si>
    <t>5.198</t>
  </si>
  <si>
    <t>5.794</t>
  </si>
  <si>
    <t>7.495</t>
  </si>
  <si>
    <t>41.301</t>
  </si>
  <si>
    <t>100.053</t>
  </si>
  <si>
    <t>93DU0558:T535:112</t>
  </si>
  <si>
    <t>21:0955:000788</t>
  </si>
  <si>
    <t>21:0006:000174:0005:0569:00</t>
  </si>
  <si>
    <t>18.852</t>
  </si>
  <si>
    <t>5.423</t>
  </si>
  <si>
    <t>7.112</t>
  </si>
  <si>
    <t>21.367</t>
  </si>
  <si>
    <t>41.532</t>
  </si>
  <si>
    <t>100.389</t>
  </si>
  <si>
    <t>93DU0558:T535:113</t>
  </si>
  <si>
    <t>21:0955:000789</t>
  </si>
  <si>
    <t>21:0006:000174:0005:0570:00</t>
  </si>
  <si>
    <t>20.252</t>
  </si>
  <si>
    <t>5.968</t>
  </si>
  <si>
    <t>3.359</t>
  </si>
  <si>
    <t>8.276</t>
  </si>
  <si>
    <t>41.597</t>
  </si>
  <si>
    <t>100.398</t>
  </si>
  <si>
    <t>93DU0558:T535:114</t>
  </si>
  <si>
    <t>21:0955:000790</t>
  </si>
  <si>
    <t>21:0006:000174:0005:0571:00</t>
  </si>
  <si>
    <t>5.797</t>
  </si>
  <si>
    <t>19.27</t>
  </si>
  <si>
    <t>99.371</t>
  </si>
  <si>
    <t>93DU0558:T535:115</t>
  </si>
  <si>
    <t>21:0955:000791</t>
  </si>
  <si>
    <t>21:0006:000174:0005:0572:00</t>
  </si>
  <si>
    <t>20.092</t>
  </si>
  <si>
    <t>2.749</t>
  </si>
  <si>
    <t>8.494</t>
  </si>
  <si>
    <t>9.633</t>
  </si>
  <si>
    <t>43.302</t>
  </si>
  <si>
    <t>102.126</t>
  </si>
  <si>
    <t>93DU0558:T535:116</t>
  </si>
  <si>
    <t>21:0955:000792</t>
  </si>
  <si>
    <t>21:0006:000174:0005:0573:00</t>
  </si>
  <si>
    <t>17.004</t>
  </si>
  <si>
    <t>6.267</t>
  </si>
  <si>
    <t>8.296</t>
  </si>
  <si>
    <t>7.229</t>
  </si>
  <si>
    <t>19.382</t>
  </si>
  <si>
    <t>0.29</t>
  </si>
  <si>
    <t>99.771</t>
  </si>
  <si>
    <t>93DU0558:T535:117</t>
  </si>
  <si>
    <t>21:0955:000793</t>
  </si>
  <si>
    <t>21:0006:000174:0005:0574:00</t>
  </si>
  <si>
    <t>17.936</t>
  </si>
  <si>
    <t>5.489</t>
  </si>
  <si>
    <t>20.714</t>
  </si>
  <si>
    <t>41.105</t>
  </si>
  <si>
    <t>98.874</t>
  </si>
  <si>
    <t>93DU0558:T535:118</t>
  </si>
  <si>
    <t>21:0955:000794</t>
  </si>
  <si>
    <t>21:0006:000174:0005:0501:00</t>
  </si>
  <si>
    <t>49.936</t>
  </si>
  <si>
    <t>3.339</t>
  </si>
  <si>
    <t>54.059</t>
  </si>
  <si>
    <t>93DU0558:T535:119</t>
  </si>
  <si>
    <t>21:0955:000795</t>
  </si>
  <si>
    <t>21:0006:000174:0005:0502:00</t>
  </si>
  <si>
    <t>48.149</t>
  </si>
  <si>
    <t>4.86</t>
  </si>
  <si>
    <t>53.52</t>
  </si>
  <si>
    <t>93DU0558:T535:120</t>
  </si>
  <si>
    <t>21:0955:000796</t>
  </si>
  <si>
    <t>21:0006:000174:0005:0503:00</t>
  </si>
  <si>
    <t>48.891</t>
  </si>
  <si>
    <t>53.507</t>
  </si>
  <si>
    <t>93DU0558:T535:121</t>
  </si>
  <si>
    <t>21:0955:000797</t>
  </si>
  <si>
    <t>21:0006:000174:0005:0504:00</t>
  </si>
  <si>
    <t>50.195</t>
  </si>
  <si>
    <t>2.926</t>
  </si>
  <si>
    <t>53.801</t>
  </si>
  <si>
    <t>93DU0558:T535:122</t>
  </si>
  <si>
    <t>21:0955:000798</t>
  </si>
  <si>
    <t>21:0006:000174:0005:0505:00</t>
  </si>
  <si>
    <t>51.668</t>
  </si>
  <si>
    <t>53.563</t>
  </si>
  <si>
    <t>93DU0558:T535:123</t>
  </si>
  <si>
    <t>21:0955:000799</t>
  </si>
  <si>
    <t>21:0006:000174:0005:0591:00</t>
  </si>
  <si>
    <t>48.464</t>
  </si>
  <si>
    <t>1.693</t>
  </si>
  <si>
    <t>47.55</t>
  </si>
  <si>
    <t>93DU0558:T535:124</t>
  </si>
  <si>
    <t>21:0955:000800</t>
  </si>
  <si>
    <t>21:0006:000174:0005:0608:00</t>
  </si>
  <si>
    <t>96.906</t>
  </si>
  <si>
    <t>97.538</t>
  </si>
  <si>
    <t>93DU0558:T535:125</t>
  </si>
  <si>
    <t>21:0955:000801</t>
  </si>
  <si>
    <t>21:0006:000174:0005:0592:00</t>
  </si>
  <si>
    <t>49.454</t>
  </si>
  <si>
    <t>0.897</t>
  </si>
  <si>
    <t>46.038</t>
  </si>
  <si>
    <t>97.789</t>
  </si>
  <si>
    <t>93DU0558:T535:126</t>
  </si>
  <si>
    <t>21:0955:000802</t>
  </si>
  <si>
    <t>21:0006:000174:0005:0593:00</t>
  </si>
  <si>
    <t>46.54</t>
  </si>
  <si>
    <t>2.353</t>
  </si>
  <si>
    <t>48.524</t>
  </si>
  <si>
    <t>97.946</t>
  </si>
  <si>
    <t>93DU0558:T535:127</t>
  </si>
  <si>
    <t>21:0955:000803</t>
  </si>
  <si>
    <t>21:0006:000174:0005:0594:00</t>
  </si>
  <si>
    <t>51.728</t>
  </si>
  <si>
    <t>99.209</t>
  </si>
  <si>
    <t>93DU0558:T535:128</t>
  </si>
  <si>
    <t>21:0955:000804</t>
  </si>
  <si>
    <t>21:0006:000174:0005:0595:00</t>
  </si>
  <si>
    <t>9.659</t>
  </si>
  <si>
    <t>40.42</t>
  </si>
  <si>
    <t>2.998</t>
  </si>
  <si>
    <t>45.278</t>
  </si>
  <si>
    <t>100.866</t>
  </si>
  <si>
    <t>93DU0558:T535:129</t>
  </si>
  <si>
    <t>21:0955:000805</t>
  </si>
  <si>
    <t>21:0006:000174:0005:0607:00</t>
  </si>
  <si>
    <t>2.067</t>
  </si>
  <si>
    <t>38.906</t>
  </si>
  <si>
    <t>8.926</t>
  </si>
  <si>
    <t>46.824</t>
  </si>
  <si>
    <t>97.255</t>
  </si>
  <si>
    <t>93DU0558:T535:130</t>
  </si>
  <si>
    <t>21:0955:000806</t>
  </si>
  <si>
    <t>21:0006:000174:0005:0596:00</t>
  </si>
  <si>
    <t>47.488</t>
  </si>
  <si>
    <t>49.179</t>
  </si>
  <si>
    <t>98.207</t>
  </si>
  <si>
    <t>93DU0558:T535:131</t>
  </si>
  <si>
    <t>21:0955:000807</t>
  </si>
  <si>
    <t>21:0006:000174:0005:0597:00</t>
  </si>
  <si>
    <t>47.371</t>
  </si>
  <si>
    <t>49.713</t>
  </si>
  <si>
    <t>98.01</t>
  </si>
  <si>
    <t>93DU0558:T535:132</t>
  </si>
  <si>
    <t>21:0955:000808</t>
  </si>
  <si>
    <t>21:0006:000174:0005:0598:00</t>
  </si>
  <si>
    <t>49.456</t>
  </si>
  <si>
    <t>0.995</t>
  </si>
  <si>
    <t>1.083</t>
  </si>
  <si>
    <t>46.349</t>
  </si>
  <si>
    <t>97.996</t>
  </si>
  <si>
    <t>93DU0558:T535:133</t>
  </si>
  <si>
    <t>21:0955:000809</t>
  </si>
  <si>
    <t>21:0006:000174:0005:0576:00</t>
  </si>
  <si>
    <t>4.083</t>
  </si>
  <si>
    <t>64.238</t>
  </si>
  <si>
    <t>16.672</t>
  </si>
  <si>
    <t>12.685</t>
  </si>
  <si>
    <t>0.271</t>
  </si>
  <si>
    <t>98.979</t>
  </si>
  <si>
    <t>93DU0558:T535:134</t>
  </si>
  <si>
    <t>21:0955:000810</t>
  </si>
  <si>
    <t>21:0006:000174:0005:0599:00</t>
  </si>
  <si>
    <t>45.107</t>
  </si>
  <si>
    <t>1.739</t>
  </si>
  <si>
    <t>51.742</t>
  </si>
  <si>
    <t>98.785</t>
  </si>
  <si>
    <t>93DU0558:T535:135</t>
  </si>
  <si>
    <t>21:0955:000811</t>
  </si>
  <si>
    <t>21:0006:000174:0005:0577:00</t>
  </si>
  <si>
    <t>7.592</t>
  </si>
  <si>
    <t>62.639</t>
  </si>
  <si>
    <t>16.423</t>
  </si>
  <si>
    <t>11.612</t>
  </si>
  <si>
    <t>98.848</t>
  </si>
  <si>
    <t>93DU0558:T536:001</t>
  </si>
  <si>
    <t>21:0955:000812</t>
  </si>
  <si>
    <t>21:0006:000174:0005:0575:00</t>
  </si>
  <si>
    <t>T536</t>
  </si>
  <si>
    <t>4.014</t>
  </si>
  <si>
    <t>36.637</t>
  </si>
  <si>
    <t>58.511</t>
  </si>
  <si>
    <t>101.081</t>
  </si>
  <si>
    <t>93DU0558:T536:002</t>
  </si>
  <si>
    <t>21:0955:000813</t>
  </si>
  <si>
    <t>21:0006:000174:0005:0600:00</t>
  </si>
  <si>
    <t>21.808</t>
  </si>
  <si>
    <t>3.39</t>
  </si>
  <si>
    <t>1.184</t>
  </si>
  <si>
    <t>54.969</t>
  </si>
  <si>
    <t>93DU0558:T536:003</t>
  </si>
  <si>
    <t>21:0955:000814</t>
  </si>
  <si>
    <t>21:0006:000174:0005:0578:00</t>
  </si>
  <si>
    <t>1.873</t>
  </si>
  <si>
    <t>3.163</t>
  </si>
  <si>
    <t>1.671</t>
  </si>
  <si>
    <t>2.266</t>
  </si>
  <si>
    <t>99.797</t>
  </si>
  <si>
    <t>93DU0558:T536:004</t>
  </si>
  <si>
    <t>21:0955:000815</t>
  </si>
  <si>
    <t>21:0006:000174:0005:0579:00</t>
  </si>
  <si>
    <t>1.531</t>
  </si>
  <si>
    <t>2.3</t>
  </si>
  <si>
    <t>17.329</t>
  </si>
  <si>
    <t>1.661</t>
  </si>
  <si>
    <t>54.943</t>
  </si>
  <si>
    <t>100.291</t>
  </si>
  <si>
    <t>93DU0558:T536:005</t>
  </si>
  <si>
    <t>21:0955:000816</t>
  </si>
  <si>
    <t>21:0006:000174:0005:0506:00</t>
  </si>
  <si>
    <t>17.499</t>
  </si>
  <si>
    <t>1.552</t>
  </si>
  <si>
    <t>55.298</t>
  </si>
  <si>
    <t>100.574</t>
  </si>
  <si>
    <t>93DU0558:T536:006</t>
  </si>
  <si>
    <t>21:0955:000817</t>
  </si>
  <si>
    <t>21:0006:000174:0005:0580:00</t>
  </si>
  <si>
    <t>1.908</t>
  </si>
  <si>
    <t>19.566</t>
  </si>
  <si>
    <t>2.626</t>
  </si>
  <si>
    <t>16.814</t>
  </si>
  <si>
    <t>55.198</t>
  </si>
  <si>
    <t>100.229</t>
  </si>
  <si>
    <t>93DU0558:T536:007</t>
  </si>
  <si>
    <t>21:0955:000818</t>
  </si>
  <si>
    <t>21:0006:000174:0005:0601:00</t>
  </si>
  <si>
    <t>22.593</t>
  </si>
  <si>
    <t>2.597</t>
  </si>
  <si>
    <t>17.374</t>
  </si>
  <si>
    <t>0.993</t>
  </si>
  <si>
    <t>55.347</t>
  </si>
  <si>
    <t>100.545</t>
  </si>
  <si>
    <t>93DU0558:T536:008</t>
  </si>
  <si>
    <t>21:0955:000819</t>
  </si>
  <si>
    <t>21:0006:000174:0005:0581:00</t>
  </si>
  <si>
    <t>18.678</t>
  </si>
  <si>
    <t>2.863</t>
  </si>
  <si>
    <t>2.157</t>
  </si>
  <si>
    <t>16.645</t>
  </si>
  <si>
    <t>2.313</t>
  </si>
  <si>
    <t>54.81</t>
  </si>
  <si>
    <t>99.91</t>
  </si>
  <si>
    <t>93DU0558:T536:009</t>
  </si>
  <si>
    <t>21:0955:000820</t>
  </si>
  <si>
    <t>21:0006:000174:0005:0507:00</t>
  </si>
  <si>
    <t>1.175</t>
  </si>
  <si>
    <t>2.484</t>
  </si>
  <si>
    <t>18.003</t>
  </si>
  <si>
    <t>0.938</t>
  </si>
  <si>
    <t>54.597</t>
  </si>
  <si>
    <t>99.789</t>
  </si>
  <si>
    <t>93DU0558:T536:010</t>
  </si>
  <si>
    <t>21:0955:000821</t>
  </si>
  <si>
    <t>21:0006:000174:0005:0582:00</t>
  </si>
  <si>
    <t>1.859</t>
  </si>
  <si>
    <t>19.221</t>
  </si>
  <si>
    <t>2.33</t>
  </si>
  <si>
    <t>2.447</t>
  </si>
  <si>
    <t>16.726</t>
  </si>
  <si>
    <t>2.019</t>
  </si>
  <si>
    <t>55.296</t>
  </si>
  <si>
    <t>100.087</t>
  </si>
  <si>
    <t>93DU0558:T536:011</t>
  </si>
  <si>
    <t>21:0955:000822</t>
  </si>
  <si>
    <t>21:0006:000174:0005:0583:00</t>
  </si>
  <si>
    <t>1.23</t>
  </si>
  <si>
    <t>2.017</t>
  </si>
  <si>
    <t>16.9</t>
  </si>
  <si>
    <t>54.599</t>
  </si>
  <si>
    <t>93DU0558:T536:012</t>
  </si>
  <si>
    <t>21:0955:000823</t>
  </si>
  <si>
    <t>21:0006:000174:0005:0508:00</t>
  </si>
  <si>
    <t>1.438</t>
  </si>
  <si>
    <t>21.66</t>
  </si>
  <si>
    <t>17.338</t>
  </si>
  <si>
    <t>54.423</t>
  </si>
  <si>
    <t>99.912</t>
  </si>
  <si>
    <t>93DU0558:T536:013</t>
  </si>
  <si>
    <t>21:0955:000824</t>
  </si>
  <si>
    <t>21:0006:000174:0005:0509:00</t>
  </si>
  <si>
    <t>20.293</t>
  </si>
  <si>
    <t>17.431</t>
  </si>
  <si>
    <t>1.5</t>
  </si>
  <si>
    <t>54.105</t>
  </si>
  <si>
    <t>93DU0558:T536:014</t>
  </si>
  <si>
    <t>21:0955:000825</t>
  </si>
  <si>
    <t>21:0006:000174:0005:0584:00</t>
  </si>
  <si>
    <t>21.031</t>
  </si>
  <si>
    <t>2.102</t>
  </si>
  <si>
    <t>2.255</t>
  </si>
  <si>
    <t>1.433</t>
  </si>
  <si>
    <t>55.634</t>
  </si>
  <si>
    <t>93DU0558:T536:015</t>
  </si>
  <si>
    <t>21:0955:000826</t>
  </si>
  <si>
    <t>21:0006:000174:0005:0585:00</t>
  </si>
  <si>
    <t>18.472</t>
  </si>
  <si>
    <t>2.917</t>
  </si>
  <si>
    <t>16.451</t>
  </si>
  <si>
    <t>55.491</t>
  </si>
  <si>
    <t>100.531</t>
  </si>
  <si>
    <t>93DU0558:T536:016</t>
  </si>
  <si>
    <t>21:0955:000827</t>
  </si>
  <si>
    <t>21:0006:000174:0005:0602:00</t>
  </si>
  <si>
    <t>0.536</t>
  </si>
  <si>
    <t>2.318</t>
  </si>
  <si>
    <t>55.427</t>
  </si>
  <si>
    <t>93DU0558:T536:017</t>
  </si>
  <si>
    <t>21:0955:000828</t>
  </si>
  <si>
    <t>21:0006:000174:0005:0603:00</t>
  </si>
  <si>
    <t>1.351</t>
  </si>
  <si>
    <t>20.957</t>
  </si>
  <si>
    <t>2.775</t>
  </si>
  <si>
    <t>18.115</t>
  </si>
  <si>
    <t>1.054</t>
  </si>
  <si>
    <t>55.253</t>
  </si>
  <si>
    <t>100.789</t>
  </si>
  <si>
    <t>93DU0558:T536:018</t>
  </si>
  <si>
    <t>21:0955:000829</t>
  </si>
  <si>
    <t>21:0006:000174:0005:0604:00</t>
  </si>
  <si>
    <t>23.385</t>
  </si>
  <si>
    <t>2.417</t>
  </si>
  <si>
    <t>18.232</t>
  </si>
  <si>
    <t>55.249</t>
  </si>
  <si>
    <t>100.639</t>
  </si>
  <si>
    <t>93DU0558:T536:019</t>
  </si>
  <si>
    <t>21:0955:000830</t>
  </si>
  <si>
    <t>21:0006:000174:0005:0586:00</t>
  </si>
  <si>
    <t>1.549</t>
  </si>
  <si>
    <t>2.746</t>
  </si>
  <si>
    <t>1.835</t>
  </si>
  <si>
    <t>55.104</t>
  </si>
  <si>
    <t>100.136</t>
  </si>
  <si>
    <t>93DU0558:T536:020</t>
  </si>
  <si>
    <t>21:0955:000831</t>
  </si>
  <si>
    <t>21:0006:000174:0005:0605:00</t>
  </si>
  <si>
    <t>20.105</t>
  </si>
  <si>
    <t>0.966</t>
  </si>
  <si>
    <t>2.716</t>
  </si>
  <si>
    <t>18.195</t>
  </si>
  <si>
    <t>55.189</t>
  </si>
  <si>
    <t>99.846</t>
  </si>
  <si>
    <t>93DU0558:T536:021</t>
  </si>
  <si>
    <t>21:0955:000832</t>
  </si>
  <si>
    <t>21:0006:000174:0005:0587:00</t>
  </si>
  <si>
    <t>1.789</t>
  </si>
  <si>
    <t>2.684</t>
  </si>
  <si>
    <t>16.643</t>
  </si>
  <si>
    <t>1.423</t>
  </si>
  <si>
    <t>54.858</t>
  </si>
  <si>
    <t>93DU0558:T536:022</t>
  </si>
  <si>
    <t>21:0955:000833</t>
  </si>
  <si>
    <t>21:0006:000174:0005:0588:00</t>
  </si>
  <si>
    <t>2.213</t>
  </si>
  <si>
    <t>16.696</t>
  </si>
  <si>
    <t>55.401</t>
  </si>
  <si>
    <t>100.659</t>
  </si>
  <si>
    <t>93DU0558:T536:023</t>
  </si>
  <si>
    <t>21:0955:000834</t>
  </si>
  <si>
    <t>21:0006:000174:0005:0589:00</t>
  </si>
  <si>
    <t>2.458</t>
  </si>
  <si>
    <t>18.7</t>
  </si>
  <si>
    <t>1.904</t>
  </si>
  <si>
    <t>2.368</t>
  </si>
  <si>
    <t>17.044</t>
  </si>
  <si>
    <t>2.31</t>
  </si>
  <si>
    <t>55.651</t>
  </si>
  <si>
    <t>100.746</t>
  </si>
  <si>
    <t>93DU0558:T536:024</t>
  </si>
  <si>
    <t>21:0955:000835</t>
  </si>
  <si>
    <t>21:0006:000174:0005:0606:00</t>
  </si>
  <si>
    <t>20.891</t>
  </si>
  <si>
    <t>0.908</t>
  </si>
  <si>
    <t>3.013</t>
  </si>
  <si>
    <t>1.012</t>
  </si>
  <si>
    <t>55.294</t>
  </si>
  <si>
    <t>101.006</t>
  </si>
  <si>
    <t>93DU0558:T536:025</t>
  </si>
  <si>
    <t>21:0955:000836</t>
  </si>
  <si>
    <t>21:0006:000174:0005:0590:00</t>
  </si>
  <si>
    <t>1.623</t>
  </si>
  <si>
    <t>20.272</t>
  </si>
  <si>
    <t>1.856</t>
  </si>
  <si>
    <t>2.394</t>
  </si>
  <si>
    <t>54.659</t>
  </si>
  <si>
    <t>100.185</t>
  </si>
  <si>
    <t>93DU0561:T536:026</t>
  </si>
  <si>
    <t>21:0955:000837</t>
  </si>
  <si>
    <t>21:0006:000177</t>
  </si>
  <si>
    <t>21:0006:000177:0005:0504:00</t>
  </si>
  <si>
    <t>20.4</t>
  </si>
  <si>
    <t>0.732</t>
  </si>
  <si>
    <t>25.7</t>
  </si>
  <si>
    <t>15.985</t>
  </si>
  <si>
    <t>36.11</t>
  </si>
  <si>
    <t>99.858</t>
  </si>
  <si>
    <t>93DU0561:T536:027</t>
  </si>
  <si>
    <t>21:0955:000838</t>
  </si>
  <si>
    <t>21:0006:000177:0005:0503:00</t>
  </si>
  <si>
    <t>1.345</t>
  </si>
  <si>
    <t>21.774</t>
  </si>
  <si>
    <t>0.719</t>
  </si>
  <si>
    <t>4.064</t>
  </si>
  <si>
    <t>15.482</t>
  </si>
  <si>
    <t>0.702</t>
  </si>
  <si>
    <t>52.575</t>
  </si>
  <si>
    <t>96.903</t>
  </si>
  <si>
    <t>93DU0561:T536:028</t>
  </si>
  <si>
    <t>21:0955:000839</t>
  </si>
  <si>
    <t>21:0006:000177:0005:0501:00</t>
  </si>
  <si>
    <t>45.453</t>
  </si>
  <si>
    <t>51.054</t>
  </si>
  <si>
    <t>97.742</t>
  </si>
  <si>
    <t>93DU0561:T536:029</t>
  </si>
  <si>
    <t>21:0955:000840</t>
  </si>
  <si>
    <t>21:0006:000177:0005:0502:00</t>
  </si>
  <si>
    <t>47.276</t>
  </si>
  <si>
    <t>49.671</t>
  </si>
  <si>
    <t>98.143</t>
  </si>
  <si>
    <t>93DU0561:T536:030</t>
  </si>
  <si>
    <t>21:0955:000841</t>
  </si>
  <si>
    <t>21:0006:000177:0005:0505:00</t>
  </si>
  <si>
    <t>72.798</t>
  </si>
  <si>
    <t>90.885</t>
  </si>
  <si>
    <t>93DU0571:T536:031</t>
  </si>
  <si>
    <t>21:0955:000842</t>
  </si>
  <si>
    <t>21:0006:000187</t>
  </si>
  <si>
    <t>21:0006:000187:0005:0502:00</t>
  </si>
  <si>
    <t>5.689</t>
  </si>
  <si>
    <t>4.633</t>
  </si>
  <si>
    <t>7.806</t>
  </si>
  <si>
    <t>19.601</t>
  </si>
  <si>
    <t>42.236</t>
  </si>
  <si>
    <t>101.176</t>
  </si>
  <si>
    <t>93DU0571:T536:032</t>
  </si>
  <si>
    <t>21:0955:000843</t>
  </si>
  <si>
    <t>21:0006:000187:0005:0503:00</t>
  </si>
  <si>
    <t>4.285</t>
  </si>
  <si>
    <t>93DU0571:T536:033</t>
  </si>
  <si>
    <t>21:0955:000844</t>
  </si>
  <si>
    <t>21:0006:000187:0005:0501:00</t>
  </si>
  <si>
    <t>1.559</t>
  </si>
  <si>
    <t>20.796</t>
  </si>
  <si>
    <t>1.101</t>
  </si>
  <si>
    <t>2.806</t>
  </si>
  <si>
    <t>17.444</t>
  </si>
  <si>
    <t>54.93</t>
  </si>
  <si>
    <t>93DU0571:T536:034</t>
  </si>
  <si>
    <t>21:0955:000845</t>
  </si>
  <si>
    <t>21:0006:000187:0005:0504:00</t>
  </si>
  <si>
    <t>47.73</t>
  </si>
  <si>
    <t>0.779</t>
  </si>
  <si>
    <t>1.382</t>
  </si>
  <si>
    <t>48.611</t>
  </si>
  <si>
    <t>98.655</t>
  </si>
  <si>
    <t>93DU0571:T536:035</t>
  </si>
  <si>
    <t>21:0955:000846</t>
  </si>
  <si>
    <t>21:0006:000187:0005:0505:00</t>
  </si>
  <si>
    <t>46.484</t>
  </si>
  <si>
    <t>49.069</t>
  </si>
  <si>
    <t>97.572</t>
  </si>
  <si>
    <t>93DU0571:T536:036</t>
  </si>
  <si>
    <t>21:0955:000847</t>
  </si>
  <si>
    <t>21:0006:000187:0005:0506:00</t>
  </si>
  <si>
    <t>46.819</t>
  </si>
  <si>
    <t>50.184</t>
  </si>
  <si>
    <t>98.805</t>
  </si>
  <si>
    <t>93DU0573:T536:037</t>
  </si>
  <si>
    <t>21:0955:000848</t>
  </si>
  <si>
    <t>21:0006:000189</t>
  </si>
  <si>
    <t>21:0006:000189:0005:0501:00</t>
  </si>
  <si>
    <t>51.47</t>
  </si>
  <si>
    <t>98.706</t>
  </si>
  <si>
    <t>93DU0573:T536:038</t>
  </si>
  <si>
    <t>21:0955:000849</t>
  </si>
  <si>
    <t>21:0006:000189:0005:0504:00</t>
  </si>
  <si>
    <t>73.116</t>
  </si>
  <si>
    <t>19.051</t>
  </si>
  <si>
    <t>93.028</t>
  </si>
  <si>
    <t>93DU0573:T536:039</t>
  </si>
  <si>
    <t>21:0955:000850</t>
  </si>
  <si>
    <t>21:0006:000189:0005:0502:00</t>
  </si>
  <si>
    <t>46.086</t>
  </si>
  <si>
    <t>1.249</t>
  </si>
  <si>
    <t>50.882</t>
  </si>
  <si>
    <t>98.398</t>
  </si>
  <si>
    <t>93DU0573:T536:040</t>
  </si>
  <si>
    <t>21:0955:000851</t>
  </si>
  <si>
    <t>21:0006:000189:0005:0503:00</t>
  </si>
  <si>
    <t>50.543</t>
  </si>
  <si>
    <t>45.476</t>
  </si>
  <si>
    <t>93DU0574:T536:041</t>
  </si>
  <si>
    <t>21:0955:000852</t>
  </si>
  <si>
    <t>21:0006:000190</t>
  </si>
  <si>
    <t>21:0006:000190:0005:0504:00</t>
  </si>
  <si>
    <t>18.14</t>
  </si>
  <si>
    <t>5.135</t>
  </si>
  <si>
    <t>7.863</t>
  </si>
  <si>
    <t>7.58</t>
  </si>
  <si>
    <t>101.131</t>
  </si>
  <si>
    <t>93DU0574:T536:042</t>
  </si>
  <si>
    <t>21:0955:000853</t>
  </si>
  <si>
    <t>21:0006:000190:0005:0505:00</t>
  </si>
  <si>
    <t>7.499</t>
  </si>
  <si>
    <t>7.387</t>
  </si>
  <si>
    <t>20.079</t>
  </si>
  <si>
    <t>41.879</t>
  </si>
  <si>
    <t>101.725</t>
  </si>
  <si>
    <t>93DU0574:T536:043</t>
  </si>
  <si>
    <t>21:0955:000854</t>
  </si>
  <si>
    <t>21:0006:000190:0005:0506:00</t>
  </si>
  <si>
    <t>3.729</t>
  </si>
  <si>
    <t>5.46</t>
  </si>
  <si>
    <t>7.113</t>
  </si>
  <si>
    <t>21.828</t>
  </si>
  <si>
    <t>42.531</t>
  </si>
  <si>
    <t>101.438</t>
  </si>
  <si>
    <t>93DU0574:T536:044</t>
  </si>
  <si>
    <t>21:0955:000855</t>
  </si>
  <si>
    <t>21:0006:000190:0005:0507:00</t>
  </si>
  <si>
    <t>6.998</t>
  </si>
  <si>
    <t>0.442</t>
  </si>
  <si>
    <t>41.689</t>
  </si>
  <si>
    <t>93DU0574:T536:045</t>
  </si>
  <si>
    <t>21:0955:000856</t>
  </si>
  <si>
    <t>21:0006:000190:0005:0508:00</t>
  </si>
  <si>
    <t>18.219</t>
  </si>
  <si>
    <t>5.639</t>
  </si>
  <si>
    <t>7.156</t>
  </si>
  <si>
    <t>20.415</t>
  </si>
  <si>
    <t>93DU0574:T536:046</t>
  </si>
  <si>
    <t>21:0955:000857</t>
  </si>
  <si>
    <t>21:0006:000190:0005:0509:00</t>
  </si>
  <si>
    <t>21.222</t>
  </si>
  <si>
    <t>21.337</t>
  </si>
  <si>
    <t>42.386</t>
  </si>
  <si>
    <t>101.192</t>
  </si>
  <si>
    <t>93DU0574:T536:047</t>
  </si>
  <si>
    <t>21:0955:000858</t>
  </si>
  <si>
    <t>21:0006:000190:0005:0510:00</t>
  </si>
  <si>
    <t>4.669</t>
  </si>
  <si>
    <t>3.876</t>
  </si>
  <si>
    <t>7.119</t>
  </si>
  <si>
    <t>21.448</t>
  </si>
  <si>
    <t>93DU0574:T536:048</t>
  </si>
  <si>
    <t>21:0955:000859</t>
  </si>
  <si>
    <t>21:0006:000190:0005:0511:00</t>
  </si>
  <si>
    <t>15.642</t>
  </si>
  <si>
    <t>10.191</t>
  </si>
  <si>
    <t>100.578</t>
  </si>
  <si>
    <t>93DU0574:T536:049</t>
  </si>
  <si>
    <t>21:0955:000860</t>
  </si>
  <si>
    <t>21:0006:000190:0005:0512:00</t>
  </si>
  <si>
    <t>16.651</t>
  </si>
  <si>
    <t>8.578</t>
  </si>
  <si>
    <t>100.872</t>
  </si>
  <si>
    <t>93DU0574:T536:050</t>
  </si>
  <si>
    <t>21:0955:000861</t>
  </si>
  <si>
    <t>21:0006:000190:0005:0513:00</t>
  </si>
  <si>
    <t>5.123</t>
  </si>
  <si>
    <t>7.989</t>
  </si>
  <si>
    <t>22.543</t>
  </si>
  <si>
    <t>93DU0574:T536:051</t>
  </si>
  <si>
    <t>21:0955:000862</t>
  </si>
  <si>
    <t>21:0006:000190:0005:0514:00</t>
  </si>
  <si>
    <t>19.357</t>
  </si>
  <si>
    <t>41.828</t>
  </si>
  <si>
    <t>100.099</t>
  </si>
  <si>
    <t>93DU0574:T536:052</t>
  </si>
  <si>
    <t>21:0955:000863</t>
  </si>
  <si>
    <t>21:0006:000190:0005:0515:00</t>
  </si>
  <si>
    <t>19.557</t>
  </si>
  <si>
    <t>4.944</t>
  </si>
  <si>
    <t>99.95</t>
  </si>
  <si>
    <t>93DU0574:T536:053</t>
  </si>
  <si>
    <t>21:0955:000864</t>
  </si>
  <si>
    <t>21:0006:000190:0005:0516:00</t>
  </si>
  <si>
    <t>17.448</t>
  </si>
  <si>
    <t>19.84</t>
  </si>
  <si>
    <t>41.423</t>
  </si>
  <si>
    <t>100.253</t>
  </si>
  <si>
    <t>93DU0574:T536:054</t>
  </si>
  <si>
    <t>21:0955:000865</t>
  </si>
  <si>
    <t>21:0006:000190:0005:0517:00</t>
  </si>
  <si>
    <t>4.575</t>
  </si>
  <si>
    <t>3.003</t>
  </si>
  <si>
    <t>8.385</t>
  </si>
  <si>
    <t>20.344</t>
  </si>
  <si>
    <t>93DU0574:T536:055</t>
  </si>
  <si>
    <t>21:0955:000866</t>
  </si>
  <si>
    <t>21:0006:000190:0005:0518:00</t>
  </si>
  <si>
    <t>16.868</t>
  </si>
  <si>
    <t>6.648</t>
  </si>
  <si>
    <t>8.326</t>
  </si>
  <si>
    <t>8.052</t>
  </si>
  <si>
    <t>100.989</t>
  </si>
  <si>
    <t>93DU0574:T536:056</t>
  </si>
  <si>
    <t>21:0955:000867</t>
  </si>
  <si>
    <t>21:0006:000190:0005:0519:00</t>
  </si>
  <si>
    <t>17.261</t>
  </si>
  <si>
    <t>7.034</t>
  </si>
  <si>
    <t>19.916</t>
  </si>
  <si>
    <t>93DU0574:T536:057</t>
  </si>
  <si>
    <t>21:0955:000868</t>
  </si>
  <si>
    <t>21:0006:000190:0005:0520:00</t>
  </si>
  <si>
    <t>5.337</t>
  </si>
  <si>
    <t>7.352</t>
  </si>
  <si>
    <t>20.767</t>
  </si>
  <si>
    <t>42.283</t>
  </si>
  <si>
    <t>101.17</t>
  </si>
  <si>
    <t>93DU0574:T536:058</t>
  </si>
  <si>
    <t>21:0955:000869</t>
  </si>
  <si>
    <t>21:0006:000190:0005:0521:00</t>
  </si>
  <si>
    <t>22.025</t>
  </si>
  <si>
    <t>4.137</t>
  </si>
  <si>
    <t>2.517</t>
  </si>
  <si>
    <t>7.976</t>
  </si>
  <si>
    <t>100.847</t>
  </si>
  <si>
    <t>93DU0574:T536:059</t>
  </si>
  <si>
    <t>21:0955:000870</t>
  </si>
  <si>
    <t>21:0006:000190:0005:0522:00</t>
  </si>
  <si>
    <t>18.667</t>
  </si>
  <si>
    <t>5.836</t>
  </si>
  <si>
    <t>42.617</t>
  </si>
  <si>
    <t>102.044</t>
  </si>
  <si>
    <t>93DU0574:T536:060</t>
  </si>
  <si>
    <t>21:0955:000871</t>
  </si>
  <si>
    <t>21:0006:000190:0005:0523:00</t>
  </si>
  <si>
    <t>18.348</t>
  </si>
  <si>
    <t>6.087</t>
  </si>
  <si>
    <t>6.347</t>
  </si>
  <si>
    <t>19.717</t>
  </si>
  <si>
    <t>41.965</t>
  </si>
  <si>
    <t>100.918</t>
  </si>
  <si>
    <t>93DU0574:T536:061</t>
  </si>
  <si>
    <t>21:0955:000872</t>
  </si>
  <si>
    <t>21:0006:000190:0005:0524:00</t>
  </si>
  <si>
    <t>18.3</t>
  </si>
  <si>
    <t>5.654</t>
  </si>
  <si>
    <t>7.373</t>
  </si>
  <si>
    <t>20.044</t>
  </si>
  <si>
    <t>101.166</t>
  </si>
  <si>
    <t>93DU0574:T536:062</t>
  </si>
  <si>
    <t>21:0955:000873</t>
  </si>
  <si>
    <t>21:0006:000190:0005:0525:00</t>
  </si>
  <si>
    <t>19.87</t>
  </si>
  <si>
    <t>5.519</t>
  </si>
  <si>
    <t>21.833</t>
  </si>
  <si>
    <t>42.517</t>
  </si>
  <si>
    <t>102.144</t>
  </si>
  <si>
    <t>93DU0574:T536:063</t>
  </si>
  <si>
    <t>21:0955:000874</t>
  </si>
  <si>
    <t>21:0006:000190:0005:0526:00</t>
  </si>
  <si>
    <t>19.562</t>
  </si>
  <si>
    <t>6.859</t>
  </si>
  <si>
    <t>4.806</t>
  </si>
  <si>
    <t>9.252</t>
  </si>
  <si>
    <t>18.12</t>
  </si>
  <si>
    <t>101.409</t>
  </si>
  <si>
    <t>93DU0574:T536:064</t>
  </si>
  <si>
    <t>21:0955:000875</t>
  </si>
  <si>
    <t>21:0006:000190:0005:0527:00</t>
  </si>
  <si>
    <t>5.248</t>
  </si>
  <si>
    <t>7.597</t>
  </si>
  <si>
    <t>42.602</t>
  </si>
  <si>
    <t>101.753</t>
  </si>
  <si>
    <t>93DU0574:T536:065</t>
  </si>
  <si>
    <t>21:0955:000876</t>
  </si>
  <si>
    <t>21:0006:000190:0005:0528:00</t>
  </si>
  <si>
    <t>5.199</t>
  </si>
  <si>
    <t>7.764</t>
  </si>
  <si>
    <t>20.563</t>
  </si>
  <si>
    <t>41.749</t>
  </si>
  <si>
    <t>100.371</t>
  </si>
  <si>
    <t>93DU0574:T536:066</t>
  </si>
  <si>
    <t>21:0955:000877</t>
  </si>
  <si>
    <t>21:0006:000190:0005:0529:00</t>
  </si>
  <si>
    <t>17.869</t>
  </si>
  <si>
    <t>5.864</t>
  </si>
  <si>
    <t>6.836</t>
  </si>
  <si>
    <t>7.294</t>
  </si>
  <si>
    <t>20.057</t>
  </si>
  <si>
    <t>93DU0574:T536:067</t>
  </si>
  <si>
    <t>21:0955:000878</t>
  </si>
  <si>
    <t>21:0006:000190:0005:0530:00</t>
  </si>
  <si>
    <t>19.139</t>
  </si>
  <si>
    <t>5.485</t>
  </si>
  <si>
    <t>6.912</t>
  </si>
  <si>
    <t>20.51</t>
  </si>
  <si>
    <t>41.915</t>
  </si>
  <si>
    <t>100.369</t>
  </si>
  <si>
    <t>93DU0574:T536:068</t>
  </si>
  <si>
    <t>21:0955:000879</t>
  </si>
  <si>
    <t>21:0006:000190:0005:0531:00</t>
  </si>
  <si>
    <t>15.63</t>
  </si>
  <si>
    <t>7.049</t>
  </si>
  <si>
    <t>10.077</t>
  </si>
  <si>
    <t>7.414</t>
  </si>
  <si>
    <t>18.426</t>
  </si>
  <si>
    <t>40.606</t>
  </si>
  <si>
    <t>99.963</t>
  </si>
  <si>
    <t>93DU0574:T536:069</t>
  </si>
  <si>
    <t>21:0955:000880</t>
  </si>
  <si>
    <t>21:0006:000190:0005:0535:00</t>
  </si>
  <si>
    <t>22.586</t>
  </si>
  <si>
    <t>5.176</t>
  </si>
  <si>
    <t>15.978</t>
  </si>
  <si>
    <t>52.866</t>
  </si>
  <si>
    <t>93DU0574:T536:070</t>
  </si>
  <si>
    <t>21:0955:000881</t>
  </si>
  <si>
    <t>21:0006:000190:0005:0503:00</t>
  </si>
  <si>
    <t>21.069</t>
  </si>
  <si>
    <t>3.256</t>
  </si>
  <si>
    <t>18.769</t>
  </si>
  <si>
    <t>54.036</t>
  </si>
  <si>
    <t>100.571</t>
  </si>
  <si>
    <t>93DU0574:T536:071</t>
  </si>
  <si>
    <t>21:0955:000882</t>
  </si>
  <si>
    <t>21:0006:000190:0005:0536:00</t>
  </si>
  <si>
    <t>2.243</t>
  </si>
  <si>
    <t>22.141</t>
  </si>
  <si>
    <t>4.742</t>
  </si>
  <si>
    <t>15.986</t>
  </si>
  <si>
    <t>53.277</t>
  </si>
  <si>
    <t>100.015</t>
  </si>
  <si>
    <t>93DU0574:T536:072</t>
  </si>
  <si>
    <t>21:0955:000883</t>
  </si>
  <si>
    <t>21:0006:000190:0005:0537:00</t>
  </si>
  <si>
    <t>24.313</t>
  </si>
  <si>
    <t>15.414</t>
  </si>
  <si>
    <t>53.677</t>
  </si>
  <si>
    <t>100.336</t>
  </si>
  <si>
    <t>93DU0574:T536:073</t>
  </si>
  <si>
    <t>21:0955:000884</t>
  </si>
  <si>
    <t>21:0006:000190:0005:0532:00</t>
  </si>
  <si>
    <t>44.649</t>
  </si>
  <si>
    <t>1.292</t>
  </si>
  <si>
    <t>52.959</t>
  </si>
  <si>
    <t>93DU0574:T536:074</t>
  </si>
  <si>
    <t>21:0955:000885</t>
  </si>
  <si>
    <t>21:0006:000190:0005:0533:00</t>
  </si>
  <si>
    <t>47.928</t>
  </si>
  <si>
    <t>49.481</t>
  </si>
  <si>
    <t>98.411</t>
  </si>
  <si>
    <t>93DU0574:T536:075</t>
  </si>
  <si>
    <t>21:0955:000886</t>
  </si>
  <si>
    <t>21:0006:000190:0005:0501:00</t>
  </si>
  <si>
    <t>3.641</t>
  </si>
  <si>
    <t>53.611</t>
  </si>
  <si>
    <t>31.184</t>
  </si>
  <si>
    <t>98.445</t>
  </si>
  <si>
    <t>93DU0574:T536:076</t>
  </si>
  <si>
    <t>21:0955:000887</t>
  </si>
  <si>
    <t>21:0006:000190:0005:0534:00</t>
  </si>
  <si>
    <t>3.631</t>
  </si>
  <si>
    <t>98.721</t>
  </si>
  <si>
    <t>93DU0574:T536:077</t>
  </si>
  <si>
    <t>21:0955:000888</t>
  </si>
  <si>
    <t>21:0006:000190:0005:0502:00</t>
  </si>
  <si>
    <t>3.176</t>
  </si>
  <si>
    <t>49.83</t>
  </si>
  <si>
    <t>33.571</t>
  </si>
  <si>
    <t>3.206</t>
  </si>
  <si>
    <t>98.238</t>
  </si>
  <si>
    <t>93DU0575:T536:078</t>
  </si>
  <si>
    <t>21:0955:000889</t>
  </si>
  <si>
    <t>21:0006:000191</t>
  </si>
  <si>
    <t>21:0006:000191:0005:0501:00</t>
  </si>
  <si>
    <t>4.801</t>
  </si>
  <si>
    <t>4.133</t>
  </si>
  <si>
    <t>7.06</t>
  </si>
  <si>
    <t>21.203</t>
  </si>
  <si>
    <t>42.422</t>
  </si>
  <si>
    <t>100.599</t>
  </si>
  <si>
    <t>93DU0575:T536:079</t>
  </si>
  <si>
    <t>21:0955:000890</t>
  </si>
  <si>
    <t>21:0006:000191:0005:0502:00</t>
  </si>
  <si>
    <t>18.143</t>
  </si>
  <si>
    <t>5.078</t>
  </si>
  <si>
    <t>7.746</t>
  </si>
  <si>
    <t>7.447</t>
  </si>
  <si>
    <t>20.034</t>
  </si>
  <si>
    <t>100.441</t>
  </si>
  <si>
    <t>93DU0575:T536:080</t>
  </si>
  <si>
    <t>21:0955:000891</t>
  </si>
  <si>
    <t>21:0006:000191:0005:0503:00</t>
  </si>
  <si>
    <t>4.696</t>
  </si>
  <si>
    <t>8.695</t>
  </si>
  <si>
    <t>20.422</t>
  </si>
  <si>
    <t>42.448</t>
  </si>
  <si>
    <t>101.504</t>
  </si>
  <si>
    <t>93DU0576:T536:081</t>
  </si>
  <si>
    <t>21:0955:000892</t>
  </si>
  <si>
    <t>21:0006:000192</t>
  </si>
  <si>
    <t>21:0006:000192:0005:1179:00</t>
  </si>
  <si>
    <t>50.954</t>
  </si>
  <si>
    <t>1.121</t>
  </si>
  <si>
    <t>45.188</t>
  </si>
  <si>
    <t>93DU0576:T536:082</t>
  </si>
  <si>
    <t>21:0955:000893</t>
  </si>
  <si>
    <t>21:0006:000192:0005:1207:00</t>
  </si>
  <si>
    <t>34.819</t>
  </si>
  <si>
    <t>11.63</t>
  </si>
  <si>
    <t>2.608</t>
  </si>
  <si>
    <t>1.893</t>
  </si>
  <si>
    <t>37.074</t>
  </si>
  <si>
    <t>88.543</t>
  </si>
  <si>
    <t>93DU0576:T536:083</t>
  </si>
  <si>
    <t>21:0955:000894</t>
  </si>
  <si>
    <t>21:0006:000192:0005:1180:00</t>
  </si>
  <si>
    <t>50.663</t>
  </si>
  <si>
    <t>1.074</t>
  </si>
  <si>
    <t>45.284</t>
  </si>
  <si>
    <t>97.332</t>
  </si>
  <si>
    <t>93DU0576:T536:084</t>
  </si>
  <si>
    <t>21:0955:000895</t>
  </si>
  <si>
    <t>21:0006:000192:0005:1181:00</t>
  </si>
  <si>
    <t>0.687</t>
  </si>
  <si>
    <t>51.928</t>
  </si>
  <si>
    <t>93DU0576:T536:085</t>
  </si>
  <si>
    <t>21:0955:000896</t>
  </si>
  <si>
    <t>21:0006:000192:0005:1182:00</t>
  </si>
  <si>
    <t>46.909</t>
  </si>
  <si>
    <t>50.966</t>
  </si>
  <si>
    <t>99.07</t>
  </si>
  <si>
    <t>93DU0576:T536:086</t>
  </si>
  <si>
    <t>21:0955:000897</t>
  </si>
  <si>
    <t>21:0006:000192:0005:1208:00</t>
  </si>
  <si>
    <t>32.94</t>
  </si>
  <si>
    <t>14.025</t>
  </si>
  <si>
    <t>2.185</t>
  </si>
  <si>
    <t>35.609</t>
  </si>
  <si>
    <t>87.859</t>
  </si>
  <si>
    <t>93DU0576:T536:087</t>
  </si>
  <si>
    <t>21:0955:000898</t>
  </si>
  <si>
    <t>21:0006:000192:0005:1183:00</t>
  </si>
  <si>
    <t>47.12</t>
  </si>
  <si>
    <t>51.86</t>
  </si>
  <si>
    <t>99.4</t>
  </si>
  <si>
    <t>93DU0576:T536:088</t>
  </si>
  <si>
    <t>21:0955:000899</t>
  </si>
  <si>
    <t>21:0006:000192:0005:1201:00</t>
  </si>
  <si>
    <t>4.447</t>
  </si>
  <si>
    <t>29.134</t>
  </si>
  <si>
    <t>12.343</t>
  </si>
  <si>
    <t>51.558</t>
  </si>
  <si>
    <t>93DU0576:T536:089</t>
  </si>
  <si>
    <t>21:0955:000900</t>
  </si>
  <si>
    <t>21:0006:000192:0005:1184:00</t>
  </si>
  <si>
    <t>50.689</t>
  </si>
  <si>
    <t>1.151</t>
  </si>
  <si>
    <t>45.953</t>
  </si>
  <si>
    <t>93DU0576:T536:090</t>
  </si>
  <si>
    <t>21:0955:000901</t>
  </si>
  <si>
    <t>21:0006:000192:0005:1209:00</t>
  </si>
  <si>
    <t>27.47</t>
  </si>
  <si>
    <t>14.719</t>
  </si>
  <si>
    <t>4.746</t>
  </si>
  <si>
    <t>2.297</t>
  </si>
  <si>
    <t>35.823</t>
  </si>
  <si>
    <t>0.992</t>
  </si>
  <si>
    <t>87.55</t>
  </si>
  <si>
    <t>93DU0576:T536:091</t>
  </si>
  <si>
    <t>21:0955:000902</t>
  </si>
  <si>
    <t>21:0006:000192:0005:0504:00</t>
  </si>
  <si>
    <t>12.167</t>
  </si>
  <si>
    <t>11.287</t>
  </si>
  <si>
    <t>21.787</t>
  </si>
  <si>
    <t>7.012</t>
  </si>
  <si>
    <t>1.355</t>
  </si>
  <si>
    <t>41.28</t>
  </si>
  <si>
    <t>96.795</t>
  </si>
  <si>
    <t>93DU0576:T536:092</t>
  </si>
  <si>
    <t>21:0955:000903</t>
  </si>
  <si>
    <t>21:0006:000192:0005:1202:00</t>
  </si>
  <si>
    <t>4.117</t>
  </si>
  <si>
    <t>30.681</t>
  </si>
  <si>
    <t>11.74</t>
  </si>
  <si>
    <t>50.976</t>
  </si>
  <si>
    <t>98.115</t>
  </si>
  <si>
    <t>93DU0576:T536:093</t>
  </si>
  <si>
    <t>21:0955:000904</t>
  </si>
  <si>
    <t>21:0006:000192:0005:1129:00</t>
  </si>
  <si>
    <t>49.867</t>
  </si>
  <si>
    <t>17.848</t>
  </si>
  <si>
    <t>11.187</t>
  </si>
  <si>
    <t>18.936</t>
  </si>
  <si>
    <t>98.259</t>
  </si>
  <si>
    <t>93DU0576:T536:094</t>
  </si>
  <si>
    <t>21:0955:000905</t>
  </si>
  <si>
    <t>21:0006:000192:0005:0505:00</t>
  </si>
  <si>
    <t>1.905</t>
  </si>
  <si>
    <t>53.2</t>
  </si>
  <si>
    <t>30.649</t>
  </si>
  <si>
    <t>8.321</t>
  </si>
  <si>
    <t>3.435</t>
  </si>
  <si>
    <t>98.083</t>
  </si>
  <si>
    <t>93DU0576:T536:095</t>
  </si>
  <si>
    <t>21:0955:000906</t>
  </si>
  <si>
    <t>21:0006:000192:0005:1185:00</t>
  </si>
  <si>
    <t>48.694</t>
  </si>
  <si>
    <t>97.979</t>
  </si>
  <si>
    <t>93DU0576:T536:096</t>
  </si>
  <si>
    <t>21:0955:000907</t>
  </si>
  <si>
    <t>21:0006:000192:0005:0506:00</t>
  </si>
  <si>
    <t>1.869</t>
  </si>
  <si>
    <t>55.847</t>
  </si>
  <si>
    <t>27.493</t>
  </si>
  <si>
    <t>9.244</t>
  </si>
  <si>
    <t>98.255</t>
  </si>
  <si>
    <t>93DU0576:T536:097</t>
  </si>
  <si>
    <t>21:0955:000908</t>
  </si>
  <si>
    <t>21:0006:000192:0005:1203:00</t>
  </si>
  <si>
    <t>28.745</t>
  </si>
  <si>
    <t>12.438</t>
  </si>
  <si>
    <t>50.696</t>
  </si>
  <si>
    <t>93DU0576:T536:098</t>
  </si>
  <si>
    <t>21:0955:000909</t>
  </si>
  <si>
    <t>21:0006:000192:0005:1186:00</t>
  </si>
  <si>
    <t>50.559</t>
  </si>
  <si>
    <t>45.473</t>
  </si>
  <si>
    <t>97.652</t>
  </si>
  <si>
    <t>93DU0576:T537:001</t>
  </si>
  <si>
    <t>21:0955:000910</t>
  </si>
  <si>
    <t>21:0006:000192:0005:0674:00</t>
  </si>
  <si>
    <t>T537</t>
  </si>
  <si>
    <t>18.918</t>
  </si>
  <si>
    <t>42.275</t>
  </si>
  <si>
    <t>102.03</t>
  </si>
  <si>
    <t>93DU0576:T537:002</t>
  </si>
  <si>
    <t>21:0955:000911</t>
  </si>
  <si>
    <t>21:0006:000192:0005:0675:00</t>
  </si>
  <si>
    <t>16.322</t>
  </si>
  <si>
    <t>6.361</t>
  </si>
  <si>
    <t>9.911</t>
  </si>
  <si>
    <t>6.583</t>
  </si>
  <si>
    <t>19.735</t>
  </si>
  <si>
    <t>101.24</t>
  </si>
  <si>
    <t>93DU0576:T537:003</t>
  </si>
  <si>
    <t>21:0955:000912</t>
  </si>
  <si>
    <t>21:0006:000192:0005:0676:00</t>
  </si>
  <si>
    <t>19.555</t>
  </si>
  <si>
    <t>6.247</t>
  </si>
  <si>
    <t>6.54</t>
  </si>
  <si>
    <t>8.123</t>
  </si>
  <si>
    <t>18.998</t>
  </si>
  <si>
    <t>42.069</t>
  </si>
  <si>
    <t>102.119</t>
  </si>
  <si>
    <t>93DU0576:T537:004</t>
  </si>
  <si>
    <t>21:0955:000913</t>
  </si>
  <si>
    <t>21:0006:000192:0005:0677:00</t>
  </si>
  <si>
    <t>22.161</t>
  </si>
  <si>
    <t>4.868</t>
  </si>
  <si>
    <t>2.667</t>
  </si>
  <si>
    <t>8.931</t>
  </si>
  <si>
    <t>42.546</t>
  </si>
  <si>
    <t>101.486</t>
  </si>
  <si>
    <t>93DU0576:T537:005</t>
  </si>
  <si>
    <t>21:0955:000914</t>
  </si>
  <si>
    <t>21:0006:000192:0005:0678:00</t>
  </si>
  <si>
    <t>16.301</t>
  </si>
  <si>
    <t>6.078</t>
  </si>
  <si>
    <t>10.035</t>
  </si>
  <si>
    <t>6.282</t>
  </si>
  <si>
    <t>20.095</t>
  </si>
  <si>
    <t>93DU0576:T537:006</t>
  </si>
  <si>
    <t>21:0955:000915</t>
  </si>
  <si>
    <t>21:0006:000192:0005:0679:00</t>
  </si>
  <si>
    <t>7.074</t>
  </si>
  <si>
    <t>100.434</t>
  </si>
  <si>
    <t>93DU0576:T537:007</t>
  </si>
  <si>
    <t>21:0955:000916</t>
  </si>
  <si>
    <t>21:0006:000192:0005:0680:00</t>
  </si>
  <si>
    <t>6.268</t>
  </si>
  <si>
    <t>5.343</t>
  </si>
  <si>
    <t>8.092</t>
  </si>
  <si>
    <t>19.092</t>
  </si>
  <si>
    <t>101.554</t>
  </si>
  <si>
    <t>93DU0576:T537:008</t>
  </si>
  <si>
    <t>21:0955:000917</t>
  </si>
  <si>
    <t>21:0006:000192:0005:0681:00</t>
  </si>
  <si>
    <t>17.894</t>
  </si>
  <si>
    <t>20.439</t>
  </si>
  <si>
    <t>101.654</t>
  </si>
  <si>
    <t>93DU0576:T537:009</t>
  </si>
  <si>
    <t>21:0955:000918</t>
  </si>
  <si>
    <t>21:0006:000192:0005:0682:00</t>
  </si>
  <si>
    <t>17.274</t>
  </si>
  <si>
    <t>5.428</t>
  </si>
  <si>
    <t>8.874</t>
  </si>
  <si>
    <t>20.807</t>
  </si>
  <si>
    <t>101.08</t>
  </si>
  <si>
    <t>93DU0576:T537:010</t>
  </si>
  <si>
    <t>21:0955:000919</t>
  </si>
  <si>
    <t>21:0006:000192:0005:0683:00</t>
  </si>
  <si>
    <t>16.579</t>
  </si>
  <si>
    <t>6.627</t>
  </si>
  <si>
    <t>9.079</t>
  </si>
  <si>
    <t>7.329</t>
  </si>
  <si>
    <t>100.658</t>
  </si>
  <si>
    <t>93DU0576:T537:011</t>
  </si>
  <si>
    <t>21:0955:000920</t>
  </si>
  <si>
    <t>21:0006:000192:0005:0684:00</t>
  </si>
  <si>
    <t>6.098</t>
  </si>
  <si>
    <t>19.598</t>
  </si>
  <si>
    <t>100.566</t>
  </si>
  <si>
    <t>93DU0576:T537:012</t>
  </si>
  <si>
    <t>21:0955:000921</t>
  </si>
  <si>
    <t>21:0006:000192:0005:0685:00</t>
  </si>
  <si>
    <t>15.205</t>
  </si>
  <si>
    <t>7.339</t>
  </si>
  <si>
    <t>7.778</t>
  </si>
  <si>
    <t>18.354</t>
  </si>
  <si>
    <t>100.214</t>
  </si>
  <si>
    <t>93DU0576:T537:013</t>
  </si>
  <si>
    <t>21:0955:000922</t>
  </si>
  <si>
    <t>21:0006:000192:0005:0686:00</t>
  </si>
  <si>
    <t>16.15</t>
  </si>
  <si>
    <t>10.172</t>
  </si>
  <si>
    <t>6.98</t>
  </si>
  <si>
    <t>19.303</t>
  </si>
  <si>
    <t>41.09</t>
  </si>
  <si>
    <t>100.593</t>
  </si>
  <si>
    <t>93DU0576:T537:014</t>
  </si>
  <si>
    <t>21:0955:000923</t>
  </si>
  <si>
    <t>21:0006:000192:0005:0687:00</t>
  </si>
  <si>
    <t>14.064</t>
  </si>
  <si>
    <t>6.238</t>
  </si>
  <si>
    <t>12.617</t>
  </si>
  <si>
    <t>7.073</t>
  </si>
  <si>
    <t>19.432</t>
  </si>
  <si>
    <t>100.456</t>
  </si>
  <si>
    <t>93DU0576:T537:015</t>
  </si>
  <si>
    <t>21:0955:000924</t>
  </si>
  <si>
    <t>21:0006:000192:0005:0688:00</t>
  </si>
  <si>
    <t>16.063</t>
  </si>
  <si>
    <t>6.243</t>
  </si>
  <si>
    <t>9.976</t>
  </si>
  <si>
    <t>19.91</t>
  </si>
  <si>
    <t>41.706</t>
  </si>
  <si>
    <t>101.085</t>
  </si>
  <si>
    <t>93DU0576:T537:016</t>
  </si>
  <si>
    <t>21:0955:000925</t>
  </si>
  <si>
    <t>21:0006:000192:0005:0689:00</t>
  </si>
  <si>
    <t>14.888</t>
  </si>
  <si>
    <t>6.434</t>
  </si>
  <si>
    <t>11.128</t>
  </si>
  <si>
    <t>19.409</t>
  </si>
  <si>
    <t>93DU0576:T537:017</t>
  </si>
  <si>
    <t>21:0955:000926</t>
  </si>
  <si>
    <t>21:0006:000192:0005:0690:00</t>
  </si>
  <si>
    <t>15.564</t>
  </si>
  <si>
    <t>4.749</t>
  </si>
  <si>
    <t>11.273</t>
  </si>
  <si>
    <t>101.628</t>
  </si>
  <si>
    <t>93DU0576:T537:018</t>
  </si>
  <si>
    <t>21:0955:000927</t>
  </si>
  <si>
    <t>21:0006:000192:0005:0691:00</t>
  </si>
  <si>
    <t>5.581</t>
  </si>
  <si>
    <t>20.773</t>
  </si>
  <si>
    <t>42.243</t>
  </si>
  <si>
    <t>93DU0576:T537:019</t>
  </si>
  <si>
    <t>21:0955:000928</t>
  </si>
  <si>
    <t>21:0006:000192:0005:0692:00</t>
  </si>
  <si>
    <t>19.398</t>
  </si>
  <si>
    <t>21.168</t>
  </si>
  <si>
    <t>42.245</t>
  </si>
  <si>
    <t>101.379</t>
  </si>
  <si>
    <t>93DU0576:T537:020</t>
  </si>
  <si>
    <t>21:0955:000929</t>
  </si>
  <si>
    <t>21:0006:000192:0005:0693:00</t>
  </si>
  <si>
    <t>17.686</t>
  </si>
  <si>
    <t>8.454</t>
  </si>
  <si>
    <t>21.324</t>
  </si>
  <si>
    <t>101.141</t>
  </si>
  <si>
    <t>93DU0576:T537:021</t>
  </si>
  <si>
    <t>21:0955:000930</t>
  </si>
  <si>
    <t>21:0006:000192:0005:0694:00</t>
  </si>
  <si>
    <t>17.437</t>
  </si>
  <si>
    <t>5.816</t>
  </si>
  <si>
    <t>8.416</t>
  </si>
  <si>
    <t>6.548</t>
  </si>
  <si>
    <t>20.457</t>
  </si>
  <si>
    <t>93DU0576:T537:022</t>
  </si>
  <si>
    <t>21:0955:000931</t>
  </si>
  <si>
    <t>21:0006:000192:0005:0695:00</t>
  </si>
  <si>
    <t>10.457</t>
  </si>
  <si>
    <t>6.408</t>
  </si>
  <si>
    <t>19.5</t>
  </si>
  <si>
    <t>41.085</t>
  </si>
  <si>
    <t>100.318</t>
  </si>
  <si>
    <t>93DU0576:T537:023</t>
  </si>
  <si>
    <t>21:0955:000932</t>
  </si>
  <si>
    <t>21:0006:000192:0005:0696:00</t>
  </si>
  <si>
    <t>6.373</t>
  </si>
  <si>
    <t>5.849</t>
  </si>
  <si>
    <t>8.731</t>
  </si>
  <si>
    <t>101.668</t>
  </si>
  <si>
    <t>93DU0576:T537:024</t>
  </si>
  <si>
    <t>21:0955:000933</t>
  </si>
  <si>
    <t>21:0006:000192:0005:0697:00</t>
  </si>
  <si>
    <t>17.792</t>
  </si>
  <si>
    <t>7</t>
  </si>
  <si>
    <t>19.835</t>
  </si>
  <si>
    <t>41.498</t>
  </si>
  <si>
    <t>100.526</t>
  </si>
  <si>
    <t>93DU0576:T537:025</t>
  </si>
  <si>
    <t>21:0955:000934</t>
  </si>
  <si>
    <t>21:0006:000192:0005:0698:00</t>
  </si>
  <si>
    <t>16.392</t>
  </si>
  <si>
    <t>7.423</t>
  </si>
  <si>
    <t>8.104</t>
  </si>
  <si>
    <t>18.137</t>
  </si>
  <si>
    <t>93DU0576:T537:026</t>
  </si>
  <si>
    <t>21:0955:000935</t>
  </si>
  <si>
    <t>21:0006:000192:0005:0699:00</t>
  </si>
  <si>
    <t>19.222</t>
  </si>
  <si>
    <t>3.29</t>
  </si>
  <si>
    <t>22.898</t>
  </si>
  <si>
    <t>42.23</t>
  </si>
  <si>
    <t>93DU0576:T537:027</t>
  </si>
  <si>
    <t>21:0955:000936</t>
  </si>
  <si>
    <t>21:0006:000192:0005:0700:00</t>
  </si>
  <si>
    <t>18.147</t>
  </si>
  <si>
    <t>6.187</t>
  </si>
  <si>
    <t>7.727</t>
  </si>
  <si>
    <t>41.592</t>
  </si>
  <si>
    <t>93DU0576:T537:028</t>
  </si>
  <si>
    <t>21:0955:000937</t>
  </si>
  <si>
    <t>21:0006:000192:0005:0701:00</t>
  </si>
  <si>
    <t>7.23</t>
  </si>
  <si>
    <t>6.658</t>
  </si>
  <si>
    <t>20.619</t>
  </si>
  <si>
    <t>100.842</t>
  </si>
  <si>
    <t>93DU0576:T537:029</t>
  </si>
  <si>
    <t>21:0955:000938</t>
  </si>
  <si>
    <t>21:0006:000192:0005:0702:00</t>
  </si>
  <si>
    <t>17.773</t>
  </si>
  <si>
    <t>7.932</t>
  </si>
  <si>
    <t>7.067</t>
  </si>
  <si>
    <t>101.895</t>
  </si>
  <si>
    <t>93DU0576:T537:030</t>
  </si>
  <si>
    <t>21:0955:000939</t>
  </si>
  <si>
    <t>21:0006:000192:0005:0703:00</t>
  </si>
  <si>
    <t>15.054</t>
  </si>
  <si>
    <t>11.479</t>
  </si>
  <si>
    <t>40.685</t>
  </si>
  <si>
    <t>101.212</t>
  </si>
  <si>
    <t>93DU0576:T537:031</t>
  </si>
  <si>
    <t>21:0955:000940</t>
  </si>
  <si>
    <t>21:0006:000192:0005:0704:00</t>
  </si>
  <si>
    <t>17.922</t>
  </si>
  <si>
    <t>8.008</t>
  </si>
  <si>
    <t>20.014</t>
  </si>
  <si>
    <t>93DU0576:T537:032</t>
  </si>
  <si>
    <t>21:0955:000941</t>
  </si>
  <si>
    <t>21:0006:000192:0005:0705:00</t>
  </si>
  <si>
    <t>13.954</t>
  </si>
  <si>
    <t>7.259</t>
  </si>
  <si>
    <t>12.27</t>
  </si>
  <si>
    <t>6.691</t>
  </si>
  <si>
    <t>18.767</t>
  </si>
  <si>
    <t>40.585</t>
  </si>
  <si>
    <t>0.585</t>
  </si>
  <si>
    <t>93DU0576:T537:033</t>
  </si>
  <si>
    <t>21:0955:000942</t>
  </si>
  <si>
    <t>21:0006:000192:0005:0706:00</t>
  </si>
  <si>
    <t>15.806</t>
  </si>
  <si>
    <t>7.042</t>
  </si>
  <si>
    <t>10.351</t>
  </si>
  <si>
    <t>6.512</t>
  </si>
  <si>
    <t>41.034</t>
  </si>
  <si>
    <t>100.227</t>
  </si>
  <si>
    <t>93DU0576:T537:034</t>
  </si>
  <si>
    <t>21:0955:000943</t>
  </si>
  <si>
    <t>21:0006:000192:0005:0707:00</t>
  </si>
  <si>
    <t>20.866</t>
  </si>
  <si>
    <t>2.274</t>
  </si>
  <si>
    <t>4.925</t>
  </si>
  <si>
    <t>7.27</t>
  </si>
  <si>
    <t>22.848</t>
  </si>
  <si>
    <t>42.673</t>
  </si>
  <si>
    <t>101.342</t>
  </si>
  <si>
    <t>93DU0576:T537:035</t>
  </si>
  <si>
    <t>21:0955:000944</t>
  </si>
  <si>
    <t>21:0006:000192:0005:0708:00</t>
  </si>
  <si>
    <t>18.049</t>
  </si>
  <si>
    <t>6.07</t>
  </si>
  <si>
    <t>19.891</t>
  </si>
  <si>
    <t>41.327</t>
  </si>
  <si>
    <t>100.361</t>
  </si>
  <si>
    <t>93DU0576:T537:036</t>
  </si>
  <si>
    <t>21:0955:000945</t>
  </si>
  <si>
    <t>21:0006:000192:0005:0709:00</t>
  </si>
  <si>
    <t>18.228</t>
  </si>
  <si>
    <t>5.93</t>
  </si>
  <si>
    <t>6.989</t>
  </si>
  <si>
    <t>19.993</t>
  </si>
  <si>
    <t>41.757</t>
  </si>
  <si>
    <t>100.556</t>
  </si>
  <si>
    <t>93DU0576:T537:037</t>
  </si>
  <si>
    <t>21:0955:000946</t>
  </si>
  <si>
    <t>21:0006:000192:0005:0710:00</t>
  </si>
  <si>
    <t>5.9</t>
  </si>
  <si>
    <t>100.302</t>
  </si>
  <si>
    <t>93DU0576:T537:038</t>
  </si>
  <si>
    <t>21:0955:000947</t>
  </si>
  <si>
    <t>21:0006:000192:0005:0711:00</t>
  </si>
  <si>
    <t>8.701</t>
  </si>
  <si>
    <t>6.867</t>
  </si>
  <si>
    <t>20.021</t>
  </si>
  <si>
    <t>93DU0576:T537:039</t>
  </si>
  <si>
    <t>21:0955:000948</t>
  </si>
  <si>
    <t>21:0006:000192:0005:0712:00</t>
  </si>
  <si>
    <t>17.733</t>
  </si>
  <si>
    <t>6.194</t>
  </si>
  <si>
    <t>7.524</t>
  </si>
  <si>
    <t>6.484</t>
  </si>
  <si>
    <t>99.911</t>
  </si>
  <si>
    <t>93DU0576:T537:040</t>
  </si>
  <si>
    <t>21:0955:000949</t>
  </si>
  <si>
    <t>21:0006:000192:0005:0713:00</t>
  </si>
  <si>
    <t>7.068</t>
  </si>
  <si>
    <t>7.045</t>
  </si>
  <si>
    <t>20.326</t>
  </si>
  <si>
    <t>99.829</t>
  </si>
  <si>
    <t>93DU0576:T537:041</t>
  </si>
  <si>
    <t>21:0955:000950</t>
  </si>
  <si>
    <t>21:0006:000192:0005:0714:00</t>
  </si>
  <si>
    <t>17.735</t>
  </si>
  <si>
    <t>5.898</t>
  </si>
  <si>
    <t>7.131</t>
  </si>
  <si>
    <t>99.399</t>
  </si>
  <si>
    <t>93DU0576:T537:042</t>
  </si>
  <si>
    <t>21:0955:000951</t>
  </si>
  <si>
    <t>21:0006:000192:0005:0715:00</t>
  </si>
  <si>
    <t>5.404</t>
  </si>
  <si>
    <t>5.346</t>
  </si>
  <si>
    <t>8.601</t>
  </si>
  <si>
    <t>19.387</t>
  </si>
  <si>
    <t>0.646</t>
  </si>
  <si>
    <t>41.428</t>
  </si>
  <si>
    <t>93DU0576:T537:043</t>
  </si>
  <si>
    <t>21:0955:000952</t>
  </si>
  <si>
    <t>21:0006:000192:0005:0716:00</t>
  </si>
  <si>
    <t>6.529</t>
  </si>
  <si>
    <t>6.663</t>
  </si>
  <si>
    <t>8.478</t>
  </si>
  <si>
    <t>99.729</t>
  </si>
  <si>
    <t>93DU0576:T537:044</t>
  </si>
  <si>
    <t>21:0955:000953</t>
  </si>
  <si>
    <t>21:0006:000192:0005:0717:00</t>
  </si>
  <si>
    <t>18.262</t>
  </si>
  <si>
    <t>6.096</t>
  </si>
  <si>
    <t>7.188</t>
  </si>
  <si>
    <t>20.15</t>
  </si>
  <si>
    <t>41.468</t>
  </si>
  <si>
    <t>93DU0576:T537:045</t>
  </si>
  <si>
    <t>21:0955:000954</t>
  </si>
  <si>
    <t>21:0006:000192:0005:0718:00</t>
  </si>
  <si>
    <t>9.281</t>
  </si>
  <si>
    <t>6.771</t>
  </si>
  <si>
    <t>19.58</t>
  </si>
  <si>
    <t>41.053</t>
  </si>
  <si>
    <t>100.469</t>
  </si>
  <si>
    <t>93DU0576:T537:046</t>
  </si>
  <si>
    <t>21:0955:000955</t>
  </si>
  <si>
    <t>21:0006:000192:0005:0719:00</t>
  </si>
  <si>
    <t>17.805</t>
  </si>
  <si>
    <t>7.217</t>
  </si>
  <si>
    <t>19.444</t>
  </si>
  <si>
    <t>100.133</t>
  </si>
  <si>
    <t>93DU0576:T537:047</t>
  </si>
  <si>
    <t>21:0955:000956</t>
  </si>
  <si>
    <t>21:0006:000192:0005:0720:00</t>
  </si>
  <si>
    <t>17.526</t>
  </si>
  <si>
    <t>5.476</t>
  </si>
  <si>
    <t>41.5</t>
  </si>
  <si>
    <t>93DU0576:T537:048</t>
  </si>
  <si>
    <t>21:0955:000957</t>
  </si>
  <si>
    <t>21:0006:000192:0005:0721:00</t>
  </si>
  <si>
    <t>15.15</t>
  </si>
  <si>
    <t>11.026</t>
  </si>
  <si>
    <t>6.398</t>
  </si>
  <si>
    <t>40.463</t>
  </si>
  <si>
    <t>99.93</t>
  </si>
  <si>
    <t>93DU0576:T537:049</t>
  </si>
  <si>
    <t>21:0955:000958</t>
  </si>
  <si>
    <t>21:0006:000192:0005:0722:00</t>
  </si>
  <si>
    <t>17.369</t>
  </si>
  <si>
    <t>8.604</t>
  </si>
  <si>
    <t>93DU0576:T537:050</t>
  </si>
  <si>
    <t>21:0955:000959</t>
  </si>
  <si>
    <t>21:0006:000192:0005:0723:00</t>
  </si>
  <si>
    <t>15.188</t>
  </si>
  <si>
    <t>6.852</t>
  </si>
  <si>
    <t>11.201</t>
  </si>
  <si>
    <t>6.299</t>
  </si>
  <si>
    <t>19.498</t>
  </si>
  <si>
    <t>101.245</t>
  </si>
  <si>
    <t>93DU0576:T537:051</t>
  </si>
  <si>
    <t>21:0955:000960</t>
  </si>
  <si>
    <t>21:0006:000192:0005:0724:00</t>
  </si>
  <si>
    <t>5.437</t>
  </si>
  <si>
    <t>6.168</t>
  </si>
  <si>
    <t>6.71</t>
  </si>
  <si>
    <t>21.211</t>
  </si>
  <si>
    <t>42.84</t>
  </si>
  <si>
    <t>102.489</t>
  </si>
  <si>
    <t>93DU0576:T537:052</t>
  </si>
  <si>
    <t>21:0955:000961</t>
  </si>
  <si>
    <t>21:0006:000192:0005:0725:00</t>
  </si>
  <si>
    <t>18.758</t>
  </si>
  <si>
    <t>7.155</t>
  </si>
  <si>
    <t>93DU0576:T537:053</t>
  </si>
  <si>
    <t>21:0955:000962</t>
  </si>
  <si>
    <t>21:0006:000192:0005:0726:00</t>
  </si>
  <si>
    <t>15.056</t>
  </si>
  <si>
    <t>7.861</t>
  </si>
  <si>
    <t>10.235</t>
  </si>
  <si>
    <t>7.801</t>
  </si>
  <si>
    <t>18.178</t>
  </si>
  <si>
    <t>0.744</t>
  </si>
  <si>
    <t>101.398</t>
  </si>
  <si>
    <t>93DU0576:T537:054</t>
  </si>
  <si>
    <t>21:0955:000963</t>
  </si>
  <si>
    <t>21:0006:000192:0005:0727:00</t>
  </si>
  <si>
    <t>16.842</t>
  </si>
  <si>
    <t>9.142</t>
  </si>
  <si>
    <t>19.603</t>
  </si>
  <si>
    <t>40.844</t>
  </si>
  <si>
    <t>93DU0576:T537:055</t>
  </si>
  <si>
    <t>21:0955:000964</t>
  </si>
  <si>
    <t>21:0006:000192:0005:0728:00</t>
  </si>
  <si>
    <t>14.585</t>
  </si>
  <si>
    <t>11.216</t>
  </si>
  <si>
    <t>18.523</t>
  </si>
  <si>
    <t>40.313</t>
  </si>
  <si>
    <t>93DU0576:T537:056</t>
  </si>
  <si>
    <t>21:0955:000965</t>
  </si>
  <si>
    <t>21:0006:000192:0005:0729:00</t>
  </si>
  <si>
    <t>17.741</t>
  </si>
  <si>
    <t>5.763</t>
  </si>
  <si>
    <t>7.93</t>
  </si>
  <si>
    <t>100.543</t>
  </si>
  <si>
    <t>93DU0576:T537:057</t>
  </si>
  <si>
    <t>21:0955:000966</t>
  </si>
  <si>
    <t>21:0006:000192:0005:0730:00</t>
  </si>
  <si>
    <t>14.687</t>
  </si>
  <si>
    <t>4.468</t>
  </si>
  <si>
    <t>12.389</t>
  </si>
  <si>
    <t>6.519</t>
  </si>
  <si>
    <t>21.037</t>
  </si>
  <si>
    <t>93DU0576:T537:058</t>
  </si>
  <si>
    <t>21:0955:000967</t>
  </si>
  <si>
    <t>21:0006:000192:0005:0731:00</t>
  </si>
  <si>
    <t>8.177</t>
  </si>
  <si>
    <t>6.008</t>
  </si>
  <si>
    <t>20.926</t>
  </si>
  <si>
    <t>100.235</t>
  </si>
  <si>
    <t>93DU0576:T537:059</t>
  </si>
  <si>
    <t>21:0955:000968</t>
  </si>
  <si>
    <t>21:0006:000192:0005:0732:00</t>
  </si>
  <si>
    <t>17.151</t>
  </si>
  <si>
    <t>9.11</t>
  </si>
  <si>
    <t>7.777</t>
  </si>
  <si>
    <t>18.139</t>
  </si>
  <si>
    <t>40.589</t>
  </si>
  <si>
    <t>93DU0576:T537:060</t>
  </si>
  <si>
    <t>21:0955:000969</t>
  </si>
  <si>
    <t>21:0006:000192:0005:0733:00</t>
  </si>
  <si>
    <t>5.963</t>
  </si>
  <si>
    <t>8.193</t>
  </si>
  <si>
    <t>20.332</t>
  </si>
  <si>
    <t>100.676</t>
  </si>
  <si>
    <t>93DU0576:T537:061</t>
  </si>
  <si>
    <t>21:0955:000970</t>
  </si>
  <si>
    <t>21:0006:000192:0005:0734:00</t>
  </si>
  <si>
    <t>13.894</t>
  </si>
  <si>
    <t>7.421</t>
  </si>
  <si>
    <t>10.97</t>
  </si>
  <si>
    <t>7.036</t>
  </si>
  <si>
    <t>18.615</t>
  </si>
  <si>
    <t>39.999</t>
  </si>
  <si>
    <t>93DU0576:T537:062</t>
  </si>
  <si>
    <t>21:0955:000971</t>
  </si>
  <si>
    <t>21:0006:000192:0005:0735:00</t>
  </si>
  <si>
    <t>15.572</t>
  </si>
  <si>
    <t>4.116</t>
  </si>
  <si>
    <t>10.916</t>
  </si>
  <si>
    <t>0.421</t>
  </si>
  <si>
    <t>41.045</t>
  </si>
  <si>
    <t>99.708</t>
  </si>
  <si>
    <t>93DU0576:T537:063</t>
  </si>
  <si>
    <t>21:0955:000972</t>
  </si>
  <si>
    <t>21:0006:000192:0005:0736:00</t>
  </si>
  <si>
    <t>19.47</t>
  </si>
  <si>
    <t>5.259</t>
  </si>
  <si>
    <t>20.725</t>
  </si>
  <si>
    <t>99.604</t>
  </si>
  <si>
    <t>93DU0576:T537:064</t>
  </si>
  <si>
    <t>21:0955:000973</t>
  </si>
  <si>
    <t>21:0006:000192:0005:0737:00</t>
  </si>
  <si>
    <t>17.117</t>
  </si>
  <si>
    <t>8.496</t>
  </si>
  <si>
    <t>6.426</t>
  </si>
  <si>
    <t>20.253</t>
  </si>
  <si>
    <t>100.145</t>
  </si>
  <si>
    <t>93DU0576:T537:065</t>
  </si>
  <si>
    <t>21:0955:000974</t>
  </si>
  <si>
    <t>21:0006:000192:0005:0738:00</t>
  </si>
  <si>
    <t>16.653</t>
  </si>
  <si>
    <t>7.046</t>
  </si>
  <si>
    <t>19.377</t>
  </si>
  <si>
    <t>40.536</t>
  </si>
  <si>
    <t>99.714</t>
  </si>
  <si>
    <t>93DU0576:T537:066</t>
  </si>
  <si>
    <t>21:0955:000975</t>
  </si>
  <si>
    <t>21:0006:000192:0005:0739:00</t>
  </si>
  <si>
    <t>5.013</t>
  </si>
  <si>
    <t>6.546</t>
  </si>
  <si>
    <t>101.147</t>
  </si>
  <si>
    <t>93DU0576:T537:067</t>
  </si>
  <si>
    <t>21:0955:000976</t>
  </si>
  <si>
    <t>21:0006:000192:0005:0740:00</t>
  </si>
  <si>
    <t>5.783</t>
  </si>
  <si>
    <t>6.388</t>
  </si>
  <si>
    <t>20.948</t>
  </si>
  <si>
    <t>41.455</t>
  </si>
  <si>
    <t>100.287</t>
  </si>
  <si>
    <t>93DU0576:T537:068</t>
  </si>
  <si>
    <t>21:0955:000977</t>
  </si>
  <si>
    <t>21:0006:000192:0005:0741:00</t>
  </si>
  <si>
    <t>15.991</t>
  </si>
  <si>
    <t>9.896</t>
  </si>
  <si>
    <t>6.82</t>
  </si>
  <si>
    <t>19.931</t>
  </si>
  <si>
    <t>40.555</t>
  </si>
  <si>
    <t>99.593</t>
  </si>
  <si>
    <t>93DU0576:T537:069</t>
  </si>
  <si>
    <t>21:0955:000978</t>
  </si>
  <si>
    <t>21:0006:000192:0005:0742:00</t>
  </si>
  <si>
    <t>21.273</t>
  </si>
  <si>
    <t>93DU0576:T537:070</t>
  </si>
  <si>
    <t>21:0955:000979</t>
  </si>
  <si>
    <t>21:0006:000192:0005:0743:00</t>
  </si>
  <si>
    <t>18.824</t>
  </si>
  <si>
    <t>6.378</t>
  </si>
  <si>
    <t>93DU0576:T537:071</t>
  </si>
  <si>
    <t>21:0955:000980</t>
  </si>
  <si>
    <t>21:0006:000192:0005:0744:00</t>
  </si>
  <si>
    <t>19.734</t>
  </si>
  <si>
    <t>41.194</t>
  </si>
  <si>
    <t>99.674</t>
  </si>
  <si>
    <t>93DU0576:T537:072</t>
  </si>
  <si>
    <t>21:0955:000981</t>
  </si>
  <si>
    <t>21:0006:000192:0005:0745:00</t>
  </si>
  <si>
    <t>16.762</t>
  </si>
  <si>
    <t>9.522</t>
  </si>
  <si>
    <t>17.351</t>
  </si>
  <si>
    <t>40.352</t>
  </si>
  <si>
    <t>100.022</t>
  </si>
  <si>
    <t>93DU0576:T537:073</t>
  </si>
  <si>
    <t>21:0955:000982</t>
  </si>
  <si>
    <t>21:0006:000192:0005:0746:00</t>
  </si>
  <si>
    <t>6.938</t>
  </si>
  <si>
    <t>19.997</t>
  </si>
  <si>
    <t>93DU0576:T537:074</t>
  </si>
  <si>
    <t>21:0955:000983</t>
  </si>
  <si>
    <t>21:0006:000192:0005:0747:00</t>
  </si>
  <si>
    <t>18.285</t>
  </si>
  <si>
    <t>5.461</t>
  </si>
  <si>
    <t>7.185</t>
  </si>
  <si>
    <t>6.313</t>
  </si>
  <si>
    <t>93DU0576:T537:075</t>
  </si>
  <si>
    <t>21:0955:000984</t>
  </si>
  <si>
    <t>21:0006:000192:0005:0748:00</t>
  </si>
  <si>
    <t>16.458</t>
  </si>
  <si>
    <t>6.485</t>
  </si>
  <si>
    <t>8.988</t>
  </si>
  <si>
    <t>7.342</t>
  </si>
  <si>
    <t>41.107</t>
  </si>
  <si>
    <t>100.348</t>
  </si>
  <si>
    <t>93DU0576:T537:076</t>
  </si>
  <si>
    <t>21:0955:000985</t>
  </si>
  <si>
    <t>21:0006:000192:0005:0749:00</t>
  </si>
  <si>
    <t>17.992</t>
  </si>
  <si>
    <t>1.496</t>
  </si>
  <si>
    <t>23.79</t>
  </si>
  <si>
    <t>100.937</t>
  </si>
  <si>
    <t>93DU0576:T537:077</t>
  </si>
  <si>
    <t>21:0955:000986</t>
  </si>
  <si>
    <t>21:0006:000192:0005:0750:00</t>
  </si>
  <si>
    <t>15.251</t>
  </si>
  <si>
    <t>5.735</t>
  </si>
  <si>
    <t>11.214</t>
  </si>
  <si>
    <t>6.175</t>
  </si>
  <si>
    <t>99.901</t>
  </si>
  <si>
    <t>93DU0576:T537:078</t>
  </si>
  <si>
    <t>21:0955:000987</t>
  </si>
  <si>
    <t>21:0006:000192:0005:0751:00</t>
  </si>
  <si>
    <t>17.091</t>
  </si>
  <si>
    <t>7.919</t>
  </si>
  <si>
    <t>6.592</t>
  </si>
  <si>
    <t>20.205</t>
  </si>
  <si>
    <t>41.312</t>
  </si>
  <si>
    <t>100.002</t>
  </si>
  <si>
    <t>93DU0576:T537:079</t>
  </si>
  <si>
    <t>21:0955:000988</t>
  </si>
  <si>
    <t>21:0006:000192:0005:0752:00</t>
  </si>
  <si>
    <t>16.526</t>
  </si>
  <si>
    <t>6.449</t>
  </si>
  <si>
    <t>8.877</t>
  </si>
  <si>
    <t>40.835</t>
  </si>
  <si>
    <t>100.558</t>
  </si>
  <si>
    <t>93DU0576:T537:080</t>
  </si>
  <si>
    <t>21:0955:000989</t>
  </si>
  <si>
    <t>21:0006:000192:0005:0753:00</t>
  </si>
  <si>
    <t>20.636</t>
  </si>
  <si>
    <t>7.857</t>
  </si>
  <si>
    <t>19.905</t>
  </si>
  <si>
    <t>100.113</t>
  </si>
  <si>
    <t>93DU0576:T537:081</t>
  </si>
  <si>
    <t>21:0955:000990</t>
  </si>
  <si>
    <t>21:0006:000192:0005:0754:00</t>
  </si>
  <si>
    <t>16.673</t>
  </si>
  <si>
    <t>4.878</t>
  </si>
  <si>
    <t>9.63</t>
  </si>
  <si>
    <t>6.104</t>
  </si>
  <si>
    <t>21.269</t>
  </si>
  <si>
    <t>41.162</t>
  </si>
  <si>
    <t>100.305</t>
  </si>
  <si>
    <t>93DU0576:T537:082</t>
  </si>
  <si>
    <t>21:0955:000991</t>
  </si>
  <si>
    <t>21:0006:000192:0005:0755:00</t>
  </si>
  <si>
    <t>4.96</t>
  </si>
  <si>
    <t>5.827</t>
  </si>
  <si>
    <t>6.432</t>
  </si>
  <si>
    <t>21.42</t>
  </si>
  <si>
    <t>0.682</t>
  </si>
  <si>
    <t>93DU0576:T537:083</t>
  </si>
  <si>
    <t>21:0955:000992</t>
  </si>
  <si>
    <t>21:0006:000192:0005:0756:00</t>
  </si>
  <si>
    <t>18.446</t>
  </si>
  <si>
    <t>7.043</t>
  </si>
  <si>
    <t>93DU0576:T537:084</t>
  </si>
  <si>
    <t>21:0955:000993</t>
  </si>
  <si>
    <t>21:0006:000192:0005:0757:00</t>
  </si>
  <si>
    <t>19.812</t>
  </si>
  <si>
    <t>5.243</t>
  </si>
  <si>
    <t>5.134</t>
  </si>
  <si>
    <t>21.001</t>
  </si>
  <si>
    <t>41.631</t>
  </si>
  <si>
    <t>100.252</t>
  </si>
  <si>
    <t>93DU0576:T537:085</t>
  </si>
  <si>
    <t>21:0955:000994</t>
  </si>
  <si>
    <t>21:0006:000192:0005:0758:00</t>
  </si>
  <si>
    <t>20.929</t>
  </si>
  <si>
    <t>100.197</t>
  </si>
  <si>
    <t>93DU0576:T537:086</t>
  </si>
  <si>
    <t>21:0955:000995</t>
  </si>
  <si>
    <t>21:0006:000192:0005:0759:00</t>
  </si>
  <si>
    <t>20.012</t>
  </si>
  <si>
    <t>5.159</t>
  </si>
  <si>
    <t>4.914</t>
  </si>
  <si>
    <t>6.636</t>
  </si>
  <si>
    <t>21.226</t>
  </si>
  <si>
    <t>99.926</t>
  </si>
  <si>
    <t>93DU0576:T537:087</t>
  </si>
  <si>
    <t>21:0955:000996</t>
  </si>
  <si>
    <t>21:0006:000192:0005:0760:00</t>
  </si>
  <si>
    <t>14.266</t>
  </si>
  <si>
    <t>12.737</t>
  </si>
  <si>
    <t>6.27</t>
  </si>
  <si>
    <t>40.484</t>
  </si>
  <si>
    <t>93DU0576:T537:088</t>
  </si>
  <si>
    <t>21:0955:000997</t>
  </si>
  <si>
    <t>21:0006:000192:0005:0761:00</t>
  </si>
  <si>
    <t>6.173</t>
  </si>
  <si>
    <t>99.515</t>
  </si>
  <si>
    <t>93DU0576:T537:089</t>
  </si>
  <si>
    <t>21:0955:000998</t>
  </si>
  <si>
    <t>21:0006:000192:0005:0762:00</t>
  </si>
  <si>
    <t>6.124</t>
  </si>
  <si>
    <t>7.964</t>
  </si>
  <si>
    <t>19.624</t>
  </si>
  <si>
    <t>93DU0576:T537:090</t>
  </si>
  <si>
    <t>21:0955:000999</t>
  </si>
  <si>
    <t>21:0006:000192:0005:0763:00</t>
  </si>
  <si>
    <t>19.236</t>
  </si>
  <si>
    <t>8.452</t>
  </si>
  <si>
    <t>18.246</t>
  </si>
  <si>
    <t>40.675</t>
  </si>
  <si>
    <t>93DU0576:T537:091</t>
  </si>
  <si>
    <t>21:0955:001000</t>
  </si>
  <si>
    <t>21:0006:000192:0005:0764:00</t>
  </si>
  <si>
    <t>17.665</t>
  </si>
  <si>
    <t>6.197</t>
  </si>
  <si>
    <t>7.61</t>
  </si>
  <si>
    <t>6.755</t>
  </si>
  <si>
    <t>20.051</t>
  </si>
  <si>
    <t>99.496</t>
  </si>
  <si>
    <t>93DU0576:T537:092</t>
  </si>
  <si>
    <t>21:0955:001001</t>
  </si>
  <si>
    <t>21:0006:000192:0005:0765:00</t>
  </si>
  <si>
    <t>19.937</t>
  </si>
  <si>
    <t>4.716</t>
  </si>
  <si>
    <t>21.241</t>
  </si>
  <si>
    <t>93DU0576:T537:093</t>
  </si>
  <si>
    <t>21:0955:001002</t>
  </si>
  <si>
    <t>21:0006:000192:0005:0766:00</t>
  </si>
  <si>
    <t>18.763</t>
  </si>
  <si>
    <t>6.188</t>
  </si>
  <si>
    <t>6.807</t>
  </si>
  <si>
    <t>40.989</t>
  </si>
  <si>
    <t>99.33</t>
  </si>
  <si>
    <t>93DU0576:T537:094</t>
  </si>
  <si>
    <t>21:0955:001003</t>
  </si>
  <si>
    <t>21:0006:000192:0005:0767:00</t>
  </si>
  <si>
    <t>18.553</t>
  </si>
  <si>
    <t>5.297</t>
  </si>
  <si>
    <t>6.63</t>
  </si>
  <si>
    <t>20.361</t>
  </si>
  <si>
    <t>40.88</t>
  </si>
  <si>
    <t>99.27</t>
  </si>
  <si>
    <t>93DU0576:T537:095</t>
  </si>
  <si>
    <t>21:0955:001004</t>
  </si>
  <si>
    <t>21:0006:000192:0005:0768:00</t>
  </si>
  <si>
    <t>14.814</t>
  </si>
  <si>
    <t>8.611</t>
  </si>
  <si>
    <t>10.982</t>
  </si>
  <si>
    <t>6.911</t>
  </si>
  <si>
    <t>17.681</t>
  </si>
  <si>
    <t>40.255</t>
  </si>
  <si>
    <t>100.005</t>
  </si>
  <si>
    <t>93DU0576:T537:096</t>
  </si>
  <si>
    <t>21:0955:001005</t>
  </si>
  <si>
    <t>21:0006:000192:0005:0769:00</t>
  </si>
  <si>
    <t>7.669</t>
  </si>
  <si>
    <t>20.455</t>
  </si>
  <si>
    <t>40.951</t>
  </si>
  <si>
    <t>99.467</t>
  </si>
  <si>
    <t>93DU0576:T537:097</t>
  </si>
  <si>
    <t>21:0955:001006</t>
  </si>
  <si>
    <t>21:0006:000192:0005:0770:00</t>
  </si>
  <si>
    <t>15.4</t>
  </si>
  <si>
    <t>10.684</t>
  </si>
  <si>
    <t>6.517</t>
  </si>
  <si>
    <t>40.673</t>
  </si>
  <si>
    <t>100.092</t>
  </si>
  <si>
    <t>93DU0576:T537:098</t>
  </si>
  <si>
    <t>21:0955:001007</t>
  </si>
  <si>
    <t>21:0006:000192:0005:0771:00</t>
  </si>
  <si>
    <t>3.021</t>
  </si>
  <si>
    <t>5.041</t>
  </si>
  <si>
    <t>6.137</t>
  </si>
  <si>
    <t>23.334</t>
  </si>
  <si>
    <t>42.623</t>
  </si>
  <si>
    <t>93DU0576:T537:099</t>
  </si>
  <si>
    <t>21:0955:001008</t>
  </si>
  <si>
    <t>21:0006:000192:0005:0772:00</t>
  </si>
  <si>
    <t>22.171</t>
  </si>
  <si>
    <t>42.061</t>
  </si>
  <si>
    <t>93DU0576:T537:100</t>
  </si>
  <si>
    <t>21:0955:001009</t>
  </si>
  <si>
    <t>21:0006:000192:0005:0773:00</t>
  </si>
  <si>
    <t>17.558</t>
  </si>
  <si>
    <t>6.172</t>
  </si>
  <si>
    <t>7.679</t>
  </si>
  <si>
    <t>41.12</t>
  </si>
  <si>
    <t>100.266</t>
  </si>
  <si>
    <t>93DU0576:T537:101</t>
  </si>
  <si>
    <t>21:0955:001010</t>
  </si>
  <si>
    <t>21:0006:000192:0005:0774:00</t>
  </si>
  <si>
    <t>7.708</t>
  </si>
  <si>
    <t>7.432</t>
  </si>
  <si>
    <t>19.702</t>
  </si>
  <si>
    <t>41.025</t>
  </si>
  <si>
    <t>100.239</t>
  </si>
  <si>
    <t>93DU0576:T537:102</t>
  </si>
  <si>
    <t>21:0955:001011</t>
  </si>
  <si>
    <t>21:0006:000192:0005:0775:00</t>
  </si>
  <si>
    <t>5.068</t>
  </si>
  <si>
    <t>3.806</t>
  </si>
  <si>
    <t>8.592</t>
  </si>
  <si>
    <t>19.565</t>
  </si>
  <si>
    <t>100.047</t>
  </si>
  <si>
    <t>93DU0576:T537:103</t>
  </si>
  <si>
    <t>21:0955:001012</t>
  </si>
  <si>
    <t>21:0006:000192:0005:0776:00</t>
  </si>
  <si>
    <t>15.644</t>
  </si>
  <si>
    <t>10.799</t>
  </si>
  <si>
    <t>6.344</t>
  </si>
  <si>
    <t>20.017</t>
  </si>
  <si>
    <t>41.434</t>
  </si>
  <si>
    <t>101.142</t>
  </si>
  <si>
    <t>93DU0576:T537:104</t>
  </si>
  <si>
    <t>21:0955:001013</t>
  </si>
  <si>
    <t>21:0006:000192:0005:0777:00</t>
  </si>
  <si>
    <t>7.815</t>
  </si>
  <si>
    <t>19.187</t>
  </si>
  <si>
    <t>101.33</t>
  </si>
  <si>
    <t>93DU0576:T537:105</t>
  </si>
  <si>
    <t>21:0955:001014</t>
  </si>
  <si>
    <t>21:0006:000192:0005:0778:00</t>
  </si>
  <si>
    <t>16.309</t>
  </si>
  <si>
    <t>7.15</t>
  </si>
  <si>
    <t>41.391</t>
  </si>
  <si>
    <t>101.007</t>
  </si>
  <si>
    <t>93DU0576:T537:106</t>
  </si>
  <si>
    <t>21:0955:001015</t>
  </si>
  <si>
    <t>21:0006:000192:0005:0779:00</t>
  </si>
  <si>
    <t>19.725</t>
  </si>
  <si>
    <t>5.474</t>
  </si>
  <si>
    <t>6.678</t>
  </si>
  <si>
    <t>21.062</t>
  </si>
  <si>
    <t>41.813</t>
  </si>
  <si>
    <t>93DU0576:T537:107</t>
  </si>
  <si>
    <t>21:0955:001016</t>
  </si>
  <si>
    <t>21:0006:000192:0005:0780:00</t>
  </si>
  <si>
    <t>16.254</t>
  </si>
  <si>
    <t>9.24</t>
  </si>
  <si>
    <t>18.891</t>
  </si>
  <si>
    <t>41.186</t>
  </si>
  <si>
    <t>93DU0576:T537:108</t>
  </si>
  <si>
    <t>21:0955:001017</t>
  </si>
  <si>
    <t>21:0006:000192:0005:0781:00</t>
  </si>
  <si>
    <t>17.155</t>
  </si>
  <si>
    <t>8.467</t>
  </si>
  <si>
    <t>41.383</t>
  </si>
  <si>
    <t>100.598</t>
  </si>
  <si>
    <t>93DU0576:T537:109</t>
  </si>
  <si>
    <t>21:0955:001018</t>
  </si>
  <si>
    <t>21:0006:000192:0005:0782:00</t>
  </si>
  <si>
    <t>19.939</t>
  </si>
  <si>
    <t>5.163</t>
  </si>
  <si>
    <t>7.691</t>
  </si>
  <si>
    <t>20.145</t>
  </si>
  <si>
    <t>41.892</t>
  </si>
  <si>
    <t>93DU0576:T537:110</t>
  </si>
  <si>
    <t>21:0955:001019</t>
  </si>
  <si>
    <t>21:0006:000192:0005:0783:00</t>
  </si>
  <si>
    <t>17.146</t>
  </si>
  <si>
    <t>8.727</t>
  </si>
  <si>
    <t>19.903</t>
  </si>
  <si>
    <t>93DU0576:T537:111</t>
  </si>
  <si>
    <t>21:0955:001020</t>
  </si>
  <si>
    <t>21:0006:000192:0005:0784:00</t>
  </si>
  <si>
    <t>15.925</t>
  </si>
  <si>
    <t>6.727</t>
  </si>
  <si>
    <t>19.157</t>
  </si>
  <si>
    <t>93DU0576:T537:112</t>
  </si>
  <si>
    <t>21:0955:001021</t>
  </si>
  <si>
    <t>21:0006:000192:0005:0785:00</t>
  </si>
  <si>
    <t>18.002</t>
  </si>
  <si>
    <t>7.695</t>
  </si>
  <si>
    <t>19.643</t>
  </si>
  <si>
    <t>41.145</t>
  </si>
  <si>
    <t>99.944</t>
  </si>
  <si>
    <t>93DU0576:T537:113</t>
  </si>
  <si>
    <t>21:0955:001022</t>
  </si>
  <si>
    <t>21:0006:000192:0005:0786:00</t>
  </si>
  <si>
    <t>17.949</t>
  </si>
  <si>
    <t>6.148</t>
  </si>
  <si>
    <t>7.363</t>
  </si>
  <si>
    <t>93DU0576:T537:114</t>
  </si>
  <si>
    <t>21:0955:001023</t>
  </si>
  <si>
    <t>21:0006:000192:0005:0787:00</t>
  </si>
  <si>
    <t>18.092</t>
  </si>
  <si>
    <t>93DU0576:T537:115</t>
  </si>
  <si>
    <t>21:0955:001024</t>
  </si>
  <si>
    <t>21:0006:000192:0005:0788:00</t>
  </si>
  <si>
    <t>20.776</t>
  </si>
  <si>
    <t>3.831</t>
  </si>
  <si>
    <t>4.637</t>
  </si>
  <si>
    <t>8.286</t>
  </si>
  <si>
    <t>41.909</t>
  </si>
  <si>
    <t>100.831</t>
  </si>
  <si>
    <t>93DU0576:T537:116</t>
  </si>
  <si>
    <t>21:0955:001025</t>
  </si>
  <si>
    <t>21:0006:000192:0005:0789:00</t>
  </si>
  <si>
    <t>15.528</t>
  </si>
  <si>
    <t>7.16</t>
  </si>
  <si>
    <t>10.671</t>
  </si>
  <si>
    <t>6.531</t>
  </si>
  <si>
    <t>40.489</t>
  </si>
  <si>
    <t>93DU0576:T537:117</t>
  </si>
  <si>
    <t>21:0955:001026</t>
  </si>
  <si>
    <t>21:0006:000192:0005:0790:00</t>
  </si>
  <si>
    <t>16.059</t>
  </si>
  <si>
    <t>9.877</t>
  </si>
  <si>
    <t>40.735</t>
  </si>
  <si>
    <t>99.695</t>
  </si>
  <si>
    <t>93DU0576:T537:118</t>
  </si>
  <si>
    <t>21:0955:001027</t>
  </si>
  <si>
    <t>21:0006:000192:0005:0791:00</t>
  </si>
  <si>
    <t>17.76</t>
  </si>
  <si>
    <t>7.365</t>
  </si>
  <si>
    <t>40.963</t>
  </si>
  <si>
    <t>93DU0576:T537:119</t>
  </si>
  <si>
    <t>21:0955:001028</t>
  </si>
  <si>
    <t>21:0006:000192:0005:0792:00</t>
  </si>
  <si>
    <t>16.178</t>
  </si>
  <si>
    <t>6.383</t>
  </si>
  <si>
    <t>8.547</t>
  </si>
  <si>
    <t>7.199</t>
  </si>
  <si>
    <t>19.777</t>
  </si>
  <si>
    <t>100.01</t>
  </si>
  <si>
    <t>93DU0576:T537:120</t>
  </si>
  <si>
    <t>21:0955:001029</t>
  </si>
  <si>
    <t>21:0006:000192:0005:0793:00</t>
  </si>
  <si>
    <t>5.046</t>
  </si>
  <si>
    <t>3.524</t>
  </si>
  <si>
    <t>20.294</t>
  </si>
  <si>
    <t>100.079</t>
  </si>
  <si>
    <t>93DU0576:T537:121</t>
  </si>
  <si>
    <t>21:0955:001030</t>
  </si>
  <si>
    <t>21:0006:000192:0005:0794:00</t>
  </si>
  <si>
    <t>20.058</t>
  </si>
  <si>
    <t>21.198</t>
  </si>
  <si>
    <t>100.061</t>
  </si>
  <si>
    <t>93DU0576:T537:122</t>
  </si>
  <si>
    <t>21:0955:001031</t>
  </si>
  <si>
    <t>21:0006:000192:0005:0795:00</t>
  </si>
  <si>
    <t>7.377</t>
  </si>
  <si>
    <t>19.674</t>
  </si>
  <si>
    <t>99.647</t>
  </si>
  <si>
    <t>93DU0576:T537:123</t>
  </si>
  <si>
    <t>21:0955:001032</t>
  </si>
  <si>
    <t>21:0006:000192:0005:0796:00</t>
  </si>
  <si>
    <t>5.288</t>
  </si>
  <si>
    <t>6.848</t>
  </si>
  <si>
    <t>20.782</t>
  </si>
  <si>
    <t>100.35</t>
  </si>
  <si>
    <t>93DU0576:T537:124</t>
  </si>
  <si>
    <t>21:0955:001033</t>
  </si>
  <si>
    <t>21:0006:000192:0005:0797:00</t>
  </si>
  <si>
    <t>20.05</t>
  </si>
  <si>
    <t>19.129</t>
  </si>
  <si>
    <t>41.342</t>
  </si>
  <si>
    <t>99.888</t>
  </si>
  <si>
    <t>93DU0576:T537:125</t>
  </si>
  <si>
    <t>21:0955:001034</t>
  </si>
  <si>
    <t>21:0006:000192:0005:0798:00</t>
  </si>
  <si>
    <t>16.294</t>
  </si>
  <si>
    <t>9.912</t>
  </si>
  <si>
    <t>19.729</t>
  </si>
  <si>
    <t>41.244</t>
  </si>
  <si>
    <t>93DU0576:T537:126</t>
  </si>
  <si>
    <t>21:0955:001035</t>
  </si>
  <si>
    <t>21:0006:000192:0005:0799:00</t>
  </si>
  <si>
    <t>17.49</t>
  </si>
  <si>
    <t>6.385</t>
  </si>
  <si>
    <t>8.348</t>
  </si>
  <si>
    <t>19.989</t>
  </si>
  <si>
    <t>41.541</t>
  </si>
  <si>
    <t>100.891</t>
  </si>
  <si>
    <t>93DU0576:T537:127</t>
  </si>
  <si>
    <t>21:0955:001036</t>
  </si>
  <si>
    <t>21:0006:000192:0005:0800:00</t>
  </si>
  <si>
    <t>17.841</t>
  </si>
  <si>
    <t>5.801</t>
  </si>
  <si>
    <t>7.353</t>
  </si>
  <si>
    <t>6.827</t>
  </si>
  <si>
    <t>19.953</t>
  </si>
  <si>
    <t>93DU0576:T537:128</t>
  </si>
  <si>
    <t>21:0955:001037</t>
  </si>
  <si>
    <t>21:0006:000192:0005:0801:00</t>
  </si>
  <si>
    <t>17.199</t>
  </si>
  <si>
    <t>6.35</t>
  </si>
  <si>
    <t>8.519</t>
  </si>
  <si>
    <t>19.88</t>
  </si>
  <si>
    <t>41.712</t>
  </si>
  <si>
    <t>93DU0576:T537:129</t>
  </si>
  <si>
    <t>21:0955:001038</t>
  </si>
  <si>
    <t>21:0006:000192:0005:0802:00</t>
  </si>
  <si>
    <t>7.168</t>
  </si>
  <si>
    <t>7.931</t>
  </si>
  <si>
    <t>17.731</t>
  </si>
  <si>
    <t>100.733</t>
  </si>
  <si>
    <t>93DU0576:T537:130</t>
  </si>
  <si>
    <t>21:0955:001039</t>
  </si>
  <si>
    <t>21:0006:000192:0005:0803:00</t>
  </si>
  <si>
    <t>16.282</t>
  </si>
  <si>
    <t>10.272</t>
  </si>
  <si>
    <t>40.812</t>
  </si>
  <si>
    <t>93DU0576:T537:131</t>
  </si>
  <si>
    <t>21:0955:001040</t>
  </si>
  <si>
    <t>21:0006:000192:0005:0804:00</t>
  </si>
  <si>
    <t>17.711</t>
  </si>
  <si>
    <t>4.353</t>
  </si>
  <si>
    <t>7.955</t>
  </si>
  <si>
    <t>93DU0576:T537:132</t>
  </si>
  <si>
    <t>21:0955:001041</t>
  </si>
  <si>
    <t>21:0006:000192:0005:0805:00</t>
  </si>
  <si>
    <t>18.419</t>
  </si>
  <si>
    <t>6.907</t>
  </si>
  <si>
    <t>9.422</t>
  </si>
  <si>
    <t>17.318</t>
  </si>
  <si>
    <t>0.749</t>
  </si>
  <si>
    <t>40.856</t>
  </si>
  <si>
    <t>100.46</t>
  </si>
  <si>
    <t>93DU0576:T537:133</t>
  </si>
  <si>
    <t>21:0955:001042</t>
  </si>
  <si>
    <t>21:0006:000192:0005:0806:00</t>
  </si>
  <si>
    <t>18.113</t>
  </si>
  <si>
    <t>6.977</t>
  </si>
  <si>
    <t>100.864</t>
  </si>
  <si>
    <t>93DU0576:T537:134</t>
  </si>
  <si>
    <t>21:0955:001043</t>
  </si>
  <si>
    <t>21:0006:000192:0005:0807:00</t>
  </si>
  <si>
    <t>6.524</t>
  </si>
  <si>
    <t>19.213</t>
  </si>
  <si>
    <t>99.724</t>
  </si>
  <si>
    <t>93DU0576:T537:135</t>
  </si>
  <si>
    <t>21:0955:001044</t>
  </si>
  <si>
    <t>21:0006:000192:0005:0808:00</t>
  </si>
  <si>
    <t>18.871</t>
  </si>
  <si>
    <t>5.129</t>
  </si>
  <si>
    <t>5.883</t>
  </si>
  <si>
    <t>21.775</t>
  </si>
  <si>
    <t>100.496</t>
  </si>
  <si>
    <t>93DU0576:T537:136</t>
  </si>
  <si>
    <t>21:0955:001045</t>
  </si>
  <si>
    <t>21:0006:000192:0005:0809:00</t>
  </si>
  <si>
    <t>17.303</t>
  </si>
  <si>
    <t>5.986</t>
  </si>
  <si>
    <t>7.939</t>
  </si>
  <si>
    <t>19.649</t>
  </si>
  <si>
    <t>41.242</t>
  </si>
  <si>
    <t>99.626</t>
  </si>
  <si>
    <t>93DU0576:T537:137</t>
  </si>
  <si>
    <t>21:0955:001046</t>
  </si>
  <si>
    <t>21:0006:000192:0005:0810:00</t>
  </si>
  <si>
    <t>19.547</t>
  </si>
  <si>
    <t>6.779</t>
  </si>
  <si>
    <t>6.19</t>
  </si>
  <si>
    <t>93DU0576:T537:138</t>
  </si>
  <si>
    <t>21:0955:001047</t>
  </si>
  <si>
    <t>21:0006:000192:0005:0811:00</t>
  </si>
  <si>
    <t>15.969</t>
  </si>
  <si>
    <t>6.786</t>
  </si>
  <si>
    <t>9.1</t>
  </si>
  <si>
    <t>18.669</t>
  </si>
  <si>
    <t>40.568</t>
  </si>
  <si>
    <t>99.778</t>
  </si>
  <si>
    <t>93DU0576:T537:139</t>
  </si>
  <si>
    <t>21:0955:001048</t>
  </si>
  <si>
    <t>21:0006:000192:0005:0812:00</t>
  </si>
  <si>
    <t>16.876</t>
  </si>
  <si>
    <t>8.388</t>
  </si>
  <si>
    <t>19.155</t>
  </si>
  <si>
    <t>41.396</t>
  </si>
  <si>
    <t>93DU0576:T537:140</t>
  </si>
  <si>
    <t>21:0955:001049</t>
  </si>
  <si>
    <t>21:0006:000192:0005:0813:00</t>
  </si>
  <si>
    <t>17.622</t>
  </si>
  <si>
    <t>7.454</t>
  </si>
  <si>
    <t>19.43</t>
  </si>
  <si>
    <t>99.825</t>
  </si>
  <si>
    <t>93DU0576:T537:141</t>
  </si>
  <si>
    <t>21:0955:001050</t>
  </si>
  <si>
    <t>21:0006:000192:0005:0814:00</t>
  </si>
  <si>
    <t>20.789</t>
  </si>
  <si>
    <t>5.025</t>
  </si>
  <si>
    <t>4.132</t>
  </si>
  <si>
    <t>8.562</t>
  </si>
  <si>
    <t>19.507</t>
  </si>
  <si>
    <t>93DU0576:T537:142</t>
  </si>
  <si>
    <t>21:0955:001051</t>
  </si>
  <si>
    <t>21:0006:000192:0005:0815:00</t>
  </si>
  <si>
    <t>6.749</t>
  </si>
  <si>
    <t>99.938</t>
  </si>
  <si>
    <t>93DU0576:T537:143</t>
  </si>
  <si>
    <t>21:0955:001052</t>
  </si>
  <si>
    <t>21:0006:000192:0005:0816:00</t>
  </si>
  <si>
    <t>17.116</t>
  </si>
  <si>
    <t>6.365</t>
  </si>
  <si>
    <t>8.018</t>
  </si>
  <si>
    <t>19.578</t>
  </si>
  <si>
    <t>100.211</t>
  </si>
  <si>
    <t>93DU0576:T537:144</t>
  </si>
  <si>
    <t>21:0955:001053</t>
  </si>
  <si>
    <t>21:0006:000192:0005:0817:00</t>
  </si>
  <si>
    <t>20.192</t>
  </si>
  <si>
    <t>4.959</t>
  </si>
  <si>
    <t>3.614</t>
  </si>
  <si>
    <t>99.849</t>
  </si>
  <si>
    <t>93DU0576:T537:145</t>
  </si>
  <si>
    <t>21:0955:001054</t>
  </si>
  <si>
    <t>21:0006:000192:0005:0818:00</t>
  </si>
  <si>
    <t>19.982</t>
  </si>
  <si>
    <t>5.103</t>
  </si>
  <si>
    <t>21.188</t>
  </si>
  <si>
    <t>0.582</t>
  </si>
  <si>
    <t>93DU0576:T537:146</t>
  </si>
  <si>
    <t>21:0955:001055</t>
  </si>
  <si>
    <t>21:0006:000192:0005:0819:00</t>
  </si>
  <si>
    <t>21.375</t>
  </si>
  <si>
    <t>2.602</t>
  </si>
  <si>
    <t>20.837</t>
  </si>
  <si>
    <t>93DU0576:T537:147</t>
  </si>
  <si>
    <t>21:0955:001056</t>
  </si>
  <si>
    <t>21:0006:000192:0005:0820:00</t>
  </si>
  <si>
    <t>6.134</t>
  </si>
  <si>
    <t>3.569</t>
  </si>
  <si>
    <t>8.529</t>
  </si>
  <si>
    <t>19.349</t>
  </si>
  <si>
    <t>100.627</t>
  </si>
  <si>
    <t>93DU0576:T537:148</t>
  </si>
  <si>
    <t>21:0955:001057</t>
  </si>
  <si>
    <t>21:0006:000192:0005:0821:00</t>
  </si>
  <si>
    <t>20.417</t>
  </si>
  <si>
    <t>3.411</t>
  </si>
  <si>
    <t>20.672</t>
  </si>
  <si>
    <t>93DU0576:T537:149</t>
  </si>
  <si>
    <t>21:0955:001058</t>
  </si>
  <si>
    <t>21:0006:000192:0005:0822:00</t>
  </si>
  <si>
    <t>6.303</t>
  </si>
  <si>
    <t>4.654</t>
  </si>
  <si>
    <t>19.117</t>
  </si>
  <si>
    <t>100.128</t>
  </si>
  <si>
    <t>93DU0576:T537:150</t>
  </si>
  <si>
    <t>21:0955:001059</t>
  </si>
  <si>
    <t>21:0006:000192:0005:0823:00</t>
  </si>
  <si>
    <t>21.669</t>
  </si>
  <si>
    <t>4.438</t>
  </si>
  <si>
    <t>2.419</t>
  </si>
  <si>
    <t>7.508</t>
  </si>
  <si>
    <t>21.453</t>
  </si>
  <si>
    <t>42.217</t>
  </si>
  <si>
    <t>93DU0576:T537:151</t>
  </si>
  <si>
    <t>21:0955:001060</t>
  </si>
  <si>
    <t>21:0006:000192:0005:0824:00</t>
  </si>
  <si>
    <t>19.884</t>
  </si>
  <si>
    <t>4.486</t>
  </si>
  <si>
    <t>3.858</t>
  </si>
  <si>
    <t>21.395</t>
  </si>
  <si>
    <t>93DU0576:T537:152</t>
  </si>
  <si>
    <t>21:0955:001061</t>
  </si>
  <si>
    <t>21:0006:000192:0005:0825:00</t>
  </si>
  <si>
    <t>5.043</t>
  </si>
  <si>
    <t>42.014</t>
  </si>
  <si>
    <t>93DU0576:T537:153</t>
  </si>
  <si>
    <t>21:0955:001062</t>
  </si>
  <si>
    <t>21:0006:000192:0005:0826:00</t>
  </si>
  <si>
    <t>7.239</t>
  </si>
  <si>
    <t>6.665</t>
  </si>
  <si>
    <t>20.377</t>
  </si>
  <si>
    <t>93DU0576:T537:154</t>
  </si>
  <si>
    <t>21:0955:001063</t>
  </si>
  <si>
    <t>21:0006:000192:0005:0827:00</t>
  </si>
  <si>
    <t>17.862</t>
  </si>
  <si>
    <t>6.242</t>
  </si>
  <si>
    <t>7.941</t>
  </si>
  <si>
    <t>6.847</t>
  </si>
  <si>
    <t>19.651</t>
  </si>
  <si>
    <t>93DU0576:T537:155</t>
  </si>
  <si>
    <t>21:0955:001064</t>
  </si>
  <si>
    <t>21:0006:000192:0005:0828:00</t>
  </si>
  <si>
    <t>16.273</t>
  </si>
  <si>
    <t>9.757</t>
  </si>
  <si>
    <t>100.129</t>
  </si>
  <si>
    <t>93DU0576:T537:156</t>
  </si>
  <si>
    <t>21:0955:001065</t>
  </si>
  <si>
    <t>21:0006:000192:0005:0829:00</t>
  </si>
  <si>
    <t>18.903</t>
  </si>
  <si>
    <t>5.706</t>
  </si>
  <si>
    <t>6.459</t>
  </si>
  <si>
    <t>6.562</t>
  </si>
  <si>
    <t>21.158</t>
  </si>
  <si>
    <t>93DU0576:T537:157</t>
  </si>
  <si>
    <t>21:0955:001066</t>
  </si>
  <si>
    <t>21:0006:000192:0005:0830:00</t>
  </si>
  <si>
    <t>21.254</t>
  </si>
  <si>
    <t>4.778</t>
  </si>
  <si>
    <t>3.274</t>
  </si>
  <si>
    <t>21.515</t>
  </si>
  <si>
    <t>42.865</t>
  </si>
  <si>
    <t>101.38</t>
  </si>
  <si>
    <t>93DU0576:T537:158</t>
  </si>
  <si>
    <t>21:0955:001067</t>
  </si>
  <si>
    <t>21:0006:000192:0005:0831:00</t>
  </si>
  <si>
    <t>16.966</t>
  </si>
  <si>
    <t>5.966</t>
  </si>
  <si>
    <t>8.386</t>
  </si>
  <si>
    <t>41.43</t>
  </si>
  <si>
    <t>100.289</t>
  </si>
  <si>
    <t>93DU0576:T537:159</t>
  </si>
  <si>
    <t>21:0955:001068</t>
  </si>
  <si>
    <t>21:0006:000192:0005:0832:00</t>
  </si>
  <si>
    <t>17.008</t>
  </si>
  <si>
    <t>8.755</t>
  </si>
  <si>
    <t>6.86</t>
  </si>
  <si>
    <t>19.847</t>
  </si>
  <si>
    <t>41.522</t>
  </si>
  <si>
    <t>93DU0576:T537:160</t>
  </si>
  <si>
    <t>21:0955:001069</t>
  </si>
  <si>
    <t>21:0006:000192:0005:0833:00</t>
  </si>
  <si>
    <t>20.165</t>
  </si>
  <si>
    <t>4.16</t>
  </si>
  <si>
    <t>7.912</t>
  </si>
  <si>
    <t>20.477</t>
  </si>
  <si>
    <t>93DU0576:T537:161</t>
  </si>
  <si>
    <t>21:0955:001070</t>
  </si>
  <si>
    <t>21:0006:000192:0005:0834:00</t>
  </si>
  <si>
    <t>20.726</t>
  </si>
  <si>
    <t>3.392</t>
  </si>
  <si>
    <t>20.979</t>
  </si>
  <si>
    <t>99.946</t>
  </si>
  <si>
    <t>93DU0576:T537:162</t>
  </si>
  <si>
    <t>21:0955:001071</t>
  </si>
  <si>
    <t>21:0006:000192:0005:0835:00</t>
  </si>
  <si>
    <t>21.709</t>
  </si>
  <si>
    <t>42.431</t>
  </si>
  <si>
    <t>101.468</t>
  </si>
  <si>
    <t>93DU0576:T537:163</t>
  </si>
  <si>
    <t>21:0955:001072</t>
  </si>
  <si>
    <t>21:0006:000192:0005:0836:00</t>
  </si>
  <si>
    <t>5.307</t>
  </si>
  <si>
    <t>20.269</t>
  </si>
  <si>
    <t>41.393</t>
  </si>
  <si>
    <t>93DU0576:T537:164</t>
  </si>
  <si>
    <t>21:0955:001073</t>
  </si>
  <si>
    <t>21:0006:000192:0005:0837:00</t>
  </si>
  <si>
    <t>19.249</t>
  </si>
  <si>
    <t>4.711</t>
  </si>
  <si>
    <t>4.937</t>
  </si>
  <si>
    <t>7.598</t>
  </si>
  <si>
    <t>42.02</t>
  </si>
  <si>
    <t>100.231</t>
  </si>
  <si>
    <t>93DU0576:T537:165</t>
  </si>
  <si>
    <t>21:0955:001074</t>
  </si>
  <si>
    <t>21:0006:000192:0005:0838:00</t>
  </si>
  <si>
    <t>18.48</t>
  </si>
  <si>
    <t>5.187</t>
  </si>
  <si>
    <t>4.709</t>
  </si>
  <si>
    <t>7.193</t>
  </si>
  <si>
    <t>21.115</t>
  </si>
  <si>
    <t>1.039</t>
  </si>
  <si>
    <t>93DU0576:T537:166</t>
  </si>
  <si>
    <t>21:0955:001075</t>
  </si>
  <si>
    <t>21:0006:000192:0005:0839:00</t>
  </si>
  <si>
    <t>18.979</t>
  </si>
  <si>
    <t>5.034</t>
  </si>
  <si>
    <t>7.57</t>
  </si>
  <si>
    <t>20.45</t>
  </si>
  <si>
    <t>42.097</t>
  </si>
  <si>
    <t>0.609</t>
  </si>
  <si>
    <t>100.667</t>
  </si>
  <si>
    <t>93DU0576:T537:167</t>
  </si>
  <si>
    <t>21:0955:001076</t>
  </si>
  <si>
    <t>21:0006:000192:0005:0840:00</t>
  </si>
  <si>
    <t>5.12</t>
  </si>
  <si>
    <t>21.052</t>
  </si>
  <si>
    <t>100.233</t>
  </si>
  <si>
    <t>93DU0576:T537:168</t>
  </si>
  <si>
    <t>21:0955:001077</t>
  </si>
  <si>
    <t>21:0006:000192:0005:0841:00</t>
  </si>
  <si>
    <t>16.475</t>
  </si>
  <si>
    <t>6.541</t>
  </si>
  <si>
    <t>8.614</t>
  </si>
  <si>
    <t>7.805</t>
  </si>
  <si>
    <t>19.034</t>
  </si>
  <si>
    <t>41.004</t>
  </si>
  <si>
    <t>93DU0576:T537:169</t>
  </si>
  <si>
    <t>21:0955:001078</t>
  </si>
  <si>
    <t>21:0006:000192:0005:0842:00</t>
  </si>
  <si>
    <t>4.792</t>
  </si>
  <si>
    <t>3.424</t>
  </si>
  <si>
    <t>7.687</t>
  </si>
  <si>
    <t>20.997</t>
  </si>
  <si>
    <t>93DU0576:T537:170</t>
  </si>
  <si>
    <t>21:0955:001079</t>
  </si>
  <si>
    <t>21:0006:000192:0005:0843:00</t>
  </si>
  <si>
    <t>17.631</t>
  </si>
  <si>
    <t>7.765</t>
  </si>
  <si>
    <t>99.864</t>
  </si>
  <si>
    <t>93DU0576:T537:171</t>
  </si>
  <si>
    <t>21:0955:001080</t>
  </si>
  <si>
    <t>21:0006:000192:0005:0844:00</t>
  </si>
  <si>
    <t>19.2</t>
  </si>
  <si>
    <t>5.264</t>
  </si>
  <si>
    <t>21.029</t>
  </si>
  <si>
    <t>41.96</t>
  </si>
  <si>
    <t>93DU0576:T537:172</t>
  </si>
  <si>
    <t>21:0955:001081</t>
  </si>
  <si>
    <t>21:0006:000192:0005:0845:00</t>
  </si>
  <si>
    <t>19.742</t>
  </si>
  <si>
    <t>4.236</t>
  </si>
  <si>
    <t>7.444</t>
  </si>
  <si>
    <t>42.619</t>
  </si>
  <si>
    <t>101.185</t>
  </si>
  <si>
    <t>93DU0576:T537:173</t>
  </si>
  <si>
    <t>21:0955:001082</t>
  </si>
  <si>
    <t>21:0006:000192:0005:0846:00</t>
  </si>
  <si>
    <t>2.925</t>
  </si>
  <si>
    <t>6.759</t>
  </si>
  <si>
    <t>22.132</t>
  </si>
  <si>
    <t>101.088</t>
  </si>
  <si>
    <t>93DU0576:T537:174</t>
  </si>
  <si>
    <t>21:0955:001083</t>
  </si>
  <si>
    <t>21:0006:000192:0005:0847:00</t>
  </si>
  <si>
    <t>7.476</t>
  </si>
  <si>
    <t>42.3</t>
  </si>
  <si>
    <t>93DU0576:T537:175</t>
  </si>
  <si>
    <t>21:0955:001084</t>
  </si>
  <si>
    <t>21:0006:000192:0005:0848:00</t>
  </si>
  <si>
    <t>20.498</t>
  </si>
  <si>
    <t>4.931</t>
  </si>
  <si>
    <t>3.685</t>
  </si>
  <si>
    <t>21.148</t>
  </si>
  <si>
    <t>42.17</t>
  </si>
  <si>
    <t>93DU0576:T538:001</t>
  </si>
  <si>
    <t>21:0955:001085</t>
  </si>
  <si>
    <t>21:0006:000192:0005:0507:00</t>
  </si>
  <si>
    <t>T538</t>
  </si>
  <si>
    <t>23.099</t>
  </si>
  <si>
    <t>2.232</t>
  </si>
  <si>
    <t>17.56</t>
  </si>
  <si>
    <t>0.934</t>
  </si>
  <si>
    <t>54.945</t>
  </si>
  <si>
    <t>93DU0576:T538:002</t>
  </si>
  <si>
    <t>21:0955:001086</t>
  </si>
  <si>
    <t>21:0006:000192:0005:0508:00</t>
  </si>
  <si>
    <t>1.619</t>
  </si>
  <si>
    <t>2.812</t>
  </si>
  <si>
    <t>18.301</t>
  </si>
  <si>
    <t>54.924</t>
  </si>
  <si>
    <t>93DU0576:T538:003</t>
  </si>
  <si>
    <t>21:0955:001087</t>
  </si>
  <si>
    <t>21:0006:000192:0005:0509:00</t>
  </si>
  <si>
    <t>20.869</t>
  </si>
  <si>
    <t>1.315</t>
  </si>
  <si>
    <t>17.175</t>
  </si>
  <si>
    <t>93DU0576:T538:004</t>
  </si>
  <si>
    <t>21:0955:001088</t>
  </si>
  <si>
    <t>21:0006:000192:0005:1133:00</t>
  </si>
  <si>
    <t>20.865</t>
  </si>
  <si>
    <t>15.303</t>
  </si>
  <si>
    <t>2.298</t>
  </si>
  <si>
    <t>54.192</t>
  </si>
  <si>
    <t>93DU0576:T538:005</t>
  </si>
  <si>
    <t>21:0955:001089</t>
  </si>
  <si>
    <t>21:0006:000192:0005:0510:00</t>
  </si>
  <si>
    <t>1.634</t>
  </si>
  <si>
    <t>1.155</t>
  </si>
  <si>
    <t>2.505</t>
  </si>
  <si>
    <t>17.587</t>
  </si>
  <si>
    <t>54.911</t>
  </si>
  <si>
    <t>93DU0576:T538:006</t>
  </si>
  <si>
    <t>21:0955:001090</t>
  </si>
  <si>
    <t>21:0006:000192:0005:0511:00</t>
  </si>
  <si>
    <t>21.587</t>
  </si>
  <si>
    <t>2.428</t>
  </si>
  <si>
    <t>55.163</t>
  </si>
  <si>
    <t>100.751</t>
  </si>
  <si>
    <t>93DU0576:T538:007</t>
  </si>
  <si>
    <t>21:0955:001091</t>
  </si>
  <si>
    <t>21:0006:000192:0005:1134:00</t>
  </si>
  <si>
    <t>1.931</t>
  </si>
  <si>
    <t>1.945</t>
  </si>
  <si>
    <t>2.357</t>
  </si>
  <si>
    <t>1.852</t>
  </si>
  <si>
    <t>54.817</t>
  </si>
  <si>
    <t>93DU0576:T538:008</t>
  </si>
  <si>
    <t>21:0955:001092</t>
  </si>
  <si>
    <t>21:0006:000192:0005:0512:00</t>
  </si>
  <si>
    <t>20.567</t>
  </si>
  <si>
    <t>1.295</t>
  </si>
  <si>
    <t>2.627</t>
  </si>
  <si>
    <t>1.448</t>
  </si>
  <si>
    <t>54.832</t>
  </si>
  <si>
    <t>93DU0576:T538:009</t>
  </si>
  <si>
    <t>21:0955:001093</t>
  </si>
  <si>
    <t>21:0006:000192:0005:0513:00</t>
  </si>
  <si>
    <t>1.251</t>
  </si>
  <si>
    <t>2.522</t>
  </si>
  <si>
    <t>17.699</t>
  </si>
  <si>
    <t>1.441</t>
  </si>
  <si>
    <t>55.688</t>
  </si>
  <si>
    <t>100.999</t>
  </si>
  <si>
    <t>93DU0576:T538:010</t>
  </si>
  <si>
    <t>21:0955:001094</t>
  </si>
  <si>
    <t>21:0006:000192:0005:0514:00</t>
  </si>
  <si>
    <t>21.641</t>
  </si>
  <si>
    <t>2.29</t>
  </si>
  <si>
    <t>1.193</t>
  </si>
  <si>
    <t>93DU0576:T538:011</t>
  </si>
  <si>
    <t>21:0955:001095</t>
  </si>
  <si>
    <t>21:0006:000192:0005:1135:00</t>
  </si>
  <si>
    <t>20.441</t>
  </si>
  <si>
    <t>1.728</t>
  </si>
  <si>
    <t>1.626</t>
  </si>
  <si>
    <t>54.849</t>
  </si>
  <si>
    <t>100.474</t>
  </si>
  <si>
    <t>93DU0576:T538:012</t>
  </si>
  <si>
    <t>21:0955:001096</t>
  </si>
  <si>
    <t>21:0006:000192:0005:0515:00</t>
  </si>
  <si>
    <t>2.485</t>
  </si>
  <si>
    <t>17.548</t>
  </si>
  <si>
    <t>1.227</t>
  </si>
  <si>
    <t>54.761</t>
  </si>
  <si>
    <t>93DU0576:T538:013</t>
  </si>
  <si>
    <t>21:0955:001097</t>
  </si>
  <si>
    <t>21:0006:000192:0005:1187:00</t>
  </si>
  <si>
    <t>0.61</t>
  </si>
  <si>
    <t>23.237</t>
  </si>
  <si>
    <t>0.921</t>
  </si>
  <si>
    <t>54.909</t>
  </si>
  <si>
    <t>93DU0576:T538:014</t>
  </si>
  <si>
    <t>21:0955:001098</t>
  </si>
  <si>
    <t>21:0006:000192:0005:1136:00</t>
  </si>
  <si>
    <t>1.398</t>
  </si>
  <si>
    <t>1.554</t>
  </si>
  <si>
    <t>2.503</t>
  </si>
  <si>
    <t>17.353</t>
  </si>
  <si>
    <t>1.388</t>
  </si>
  <si>
    <t>54.992</t>
  </si>
  <si>
    <t>100.85</t>
  </si>
  <si>
    <t>93DU0576:T538:015</t>
  </si>
  <si>
    <t>21:0955:001099</t>
  </si>
  <si>
    <t>21:0006:000192:0005:0516:00</t>
  </si>
  <si>
    <t>17.404</t>
  </si>
  <si>
    <t>55.082</t>
  </si>
  <si>
    <t>100.765</t>
  </si>
  <si>
    <t>93DU0576:T538:016</t>
  </si>
  <si>
    <t>21:0955:001100</t>
  </si>
  <si>
    <t>21:0006:000192:0005:1137:00</t>
  </si>
  <si>
    <t>1.946</t>
  </si>
  <si>
    <t>2.261</t>
  </si>
  <si>
    <t>16.902</t>
  </si>
  <si>
    <t>1.991</t>
  </si>
  <si>
    <t>55.264</t>
  </si>
  <si>
    <t>100.877</t>
  </si>
  <si>
    <t>93DU0576:T538:017</t>
  </si>
  <si>
    <t>21:0955:001101</t>
  </si>
  <si>
    <t>21:0006:000192:0005:0517:00</t>
  </si>
  <si>
    <t>20.164</t>
  </si>
  <si>
    <t>1.39</t>
  </si>
  <si>
    <t>2.565</t>
  </si>
  <si>
    <t>54.385</t>
  </si>
  <si>
    <t>99.742</t>
  </si>
  <si>
    <t>93DU0576:T538:018</t>
  </si>
  <si>
    <t>21:0955:001102</t>
  </si>
  <si>
    <t>21:0006:000192:0005:0518:00</t>
  </si>
  <si>
    <t>22.993</t>
  </si>
  <si>
    <t>54.813</t>
  </si>
  <si>
    <t>100.195</t>
  </si>
  <si>
    <t>93DU0576:T538:019</t>
  </si>
  <si>
    <t>21:0955:001103</t>
  </si>
  <si>
    <t>21:0006:000192:0005:0519:00</t>
  </si>
  <si>
    <t>21.474</t>
  </si>
  <si>
    <t>1.309</t>
  </si>
  <si>
    <t>55.208</t>
  </si>
  <si>
    <t>100.735</t>
  </si>
  <si>
    <t>93DU0576:T538:020</t>
  </si>
  <si>
    <t>21:0955:001104</t>
  </si>
  <si>
    <t>21:0006:000192:0005:0520:00</t>
  </si>
  <si>
    <t>1.636</t>
  </si>
  <si>
    <t>1.257</t>
  </si>
  <si>
    <t>2.461</t>
  </si>
  <si>
    <t>55.119</t>
  </si>
  <si>
    <t>93DU0576:T538:021</t>
  </si>
  <si>
    <t>21:0955:001105</t>
  </si>
  <si>
    <t>21:0006:000192:0005:0521:00</t>
  </si>
  <si>
    <t>21.306</t>
  </si>
  <si>
    <t>55.123</t>
  </si>
  <si>
    <t>100.619</t>
  </si>
  <si>
    <t>93DU0576:T538:022</t>
  </si>
  <si>
    <t>21:0955:001106</t>
  </si>
  <si>
    <t>21:0006:000192:0005:0522:00</t>
  </si>
  <si>
    <t>17.15</t>
  </si>
  <si>
    <t>93DU0576:T538:023</t>
  </si>
  <si>
    <t>21:0955:001107</t>
  </si>
  <si>
    <t>21:0006:000192:0005:0523:00</t>
  </si>
  <si>
    <t>2.581</t>
  </si>
  <si>
    <t>17.751</t>
  </si>
  <si>
    <t>1.401</t>
  </si>
  <si>
    <t>93DU0576:T538:024</t>
  </si>
  <si>
    <t>21:0955:001108</t>
  </si>
  <si>
    <t>21:0006:000192:0005:0524:00</t>
  </si>
  <si>
    <t>20.693</t>
  </si>
  <si>
    <t>17.31</t>
  </si>
  <si>
    <t>1.437</t>
  </si>
  <si>
    <t>54.648</t>
  </si>
  <si>
    <t>93DU0576:T538:025</t>
  </si>
  <si>
    <t>21:0955:001109</t>
  </si>
  <si>
    <t>21:0006:000192:0005:0525:00</t>
  </si>
  <si>
    <t>21.136</t>
  </si>
  <si>
    <t>1.269</t>
  </si>
  <si>
    <t>1.368</t>
  </si>
  <si>
    <t>54.928</t>
  </si>
  <si>
    <t>100.994</t>
  </si>
  <si>
    <t>93DU0576:T538:026</t>
  </si>
  <si>
    <t>21:0955:001110</t>
  </si>
  <si>
    <t>21:0006:000192:0005:0526:00</t>
  </si>
  <si>
    <t>21.111</t>
  </si>
  <si>
    <t>17.673</t>
  </si>
  <si>
    <t>93DU0576:T538:027</t>
  </si>
  <si>
    <t>21:0955:001111</t>
  </si>
  <si>
    <t>21:0006:000192:0005:1138:00</t>
  </si>
  <si>
    <t>19.964</t>
  </si>
  <si>
    <t>1.52</t>
  </si>
  <si>
    <t>18.606</t>
  </si>
  <si>
    <t>54.725</t>
  </si>
  <si>
    <t>93DU0576:T538:028</t>
  </si>
  <si>
    <t>21:0955:001112</t>
  </si>
  <si>
    <t>21:0006:000192:0005:0527:00</t>
  </si>
  <si>
    <t>1.268</t>
  </si>
  <si>
    <t>20.542</t>
  </si>
  <si>
    <t>2.687</t>
  </si>
  <si>
    <t>18.082</t>
  </si>
  <si>
    <t>93DU0576:T538:029</t>
  </si>
  <si>
    <t>21:0955:001113</t>
  </si>
  <si>
    <t>21:0006:000192:0005:0528:00</t>
  </si>
  <si>
    <t>20.216</t>
  </si>
  <si>
    <t>1.093</t>
  </si>
  <si>
    <t>2.599</t>
  </si>
  <si>
    <t>1.386</t>
  </si>
  <si>
    <t>99.3</t>
  </si>
  <si>
    <t>93DU0576:T538:030</t>
  </si>
  <si>
    <t>21:0955:001114</t>
  </si>
  <si>
    <t>21:0006:000192:0005:1139:00</t>
  </si>
  <si>
    <t>1.226</t>
  </si>
  <si>
    <t>21.678</t>
  </si>
  <si>
    <t>1.586</t>
  </si>
  <si>
    <t>2.323</t>
  </si>
  <si>
    <t>17.029</t>
  </si>
  <si>
    <t>1.403</t>
  </si>
  <si>
    <t>100.309</t>
  </si>
  <si>
    <t>93DU0576:T538:031</t>
  </si>
  <si>
    <t>21:0955:001115</t>
  </si>
  <si>
    <t>21:0006:000192:0005:0529:00</t>
  </si>
  <si>
    <t>21.986</t>
  </si>
  <si>
    <t>2.496</t>
  </si>
  <si>
    <t>1.134</t>
  </si>
  <si>
    <t>54.941</t>
  </si>
  <si>
    <t>100.466</t>
  </si>
  <si>
    <t>93DU0576:T538:032</t>
  </si>
  <si>
    <t>21:0955:001116</t>
  </si>
  <si>
    <t>21:0006:000192:0005:0530:00</t>
  </si>
  <si>
    <t>2.579</t>
  </si>
  <si>
    <t>17.752</t>
  </si>
  <si>
    <t>54.864</t>
  </si>
  <si>
    <t>93DU0576:T538:033</t>
  </si>
  <si>
    <t>21:0955:001117</t>
  </si>
  <si>
    <t>21:0006:000192:0005:0531:00</t>
  </si>
  <si>
    <t>20.859</t>
  </si>
  <si>
    <t>17.285</t>
  </si>
  <si>
    <t>1.442</t>
  </si>
  <si>
    <t>54.5</t>
  </si>
  <si>
    <t>99.897</t>
  </si>
  <si>
    <t>93DU0576:T538:034</t>
  </si>
  <si>
    <t>21:0955:001118</t>
  </si>
  <si>
    <t>21:0006:000192:0005:0532:00</t>
  </si>
  <si>
    <t>20.908</t>
  </si>
  <si>
    <t>1.377</t>
  </si>
  <si>
    <t>17.366</t>
  </si>
  <si>
    <t>54.652</t>
  </si>
  <si>
    <t>100.461</t>
  </si>
  <si>
    <t>93DU0576:T538:035</t>
  </si>
  <si>
    <t>21:0955:001119</t>
  </si>
  <si>
    <t>21:0006:000192:0005:1188:00</t>
  </si>
  <si>
    <t>1.081</t>
  </si>
  <si>
    <t>22.405</t>
  </si>
  <si>
    <t>0.989</t>
  </si>
  <si>
    <t>2.645</t>
  </si>
  <si>
    <t>17.255</t>
  </si>
  <si>
    <t>54.107</t>
  </si>
  <si>
    <t>99.89</t>
  </si>
  <si>
    <t>93DU0576:T538:036</t>
  </si>
  <si>
    <t>21:0955:001120</t>
  </si>
  <si>
    <t>21:0006:000192:0005:0533:00</t>
  </si>
  <si>
    <t>1.286</t>
  </si>
  <si>
    <t>2.747</t>
  </si>
  <si>
    <t>54.712</t>
  </si>
  <si>
    <t>100.737</t>
  </si>
  <si>
    <t>93DU0576:T538:037</t>
  </si>
  <si>
    <t>21:0955:001121</t>
  </si>
  <si>
    <t>21:0006:000192:0005:0673:00</t>
  </si>
  <si>
    <t>17.171</t>
  </si>
  <si>
    <t>2.338</t>
  </si>
  <si>
    <t>11.881</t>
  </si>
  <si>
    <t>83.891</t>
  </si>
  <si>
    <t>93DU0576:T538:038</t>
  </si>
  <si>
    <t>21:0955:001122</t>
  </si>
  <si>
    <t>21:0006:000192:0005:0534:00</t>
  </si>
  <si>
    <t>20.718</t>
  </si>
  <si>
    <t>2.604</t>
  </si>
  <si>
    <t>17.543</t>
  </si>
  <si>
    <t>54.907</t>
  </si>
  <si>
    <t>100.467</t>
  </si>
  <si>
    <t>93DU0576:T538:039</t>
  </si>
  <si>
    <t>21:0955:001123</t>
  </si>
  <si>
    <t>21:0006:000192:0005:0535:00</t>
  </si>
  <si>
    <t>20.602</t>
  </si>
  <si>
    <t>1.339</t>
  </si>
  <si>
    <t>17.391</t>
  </si>
  <si>
    <t>1.519</t>
  </si>
  <si>
    <t>54.256</t>
  </si>
  <si>
    <t>93DU0576:T538:040</t>
  </si>
  <si>
    <t>21:0955:001124</t>
  </si>
  <si>
    <t>21:0006:000192:0005:0536:00</t>
  </si>
  <si>
    <t>1.674</t>
  </si>
  <si>
    <t>2.671</t>
  </si>
  <si>
    <t>1.479</t>
  </si>
  <si>
    <t>55.129</t>
  </si>
  <si>
    <t>100.808</t>
  </si>
  <si>
    <t>93DU0576:T538:041</t>
  </si>
  <si>
    <t>21:0955:001125</t>
  </si>
  <si>
    <t>21:0006:000192:0005:0537:00</t>
  </si>
  <si>
    <t>1.663</t>
  </si>
  <si>
    <t>20.759</t>
  </si>
  <si>
    <t>2.567</t>
  </si>
  <si>
    <t>17.47</t>
  </si>
  <si>
    <t>55.116</t>
  </si>
  <si>
    <t>93DU0576:T538:042</t>
  </si>
  <si>
    <t>21:0955:001126</t>
  </si>
  <si>
    <t>21:0006:000192:0005:0538:00</t>
  </si>
  <si>
    <t>1.372</t>
  </si>
  <si>
    <t>21.812</t>
  </si>
  <si>
    <t>17.51</t>
  </si>
  <si>
    <t>100.807</t>
  </si>
  <si>
    <t>93DU0576:T538:043</t>
  </si>
  <si>
    <t>21:0955:001127</t>
  </si>
  <si>
    <t>21:0006:000192:0005:0539:00</t>
  </si>
  <si>
    <t>20.781</t>
  </si>
  <si>
    <t>2.583</t>
  </si>
  <si>
    <t>100.106</t>
  </si>
  <si>
    <t>93DU0576:T538:044</t>
  </si>
  <si>
    <t>21:0955:001128</t>
  </si>
  <si>
    <t>21:0006:000192:0005:1140:00</t>
  </si>
  <si>
    <t>23.561</t>
  </si>
  <si>
    <t>1.562</t>
  </si>
  <si>
    <t>1.526</t>
  </si>
  <si>
    <t>17.593</t>
  </si>
  <si>
    <t>0.9</t>
  </si>
  <si>
    <t>54.748</t>
  </si>
  <si>
    <t>93DU0576:T538:045</t>
  </si>
  <si>
    <t>21:0955:001129</t>
  </si>
  <si>
    <t>21:0006:000192:0005:0540:00</t>
  </si>
  <si>
    <t>1.011</t>
  </si>
  <si>
    <t>22.443</t>
  </si>
  <si>
    <t>2.637</t>
  </si>
  <si>
    <t>1.108</t>
  </si>
  <si>
    <t>54.952</t>
  </si>
  <si>
    <t>93DU0576:T538:046</t>
  </si>
  <si>
    <t>21:0955:001130</t>
  </si>
  <si>
    <t>21:0006:000192:0005:0541:00</t>
  </si>
  <si>
    <t>1.746</t>
  </si>
  <si>
    <t>17.291</t>
  </si>
  <si>
    <t>55.003</t>
  </si>
  <si>
    <t>93DU0576:T538:047</t>
  </si>
  <si>
    <t>21:0955:001131</t>
  </si>
  <si>
    <t>21:0006:000192:0005:0542:00</t>
  </si>
  <si>
    <t>17.53</t>
  </si>
  <si>
    <t>55.012</t>
  </si>
  <si>
    <t>93DU0576:T538:048</t>
  </si>
  <si>
    <t>21:0955:001132</t>
  </si>
  <si>
    <t>21:0006:000192:0005:0543:00</t>
  </si>
  <si>
    <t>1.402</t>
  </si>
  <si>
    <t>19.782</t>
  </si>
  <si>
    <t>18.898</t>
  </si>
  <si>
    <t>55.02</t>
  </si>
  <si>
    <t>100.328</t>
  </si>
  <si>
    <t>93DU0576:T538:049</t>
  </si>
  <si>
    <t>21:0955:001133</t>
  </si>
  <si>
    <t>21:0006:000192:0005:0544:00</t>
  </si>
  <si>
    <t>17.213</t>
  </si>
  <si>
    <t>54.695</t>
  </si>
  <si>
    <t>100.04</t>
  </si>
  <si>
    <t>93DU0576:T538:050</t>
  </si>
  <si>
    <t>21:0955:001134</t>
  </si>
  <si>
    <t>21:0006:000192:0005:0545:00</t>
  </si>
  <si>
    <t>1.733</t>
  </si>
  <si>
    <t>20.013</t>
  </si>
  <si>
    <t>17.893</t>
  </si>
  <si>
    <t>54.535</t>
  </si>
  <si>
    <t>99.602</t>
  </si>
  <si>
    <t>93DU0576:T538:051</t>
  </si>
  <si>
    <t>21:0955:001135</t>
  </si>
  <si>
    <t>21:0006:000192:0005:0546:00</t>
  </si>
  <si>
    <t>1.765</t>
  </si>
  <si>
    <t>19.894</t>
  </si>
  <si>
    <t>99.97</t>
  </si>
  <si>
    <t>93DU0576:T538:052</t>
  </si>
  <si>
    <t>21:0955:001136</t>
  </si>
  <si>
    <t>21:0006:000192:0005:0547:00</t>
  </si>
  <si>
    <t>20.581</t>
  </si>
  <si>
    <t>17.124</t>
  </si>
  <si>
    <t>1.533</t>
  </si>
  <si>
    <t>99.992</t>
  </si>
  <si>
    <t>93DU0576:T538:053</t>
  </si>
  <si>
    <t>21:0955:001137</t>
  </si>
  <si>
    <t>21:0006:000192:0005:0548:00</t>
  </si>
  <si>
    <t>17.212</t>
  </si>
  <si>
    <t>93DU0576:T538:054</t>
  </si>
  <si>
    <t>21:0955:001138</t>
  </si>
  <si>
    <t>21:0006:000192:0005:1130:00</t>
  </si>
  <si>
    <t>4.701</t>
  </si>
  <si>
    <t>35.306</t>
  </si>
  <si>
    <t>57.872</t>
  </si>
  <si>
    <t>99.988</t>
  </si>
  <si>
    <t>93DU0576:T538:055</t>
  </si>
  <si>
    <t>21:0955:001139</t>
  </si>
  <si>
    <t>21:0006:000192:0005:1189:00</t>
  </si>
  <si>
    <t>2.615</t>
  </si>
  <si>
    <t>17.22</t>
  </si>
  <si>
    <t>54.449</t>
  </si>
  <si>
    <t>93DU0576:T538:056</t>
  </si>
  <si>
    <t>21:0955:001140</t>
  </si>
  <si>
    <t>21:0006:000192:0005:1190:00</t>
  </si>
  <si>
    <t>21.36</t>
  </si>
  <si>
    <t>0.925</t>
  </si>
  <si>
    <t>2.659</t>
  </si>
  <si>
    <t>17.399</t>
  </si>
  <si>
    <t>93DU0576:T538:057</t>
  </si>
  <si>
    <t>21:0955:001141</t>
  </si>
  <si>
    <t>21:0006:000192:0005:0549:00</t>
  </si>
  <si>
    <t>1.457</t>
  </si>
  <si>
    <t>1.216</t>
  </si>
  <si>
    <t>2.446</t>
  </si>
  <si>
    <t>17.379</t>
  </si>
  <si>
    <t>1.275</t>
  </si>
  <si>
    <t>54.932</t>
  </si>
  <si>
    <t>100.383</t>
  </si>
  <si>
    <t>93DU0576:T538:058</t>
  </si>
  <si>
    <t>21:0955:001142</t>
  </si>
  <si>
    <t>21:0006:000192:0005:1141:00</t>
  </si>
  <si>
    <t>2.529</t>
  </si>
  <si>
    <t>17.636</t>
  </si>
  <si>
    <t>55.146</t>
  </si>
  <si>
    <t>93DU0576:T538:059</t>
  </si>
  <si>
    <t>21:0955:001143</t>
  </si>
  <si>
    <t>21:0006:000192:0005:0550:00</t>
  </si>
  <si>
    <t>20.663</t>
  </si>
  <si>
    <t>1.28</t>
  </si>
  <si>
    <t>2.523</t>
  </si>
  <si>
    <t>55.054</t>
  </si>
  <si>
    <t>93DU0576:T538:060</t>
  </si>
  <si>
    <t>21:0955:001144</t>
  </si>
  <si>
    <t>21:0006:000192:0005:1142:00</t>
  </si>
  <si>
    <t>18.727</t>
  </si>
  <si>
    <t>4.031</t>
  </si>
  <si>
    <t>2.155</t>
  </si>
  <si>
    <t>16.346</t>
  </si>
  <si>
    <t>2.552</t>
  </si>
  <si>
    <t>54.877</t>
  </si>
  <si>
    <t>93DU0576:T538:061</t>
  </si>
  <si>
    <t>21:0955:001145</t>
  </si>
  <si>
    <t>21:0006:000192:0005:0551:00</t>
  </si>
  <si>
    <t>2.654</t>
  </si>
  <si>
    <t>17.424</t>
  </si>
  <si>
    <t>1.434</t>
  </si>
  <si>
    <t>54.83</t>
  </si>
  <si>
    <t>93DU0576:T538:062</t>
  </si>
  <si>
    <t>21:0955:001146</t>
  </si>
  <si>
    <t>21:0006:000192:0005:1143:00</t>
  </si>
  <si>
    <t>1.61</t>
  </si>
  <si>
    <t>1.891</t>
  </si>
  <si>
    <t>2.439</t>
  </si>
  <si>
    <t>17.099</t>
  </si>
  <si>
    <t>1.553</t>
  </si>
  <si>
    <t>93DU0576:T538:063</t>
  </si>
  <si>
    <t>21:0955:001147</t>
  </si>
  <si>
    <t>21:0006:000192:0005:1144:00</t>
  </si>
  <si>
    <t>19.482</t>
  </si>
  <si>
    <t>2.296</t>
  </si>
  <si>
    <t>2.233</t>
  </si>
  <si>
    <t>17.258</t>
  </si>
  <si>
    <t>2.004</t>
  </si>
  <si>
    <t>55.611</t>
  </si>
  <si>
    <t>100.982</t>
  </si>
  <si>
    <t>93DU0576:T538:064</t>
  </si>
  <si>
    <t>21:0955:001148</t>
  </si>
  <si>
    <t>21:0006:000192:0005:0552:00</t>
  </si>
  <si>
    <t>23.379</t>
  </si>
  <si>
    <t>1.384</t>
  </si>
  <si>
    <t>1.887</t>
  </si>
  <si>
    <t>17.679</t>
  </si>
  <si>
    <t>0.856</t>
  </si>
  <si>
    <t>55.604</t>
  </si>
  <si>
    <t>93DU0576:T538:065</t>
  </si>
  <si>
    <t>21:0955:001149</t>
  </si>
  <si>
    <t>21:0006:000192:0005:0553:00</t>
  </si>
  <si>
    <t>2.846</t>
  </si>
  <si>
    <t>18.838</t>
  </si>
  <si>
    <t>55.596</t>
  </si>
  <si>
    <t>101.277</t>
  </si>
  <si>
    <t>93DU0576:T538:066</t>
  </si>
  <si>
    <t>21:0955:001150</t>
  </si>
  <si>
    <t>21:0006:000192:0005:1145:00</t>
  </si>
  <si>
    <t>20.876</t>
  </si>
  <si>
    <t>2.636</t>
  </si>
  <si>
    <t>100.607</t>
  </si>
  <si>
    <t>93DU0576:T538:067</t>
  </si>
  <si>
    <t>21:0955:001151</t>
  </si>
  <si>
    <t>21:0006:000192:0005:0554:00</t>
  </si>
  <si>
    <t>22.285</t>
  </si>
  <si>
    <t>1.169</t>
  </si>
  <si>
    <t>17.621</t>
  </si>
  <si>
    <t>1.239</t>
  </si>
  <si>
    <t>55.138</t>
  </si>
  <si>
    <t>93DU0576:T538:068</t>
  </si>
  <si>
    <t>21:0955:001152</t>
  </si>
  <si>
    <t>21:0006:000192:0005:0555:00</t>
  </si>
  <si>
    <t>20.614</t>
  </si>
  <si>
    <t>17.432</t>
  </si>
  <si>
    <t>1.492</t>
  </si>
  <si>
    <t>54.689</t>
  </si>
  <si>
    <t>93DU0576:T538:069</t>
  </si>
  <si>
    <t>21:0955:001153</t>
  </si>
  <si>
    <t>21:0006:000192:0005:0556:00</t>
  </si>
  <si>
    <t>0.692</t>
  </si>
  <si>
    <t>23.056</t>
  </si>
  <si>
    <t>17.573</t>
  </si>
  <si>
    <t>0.863</t>
  </si>
  <si>
    <t>55.45</t>
  </si>
  <si>
    <t>93DU0576:T538:070</t>
  </si>
  <si>
    <t>21:0955:001154</t>
  </si>
  <si>
    <t>21:0006:000192:0005:0557:00</t>
  </si>
  <si>
    <t>1.702</t>
  </si>
  <si>
    <t>2.528</t>
  </si>
  <si>
    <t>1.469</t>
  </si>
  <si>
    <t>55.016</t>
  </si>
  <si>
    <t>93DU0576:T538:071</t>
  </si>
  <si>
    <t>21:0955:001155</t>
  </si>
  <si>
    <t>21:0006:000192:0005:1146:00</t>
  </si>
  <si>
    <t>1.447</t>
  </si>
  <si>
    <t>21.301</t>
  </si>
  <si>
    <t>1.293</t>
  </si>
  <si>
    <t>55.236</t>
  </si>
  <si>
    <t>101.076</t>
  </si>
  <si>
    <t>93DU0576:T538:072</t>
  </si>
  <si>
    <t>21:0955:001156</t>
  </si>
  <si>
    <t>21:0006:000192:0005:0558:00</t>
  </si>
  <si>
    <t>2.632</t>
  </si>
  <si>
    <t>17.419</t>
  </si>
  <si>
    <t>1.432</t>
  </si>
  <si>
    <t>54.547</t>
  </si>
  <si>
    <t>99.808</t>
  </si>
  <si>
    <t>93DU0576:T538:073</t>
  </si>
  <si>
    <t>21:0955:001157</t>
  </si>
  <si>
    <t>21:0006:000192:0005:0559:00</t>
  </si>
  <si>
    <t>1.364</t>
  </si>
  <si>
    <t>18.774</t>
  </si>
  <si>
    <t>0.98</t>
  </si>
  <si>
    <t>54.592</t>
  </si>
  <si>
    <t>93DU0576:T538:074</t>
  </si>
  <si>
    <t>21:0955:001158</t>
  </si>
  <si>
    <t>21:0006:000192:0005:0560:00</t>
  </si>
  <si>
    <t>1.561</t>
  </si>
  <si>
    <t>21.045</t>
  </si>
  <si>
    <t>1.033</t>
  </si>
  <si>
    <t>2.648</t>
  </si>
  <si>
    <t>17.744</t>
  </si>
  <si>
    <t>1.348</t>
  </si>
  <si>
    <t>55.063</t>
  </si>
  <si>
    <t>100.815</t>
  </si>
  <si>
    <t>93DU0576:T538:075</t>
  </si>
  <si>
    <t>21:0955:001159</t>
  </si>
  <si>
    <t>21:0006:000192:0005:0561:00</t>
  </si>
  <si>
    <t>22.253</t>
  </si>
  <si>
    <t>1.189</t>
  </si>
  <si>
    <t>54.964</t>
  </si>
  <si>
    <t>93DU0576:T538:076</t>
  </si>
  <si>
    <t>21:0955:001160</t>
  </si>
  <si>
    <t>21:0006:000192:0005:0562:00</t>
  </si>
  <si>
    <t>20.703</t>
  </si>
  <si>
    <t>2.711</t>
  </si>
  <si>
    <t>54.759</t>
  </si>
  <si>
    <t>93DU0576:T538:077</t>
  </si>
  <si>
    <t>21:0955:001161</t>
  </si>
  <si>
    <t>21:0006:000192:0005:1191:00</t>
  </si>
  <si>
    <t>4.202</t>
  </si>
  <si>
    <t>2.961</t>
  </si>
  <si>
    <t>14.348</t>
  </si>
  <si>
    <t>2.719</t>
  </si>
  <si>
    <t>55.232</t>
  </si>
  <si>
    <t>93DU0576:T538:078</t>
  </si>
  <si>
    <t>21:0955:001162</t>
  </si>
  <si>
    <t>21:0006:000192:0005:0563:00</t>
  </si>
  <si>
    <t>2.785</t>
  </si>
  <si>
    <t>17.479</t>
  </si>
  <si>
    <t>1.395</t>
  </si>
  <si>
    <t>100.699</t>
  </si>
  <si>
    <t>93DU0576:T538:079</t>
  </si>
  <si>
    <t>21:0955:001163</t>
  </si>
  <si>
    <t>21:0006:000192:0005:0564:00</t>
  </si>
  <si>
    <t>20.728</t>
  </si>
  <si>
    <t>17.238</t>
  </si>
  <si>
    <t>53.989</t>
  </si>
  <si>
    <t>99.452</t>
  </si>
  <si>
    <t>93DU0576:T538:080</t>
  </si>
  <si>
    <t>21:0955:001164</t>
  </si>
  <si>
    <t>21:0006:000192:0005:1192:00</t>
  </si>
  <si>
    <t>23.381</t>
  </si>
  <si>
    <t>2.309</t>
  </si>
  <si>
    <t>17.613</t>
  </si>
  <si>
    <t>54.795</t>
  </si>
  <si>
    <t>100.648</t>
  </si>
  <si>
    <t>93DU0576:T538:081</t>
  </si>
  <si>
    <t>21:0955:001165</t>
  </si>
  <si>
    <t>21:0006:000192:0005:0565:00</t>
  </si>
  <si>
    <t>21.604</t>
  </si>
  <si>
    <t>2.546</t>
  </si>
  <si>
    <t>17.164</t>
  </si>
  <si>
    <t>55.2</t>
  </si>
  <si>
    <t>93DU0576:T538:082</t>
  </si>
  <si>
    <t>21:0955:001166</t>
  </si>
  <si>
    <t>21:0006:000192:0005:0566:00</t>
  </si>
  <si>
    <t>20.486</t>
  </si>
  <si>
    <t>54.825</t>
  </si>
  <si>
    <t>93DU0576:T538:083</t>
  </si>
  <si>
    <t>21:0955:001167</t>
  </si>
  <si>
    <t>21:0006:000192:0005:1147:00</t>
  </si>
  <si>
    <t>14.237</t>
  </si>
  <si>
    <t>2.984</t>
  </si>
  <si>
    <t>53.61</t>
  </si>
  <si>
    <t>0.714</t>
  </si>
  <si>
    <t>93DU0576:T538:084</t>
  </si>
  <si>
    <t>21:0955:001168</t>
  </si>
  <si>
    <t>21:0006:000192:0005:0567:00</t>
  </si>
  <si>
    <t>1.228</t>
  </si>
  <si>
    <t>2.767</t>
  </si>
  <si>
    <t>18.659</t>
  </si>
  <si>
    <t>55.193</t>
  </si>
  <si>
    <t>93DU0576:T538:085</t>
  </si>
  <si>
    <t>21:0955:001169</t>
  </si>
  <si>
    <t>21:0006:000192:0005:0568:00</t>
  </si>
  <si>
    <t>20.816</t>
  </si>
  <si>
    <t>2.69</t>
  </si>
  <si>
    <t>55.041</t>
  </si>
  <si>
    <t>100.623</t>
  </si>
  <si>
    <t>93DU0576:T538:086</t>
  </si>
  <si>
    <t>21:0955:001170</t>
  </si>
  <si>
    <t>21:0006:000192:0005:0569:00</t>
  </si>
  <si>
    <t>20.918</t>
  </si>
  <si>
    <t>1.444</t>
  </si>
  <si>
    <t>93DU0576:T538:087</t>
  </si>
  <si>
    <t>21:0955:001171</t>
  </si>
  <si>
    <t>21:0006:000192:0005:0570:00</t>
  </si>
  <si>
    <t>1.714</t>
  </si>
  <si>
    <t>2.658</t>
  </si>
  <si>
    <t>1.425</t>
  </si>
  <si>
    <t>54.479</t>
  </si>
  <si>
    <t>99.937</t>
  </si>
  <si>
    <t>93DU0576:T538:088</t>
  </si>
  <si>
    <t>21:0955:001172</t>
  </si>
  <si>
    <t>21:0006:000192:0005:0571:00</t>
  </si>
  <si>
    <t>21.059</t>
  </si>
  <si>
    <t>1.084</t>
  </si>
  <si>
    <t>2.563</t>
  </si>
  <si>
    <t>100.372</t>
  </si>
  <si>
    <t>93DU0576:T538:089</t>
  </si>
  <si>
    <t>21:0955:001173</t>
  </si>
  <si>
    <t>21:0006:000192:0005:1148:00</t>
  </si>
  <si>
    <t>17.505</t>
  </si>
  <si>
    <t>100.845</t>
  </si>
  <si>
    <t>93DU0576:T538:090</t>
  </si>
  <si>
    <t>21:0955:001174</t>
  </si>
  <si>
    <t>21:0006:000192:0005:0572:00</t>
  </si>
  <si>
    <t>2.324</t>
  </si>
  <si>
    <t>22.701</t>
  </si>
  <si>
    <t>1.006</t>
  </si>
  <si>
    <t>16.892</t>
  </si>
  <si>
    <t>56.1</t>
  </si>
  <si>
    <t>101.63</t>
  </si>
  <si>
    <t>93DU0576:T538:091</t>
  </si>
  <si>
    <t>21:0955:001175</t>
  </si>
  <si>
    <t>21:0006:000192:0005:0573:00</t>
  </si>
  <si>
    <t>23.619</t>
  </si>
  <si>
    <t>17.633</t>
  </si>
  <si>
    <t>55.166</t>
  </si>
  <si>
    <t>100.797</t>
  </si>
  <si>
    <t>93DU0576:T538:092</t>
  </si>
  <si>
    <t>21:0955:001176</t>
  </si>
  <si>
    <t>21:0006:000192:0005:0574:00</t>
  </si>
  <si>
    <t>1.667</t>
  </si>
  <si>
    <t>20.277</t>
  </si>
  <si>
    <t>1.096</t>
  </si>
  <si>
    <t>18.261</t>
  </si>
  <si>
    <t>55.414</t>
  </si>
  <si>
    <t>93DU0576:T538:093</t>
  </si>
  <si>
    <t>21:0955:001177</t>
  </si>
  <si>
    <t>21:0006:000192:0005:0575:00</t>
  </si>
  <si>
    <t>20.763</t>
  </si>
  <si>
    <t>17.815</t>
  </si>
  <si>
    <t>55.215</t>
  </si>
  <si>
    <t>93DU0576:T538:094</t>
  </si>
  <si>
    <t>21:0955:001178</t>
  </si>
  <si>
    <t>21:0006:000192:0005:0576:00</t>
  </si>
  <si>
    <t>20.9</t>
  </si>
  <si>
    <t>17.504</t>
  </si>
  <si>
    <t>54.682</t>
  </si>
  <si>
    <t>100.416</t>
  </si>
  <si>
    <t>93DU0576:T538:095</t>
  </si>
  <si>
    <t>21:0955:001179</t>
  </si>
  <si>
    <t>21:0006:000192:0005:1149:00</t>
  </si>
  <si>
    <t>55.266</t>
  </si>
  <si>
    <t>93DU0576:T538:096</t>
  </si>
  <si>
    <t>21:0955:001180</t>
  </si>
  <si>
    <t>21:0006:000192:0005:0577:00</t>
  </si>
  <si>
    <t>54.455</t>
  </si>
  <si>
    <t>93DU0576:T538:097</t>
  </si>
  <si>
    <t>21:0955:001181</t>
  </si>
  <si>
    <t>21:0006:000192:0005:1193:00</t>
  </si>
  <si>
    <t>3.738</t>
  </si>
  <si>
    <t>23.048</t>
  </si>
  <si>
    <t>0.859</t>
  </si>
  <si>
    <t>1.606</t>
  </si>
  <si>
    <t>16.857</t>
  </si>
  <si>
    <t>53.583</t>
  </si>
  <si>
    <t>93DU0576:T538:098</t>
  </si>
  <si>
    <t>21:0955:001182</t>
  </si>
  <si>
    <t>21:0006:000192:0005:1150:00</t>
  </si>
  <si>
    <t>23.406</t>
  </si>
  <si>
    <t>0.927</t>
  </si>
  <si>
    <t>55.157</t>
  </si>
  <si>
    <t>93DU0576:T538:099</t>
  </si>
  <si>
    <t>21:0955:001183</t>
  </si>
  <si>
    <t>21:0006:000192:0005:0578:00</t>
  </si>
  <si>
    <t>17.469</t>
  </si>
  <si>
    <t>54.667</t>
  </si>
  <si>
    <t>100.38</t>
  </si>
  <si>
    <t>93DU0576:T538:100</t>
  </si>
  <si>
    <t>21:0955:001184</t>
  </si>
  <si>
    <t>21:0006:000192:0005:0579:00</t>
  </si>
  <si>
    <t>20.69</t>
  </si>
  <si>
    <t>1.452</t>
  </si>
  <si>
    <t>54.248</t>
  </si>
  <si>
    <t>99.686</t>
  </si>
  <si>
    <t>93DU0576:T538:101</t>
  </si>
  <si>
    <t>21:0955:001185</t>
  </si>
  <si>
    <t>21:0006:000192:0005:0580:00</t>
  </si>
  <si>
    <t>1.74</t>
  </si>
  <si>
    <t>21.038</t>
  </si>
  <si>
    <t>1.331</t>
  </si>
  <si>
    <t>2.497</t>
  </si>
  <si>
    <t>100.477</t>
  </si>
  <si>
    <t>93DU0576:T538:102</t>
  </si>
  <si>
    <t>21:0955:001186</t>
  </si>
  <si>
    <t>21:0006:000192:0005:0581:00</t>
  </si>
  <si>
    <t>1.65</t>
  </si>
  <si>
    <t>2.491</t>
  </si>
  <si>
    <t>1.411</t>
  </si>
  <si>
    <t>93DU0576:T538:103</t>
  </si>
  <si>
    <t>21:0955:001187</t>
  </si>
  <si>
    <t>21:0006:000192:0005:0582:00</t>
  </si>
  <si>
    <t>1.653</t>
  </si>
  <si>
    <t>20.96</t>
  </si>
  <si>
    <t>1.177</t>
  </si>
  <si>
    <t>2.5</t>
  </si>
  <si>
    <t>17.585</t>
  </si>
  <si>
    <t>54.898</t>
  </si>
  <si>
    <t>100.563</t>
  </si>
  <si>
    <t>93DU0576:T538:104</t>
  </si>
  <si>
    <t>21:0955:001188</t>
  </si>
  <si>
    <t>21:0006:000192:0005:1194:00</t>
  </si>
  <si>
    <t>1.413</t>
  </si>
  <si>
    <t>0.973</t>
  </si>
  <si>
    <t>2.545</t>
  </si>
  <si>
    <t>17.777</t>
  </si>
  <si>
    <t>55.009</t>
  </si>
  <si>
    <t>100.771</t>
  </si>
  <si>
    <t>93DU0576:T538:105</t>
  </si>
  <si>
    <t>21:0955:001189</t>
  </si>
  <si>
    <t>21:0006:000192:0005:1151:00</t>
  </si>
  <si>
    <t>2.967</t>
  </si>
  <si>
    <t>2.196</t>
  </si>
  <si>
    <t>16.661</t>
  </si>
  <si>
    <t>1.998</t>
  </si>
  <si>
    <t>100.163</t>
  </si>
  <si>
    <t>93DU0576:T538:106</t>
  </si>
  <si>
    <t>21:0955:001190</t>
  </si>
  <si>
    <t>21:0006:000192:0005:0583:00</t>
  </si>
  <si>
    <t>22.127</t>
  </si>
  <si>
    <t>1.029</t>
  </si>
  <si>
    <t>2.506</t>
  </si>
  <si>
    <t>99.844</t>
  </si>
  <si>
    <t>93DU0576:T538:107</t>
  </si>
  <si>
    <t>21:0955:001191</t>
  </si>
  <si>
    <t>21:0006:000192:0005:0584:00</t>
  </si>
  <si>
    <t>22.147</t>
  </si>
  <si>
    <t>2.462</t>
  </si>
  <si>
    <t>17.129</t>
  </si>
  <si>
    <t>55.362</t>
  </si>
  <si>
    <t>101.054</t>
  </si>
  <si>
    <t>93DU0576:T538:108</t>
  </si>
  <si>
    <t>21:0955:001192</t>
  </si>
  <si>
    <t>21:0006:000192:0005:0585:00</t>
  </si>
  <si>
    <t>93DU0576:T538:109</t>
  </si>
  <si>
    <t>21:0955:001193</t>
  </si>
  <si>
    <t>21:0006:000192:0005:0586:00</t>
  </si>
  <si>
    <t>1.748</t>
  </si>
  <si>
    <t>1.346</t>
  </si>
  <si>
    <t>2.702</t>
  </si>
  <si>
    <t>1.428</t>
  </si>
  <si>
    <t>54.843</t>
  </si>
  <si>
    <t>93DU0576:T538:110</t>
  </si>
  <si>
    <t>21:0955:001194</t>
  </si>
  <si>
    <t>21:0006:000192:0005:0587:00</t>
  </si>
  <si>
    <t>21.065</t>
  </si>
  <si>
    <t>2.501</t>
  </si>
  <si>
    <t>55.39</t>
  </si>
  <si>
    <t>100.974</t>
  </si>
  <si>
    <t>93DU0576:T538:111</t>
  </si>
  <si>
    <t>21:0955:001195</t>
  </si>
  <si>
    <t>21:0006:000192:0005:0588:00</t>
  </si>
  <si>
    <t>17.394</t>
  </si>
  <si>
    <t>1.409</t>
  </si>
  <si>
    <t>54.862</t>
  </si>
  <si>
    <t>100.171</t>
  </si>
  <si>
    <t>93DU0576:T538:112</t>
  </si>
  <si>
    <t>21:0955:001196</t>
  </si>
  <si>
    <t>21:0006:000192:0005:0589:00</t>
  </si>
  <si>
    <t>20.172</t>
  </si>
  <si>
    <t>54.56</t>
  </si>
  <si>
    <t>93DU0576:T538:113</t>
  </si>
  <si>
    <t>21:0955:001197</t>
  </si>
  <si>
    <t>21:0006:000192:0005:1152:00</t>
  </si>
  <si>
    <t>2.201</t>
  </si>
  <si>
    <t>2.39</t>
  </si>
  <si>
    <t>93DU0576:T538:114</t>
  </si>
  <si>
    <t>21:0955:001198</t>
  </si>
  <si>
    <t>21:0006:000192:0005:0590:00</t>
  </si>
  <si>
    <t>54.845</t>
  </si>
  <si>
    <t>100.428</t>
  </si>
  <si>
    <t>93DU0576:T538:115</t>
  </si>
  <si>
    <t>21:0955:001199</t>
  </si>
  <si>
    <t>21:0006:000192:0005:1153:00</t>
  </si>
  <si>
    <t>1.558</t>
  </si>
  <si>
    <t>17.215</t>
  </si>
  <si>
    <t>55.095</t>
  </si>
  <si>
    <t>100.804</t>
  </si>
  <si>
    <t>93DU0576:T538:116</t>
  </si>
  <si>
    <t>21:0955:001200</t>
  </si>
  <si>
    <t>21:0006:000192:0005:1154:00</t>
  </si>
  <si>
    <t>18.614</t>
  </si>
  <si>
    <t>16.539</t>
  </si>
  <si>
    <t>2.483</t>
  </si>
  <si>
    <t>55.732</t>
  </si>
  <si>
    <t>101.109</t>
  </si>
  <si>
    <t>93DU0576:T538:117</t>
  </si>
  <si>
    <t>21:0955:001201</t>
  </si>
  <si>
    <t>21:0006:000192:0005:0591:00</t>
  </si>
  <si>
    <t>2.601</t>
  </si>
  <si>
    <t>17.553</t>
  </si>
  <si>
    <t>101.321</t>
  </si>
  <si>
    <t>93DU0576:T538:118</t>
  </si>
  <si>
    <t>21:0955:001202</t>
  </si>
  <si>
    <t>21:0006:000192:0005:1131:00</t>
  </si>
  <si>
    <t>0.843</t>
  </si>
  <si>
    <t>5.278</t>
  </si>
  <si>
    <t>35.407</t>
  </si>
  <si>
    <t>58.066</t>
  </si>
  <si>
    <t>93DU0576:T538:119</t>
  </si>
  <si>
    <t>21:0955:001203</t>
  </si>
  <si>
    <t>21:0006:000192:0005:0592:00</t>
  </si>
  <si>
    <t>20.897</t>
  </si>
  <si>
    <t>17.492</t>
  </si>
  <si>
    <t>100.411</t>
  </si>
  <si>
    <t>93DU0576:T538:120</t>
  </si>
  <si>
    <t>21:0955:001204</t>
  </si>
  <si>
    <t>21:0006:000192:0005:1155:00</t>
  </si>
  <si>
    <t>1.761</t>
  </si>
  <si>
    <t>17.384</t>
  </si>
  <si>
    <t>1.686</t>
  </si>
  <si>
    <t>93DU0576:T538:121</t>
  </si>
  <si>
    <t>21:0955:001205</t>
  </si>
  <si>
    <t>21:0006:000192:0005:0593:00</t>
  </si>
  <si>
    <t>22.978</t>
  </si>
  <si>
    <t>2.361</t>
  </si>
  <si>
    <t>17.447</t>
  </si>
  <si>
    <t>93DU0576:T538:122</t>
  </si>
  <si>
    <t>21:0955:001206</t>
  </si>
  <si>
    <t>21:0006:000192:0005:0594:00</t>
  </si>
  <si>
    <t>1.253</t>
  </si>
  <si>
    <t>2.727</t>
  </si>
  <si>
    <t>17.572</t>
  </si>
  <si>
    <t>55.27</t>
  </si>
  <si>
    <t>101.193</t>
  </si>
  <si>
    <t>93DU0576:T538:123</t>
  </si>
  <si>
    <t>21:0955:001207</t>
  </si>
  <si>
    <t>21:0006:000192:0005:1156:00</t>
  </si>
  <si>
    <t>2.179</t>
  </si>
  <si>
    <t>17.17</t>
  </si>
  <si>
    <t>54.453</t>
  </si>
  <si>
    <t>100.039</t>
  </si>
  <si>
    <t>93DU0576:T538:124</t>
  </si>
  <si>
    <t>21:0955:001208</t>
  </si>
  <si>
    <t>21:0006:000192:0005:1157:00</t>
  </si>
  <si>
    <t>1.831</t>
  </si>
  <si>
    <t>18.975</t>
  </si>
  <si>
    <t>54.68</t>
  </si>
  <si>
    <t>99.979</t>
  </si>
  <si>
    <t>93DU0576:T538:125</t>
  </si>
  <si>
    <t>21:0955:001209</t>
  </si>
  <si>
    <t>21:0006:000192:0005:0595:00</t>
  </si>
  <si>
    <t>54.823</t>
  </si>
  <si>
    <t>93DU0576:T538:126</t>
  </si>
  <si>
    <t>21:0955:001210</t>
  </si>
  <si>
    <t>21:0006:000192:0005:1158:00</t>
  </si>
  <si>
    <t>1.721</t>
  </si>
  <si>
    <t>19.475</t>
  </si>
  <si>
    <t>2.63</t>
  </si>
  <si>
    <t>55.499</t>
  </si>
  <si>
    <t>100.83</t>
  </si>
  <si>
    <t>93DU0576:T538:127</t>
  </si>
  <si>
    <t>21:0955:001211</t>
  </si>
  <si>
    <t>21:0006:000192:0005:0596:00</t>
  </si>
  <si>
    <t>18.948</t>
  </si>
  <si>
    <t>18.313</t>
  </si>
  <si>
    <t>0.883</t>
  </si>
  <si>
    <t>56.406</t>
  </si>
  <si>
    <t>93DU0576:T538:128</t>
  </si>
  <si>
    <t>21:0955:001212</t>
  </si>
  <si>
    <t>21:0006:000192:0005:1159:00</t>
  </si>
  <si>
    <t>1.221</t>
  </si>
  <si>
    <t>2.748</t>
  </si>
  <si>
    <t>18.497</t>
  </si>
  <si>
    <t>54.616</t>
  </si>
  <si>
    <t>100.096</t>
  </si>
  <si>
    <t>93DU0576:T538:129</t>
  </si>
  <si>
    <t>21:0955:001213</t>
  </si>
  <si>
    <t>21:0006:000192:0005:0597:00</t>
  </si>
  <si>
    <t>20.975</t>
  </si>
  <si>
    <t>1.318</t>
  </si>
  <si>
    <t>17.348</t>
  </si>
  <si>
    <t>1.491</t>
  </si>
  <si>
    <t>100.948</t>
  </si>
  <si>
    <t>93DU0576:T538:130</t>
  </si>
  <si>
    <t>21:0955:001214</t>
  </si>
  <si>
    <t>21:0006:000192:0005:0598:00</t>
  </si>
  <si>
    <t>100.329</t>
  </si>
  <si>
    <t>93DU0576:T538:131</t>
  </si>
  <si>
    <t>21:0955:001215</t>
  </si>
  <si>
    <t>21:0006:000192:0005:0599:00</t>
  </si>
  <si>
    <t>54.284</t>
  </si>
  <si>
    <t>99.862</t>
  </si>
  <si>
    <t>93DU0576:T538:132</t>
  </si>
  <si>
    <t>21:0955:001216</t>
  </si>
  <si>
    <t>21:0006:000192:0005:0600:00</t>
  </si>
  <si>
    <t>21.043</t>
  </si>
  <si>
    <t>17.497</t>
  </si>
  <si>
    <t>54.066</t>
  </si>
  <si>
    <t>93DU0576:T538:133</t>
  </si>
  <si>
    <t>21:0955:001217</t>
  </si>
  <si>
    <t>21:0006:000192:0005:0601:00</t>
  </si>
  <si>
    <t>20.935</t>
  </si>
  <si>
    <t>54.821</t>
  </si>
  <si>
    <t>100.436</t>
  </si>
  <si>
    <t>93DU0576:T538:134</t>
  </si>
  <si>
    <t>21:0955:001218</t>
  </si>
  <si>
    <t>21:0006:000192:0005:1195:00</t>
  </si>
  <si>
    <t>1.867</t>
  </si>
  <si>
    <t>0.725</t>
  </si>
  <si>
    <t>2.753</t>
  </si>
  <si>
    <t>99.514</t>
  </si>
  <si>
    <t>93DU0576:T538:135</t>
  </si>
  <si>
    <t>21:0955:001219</t>
  </si>
  <si>
    <t>21:0006:000192:0005:1196:00</t>
  </si>
  <si>
    <t>23.014</t>
  </si>
  <si>
    <t>17.648</t>
  </si>
  <si>
    <t>0.913</t>
  </si>
  <si>
    <t>54.738</t>
  </si>
  <si>
    <t>100.693</t>
  </si>
  <si>
    <t>93DU0576:T538:136</t>
  </si>
  <si>
    <t>21:0955:001220</t>
  </si>
  <si>
    <t>21:0006:000192:0005:0602:00</t>
  </si>
  <si>
    <t>21.419</t>
  </si>
  <si>
    <t>2.605</t>
  </si>
  <si>
    <t>1.407</t>
  </si>
  <si>
    <t>55.061</t>
  </si>
  <si>
    <t>101.01</t>
  </si>
  <si>
    <t>93DU0576:T538:137</t>
  </si>
  <si>
    <t>21:0955:001221</t>
  </si>
  <si>
    <t>21:0006:000192:0005:1197:00</t>
  </si>
  <si>
    <t>1.612</t>
  </si>
  <si>
    <t>19.502</t>
  </si>
  <si>
    <t>0.761</t>
  </si>
  <si>
    <t>2.839</t>
  </si>
  <si>
    <t>18.6</t>
  </si>
  <si>
    <t>54.404</t>
  </si>
  <si>
    <t>99.247</t>
  </si>
  <si>
    <t>93DU0576:T538:138</t>
  </si>
  <si>
    <t>21:0955:001222</t>
  </si>
  <si>
    <t>21:0006:000192:0005:1160:00</t>
  </si>
  <si>
    <t>19.361</t>
  </si>
  <si>
    <t>2.797</t>
  </si>
  <si>
    <t>17.941</t>
  </si>
  <si>
    <t>55.21</t>
  </si>
  <si>
    <t>100.632</t>
  </si>
  <si>
    <t>93DU0576:T538:139</t>
  </si>
  <si>
    <t>21:0955:001223</t>
  </si>
  <si>
    <t>21:0006:000192:0005:0603:00</t>
  </si>
  <si>
    <t>2.693</t>
  </si>
  <si>
    <t>55.613</t>
  </si>
  <si>
    <t>101.373</t>
  </si>
  <si>
    <t>93DU0576:T538:140</t>
  </si>
  <si>
    <t>21:0955:001224</t>
  </si>
  <si>
    <t>21:0006:000192:0005:1132:00</t>
  </si>
  <si>
    <t>0.144</t>
  </si>
  <si>
    <t>93DU0576:T538:141</t>
  </si>
  <si>
    <t>21:0955:001225</t>
  </si>
  <si>
    <t>21:0006:000192:0005:0604:00</t>
  </si>
  <si>
    <t>20.815</t>
  </si>
  <si>
    <t>2.66</t>
  </si>
  <si>
    <t>17.832</t>
  </si>
  <si>
    <t>55.735</t>
  </si>
  <si>
    <t>101.907</t>
  </si>
  <si>
    <t>93DU0576:T538:142</t>
  </si>
  <si>
    <t>21:0955:001226</t>
  </si>
  <si>
    <t>21:0006:000192:0005:0605:00</t>
  </si>
  <si>
    <t>21.981</t>
  </si>
  <si>
    <t>17.764</t>
  </si>
  <si>
    <t>1.165</t>
  </si>
  <si>
    <t>55.961</t>
  </si>
  <si>
    <t>101.972</t>
  </si>
  <si>
    <t>93DU0576:T538:143</t>
  </si>
  <si>
    <t>21:0955:001227</t>
  </si>
  <si>
    <t>21:0006:000192:0005:1161:00</t>
  </si>
  <si>
    <t>22.159</t>
  </si>
  <si>
    <t>1.738</t>
  </si>
  <si>
    <t>2.19</t>
  </si>
  <si>
    <t>55.446</t>
  </si>
  <si>
    <t>93DU0576:T538:144</t>
  </si>
  <si>
    <t>21:0955:001228</t>
  </si>
  <si>
    <t>21:0006:000192:0005:1198:00</t>
  </si>
  <si>
    <t>19.769</t>
  </si>
  <si>
    <t>3.476</t>
  </si>
  <si>
    <t>18.525</t>
  </si>
  <si>
    <t>55.929</t>
  </si>
  <si>
    <t>101.497</t>
  </si>
  <si>
    <t>93DU0576:T538:145</t>
  </si>
  <si>
    <t>21:0955:001229</t>
  </si>
  <si>
    <t>21:0006:000192:0005:0606:00</t>
  </si>
  <si>
    <t>21.155</t>
  </si>
  <si>
    <t>2.519</t>
  </si>
  <si>
    <t>54.958</t>
  </si>
  <si>
    <t>93DU0576:T538:146</t>
  </si>
  <si>
    <t>21:0955:001230</t>
  </si>
  <si>
    <t>21:0006:000192:0005:0607:00</t>
  </si>
  <si>
    <t>1.782</t>
  </si>
  <si>
    <t>20.251</t>
  </si>
  <si>
    <t>18.198</t>
  </si>
  <si>
    <t>55.765</t>
  </si>
  <si>
    <t>101.491</t>
  </si>
  <si>
    <t>93DU0576:T538:147</t>
  </si>
  <si>
    <t>21:0955:001231</t>
  </si>
  <si>
    <t>21:0006:000192:0005:0608:00</t>
  </si>
  <si>
    <t>20.974</t>
  </si>
  <si>
    <t>2.6</t>
  </si>
  <si>
    <t>100.921</t>
  </si>
  <si>
    <t>93DU0576:T538:148</t>
  </si>
  <si>
    <t>21:0955:001232</t>
  </si>
  <si>
    <t>21:0006:000192:0005:0609:00</t>
  </si>
  <si>
    <t>1.736</t>
  </si>
  <si>
    <t>20.886</t>
  </si>
  <si>
    <t>1.179</t>
  </si>
  <si>
    <t>1.399</t>
  </si>
  <si>
    <t>54.926</t>
  </si>
  <si>
    <t>93DU0576:T538:149</t>
  </si>
  <si>
    <t>21:0955:001233</t>
  </si>
  <si>
    <t>21:0006:000192:0005:0610:00</t>
  </si>
  <si>
    <t>2.618</t>
  </si>
  <si>
    <t>17.349</t>
  </si>
  <si>
    <t>1.43</t>
  </si>
  <si>
    <t>54.671</t>
  </si>
  <si>
    <t>100.431</t>
  </si>
  <si>
    <t>93DU0576:T538:150</t>
  </si>
  <si>
    <t>21:0955:001234</t>
  </si>
  <si>
    <t>21:0006:000192:0005:0611:00</t>
  </si>
  <si>
    <t>22.225</t>
  </si>
  <si>
    <t>17.266</t>
  </si>
  <si>
    <t>101.019</t>
  </si>
  <si>
    <t>93DU0576:T538:151</t>
  </si>
  <si>
    <t>21:0955:001235</t>
  </si>
  <si>
    <t>21:0006:000192:0005:1162:00</t>
  </si>
  <si>
    <t>1.806</t>
  </si>
  <si>
    <t>20.539</t>
  </si>
  <si>
    <t>2.48</t>
  </si>
  <si>
    <t>16.663</t>
  </si>
  <si>
    <t>1.708</t>
  </si>
  <si>
    <t>54.481</t>
  </si>
  <si>
    <t>93DU0576:T538:152</t>
  </si>
  <si>
    <t>21:0955:001236</t>
  </si>
  <si>
    <t>21:0006:000192:0005:0612:00</t>
  </si>
  <si>
    <t>21.77</t>
  </si>
  <si>
    <t>2.578</t>
  </si>
  <si>
    <t>100.94</t>
  </si>
  <si>
    <t>93DU0576:T538:153</t>
  </si>
  <si>
    <t>21:0955:001237</t>
  </si>
  <si>
    <t>21:0006:000192:0005:0613:00</t>
  </si>
  <si>
    <t>1.546</t>
  </si>
  <si>
    <t>21.315</t>
  </si>
  <si>
    <t>2.556</t>
  </si>
  <si>
    <t>16.955</t>
  </si>
  <si>
    <t>54.853</t>
  </si>
  <si>
    <t>100.206</t>
  </si>
  <si>
    <t>93DU0576:T538:154</t>
  </si>
  <si>
    <t>21:0955:001238</t>
  </si>
  <si>
    <t>21:0006:000192:0005:0614:00</t>
  </si>
  <si>
    <t>19.774</t>
  </si>
  <si>
    <t>2.945</t>
  </si>
  <si>
    <t>55.187</t>
  </si>
  <si>
    <t>93DU0576:T538:155</t>
  </si>
  <si>
    <t>21:0955:001239</t>
  </si>
  <si>
    <t>21:0006:000192:0005:1163:00</t>
  </si>
  <si>
    <t>1.105</t>
  </si>
  <si>
    <t>21.87</t>
  </si>
  <si>
    <t>2.336</t>
  </si>
  <si>
    <t>100.734</t>
  </si>
  <si>
    <t>93DU0576:T538:156</t>
  </si>
  <si>
    <t>21:0955:001240</t>
  </si>
  <si>
    <t>21:0006:000192:0005:0615:00</t>
  </si>
  <si>
    <t>1.277</t>
  </si>
  <si>
    <t>2.61</t>
  </si>
  <si>
    <t>1.529</t>
  </si>
  <si>
    <t>54.789</t>
  </si>
  <si>
    <t>93DU0576:T538:157</t>
  </si>
  <si>
    <t>21:0955:001241</t>
  </si>
  <si>
    <t>21:0006:000192:0005:0616:00</t>
  </si>
  <si>
    <t>22.281</t>
  </si>
  <si>
    <t>17.286</t>
  </si>
  <si>
    <t>100.893</t>
  </si>
  <si>
    <t>93DU0576:T538:158</t>
  </si>
  <si>
    <t>21:0955:001242</t>
  </si>
  <si>
    <t>21:0006:000192:0005:0617:00</t>
  </si>
  <si>
    <t>20.991</t>
  </si>
  <si>
    <t>2.732</t>
  </si>
  <si>
    <t>1.488</t>
  </si>
  <si>
    <t>100.95</t>
  </si>
  <si>
    <t>93DU0576:T538:159</t>
  </si>
  <si>
    <t>21:0955:001243</t>
  </si>
  <si>
    <t>21:0006:000192:0005:0618:00</t>
  </si>
  <si>
    <t>1.369</t>
  </si>
  <si>
    <t>2.426</t>
  </si>
  <si>
    <t>93DU0576:T538:160</t>
  </si>
  <si>
    <t>21:0955:001244</t>
  </si>
  <si>
    <t>21:0006:000192:0005:0619:00</t>
  </si>
  <si>
    <t>20.917</t>
  </si>
  <si>
    <t>2.64</t>
  </si>
  <si>
    <t>17.57</t>
  </si>
  <si>
    <t>54.644</t>
  </si>
  <si>
    <t>93DU0576:T538:161</t>
  </si>
  <si>
    <t>21:0955:001245</t>
  </si>
  <si>
    <t>21:0006:000192:0005:0620:00</t>
  </si>
  <si>
    <t>1.771</t>
  </si>
  <si>
    <t>17.271</t>
  </si>
  <si>
    <t>54.567</t>
  </si>
  <si>
    <t>100.11</t>
  </si>
  <si>
    <t>93DU0576:T538:162</t>
  </si>
  <si>
    <t>21:0955:001246</t>
  </si>
  <si>
    <t>21:0006:000192:0005:0621:00</t>
  </si>
  <si>
    <t>1.103</t>
  </si>
  <si>
    <t>2.7</t>
  </si>
  <si>
    <t>55.814</t>
  </si>
  <si>
    <t>101.708</t>
  </si>
  <si>
    <t>93DU0576:T538:163</t>
  </si>
  <si>
    <t>21:0955:001247</t>
  </si>
  <si>
    <t>21:0006:000192:0005:0622:00</t>
  </si>
  <si>
    <t>55.397</t>
  </si>
  <si>
    <t>93DU0576:T538:164</t>
  </si>
  <si>
    <t>21:0955:001248</t>
  </si>
  <si>
    <t>21:0006:000192:0005:0623:00</t>
  </si>
  <si>
    <t>20.673</t>
  </si>
  <si>
    <t>17.528</t>
  </si>
  <si>
    <t>100.056</t>
  </si>
  <si>
    <t>93DU0576:T538:165</t>
  </si>
  <si>
    <t>21:0955:001249</t>
  </si>
  <si>
    <t>21:0006:000192:0005:0624:00</t>
  </si>
  <si>
    <t>23.024</t>
  </si>
  <si>
    <t>2.403</t>
  </si>
  <si>
    <t>55.444</t>
  </si>
  <si>
    <t>101.913</t>
  </si>
  <si>
    <t>93DU0576:T539:001</t>
  </si>
  <si>
    <t>21:0955:001250</t>
  </si>
  <si>
    <t>21:0006:000192:0005:0625:00</t>
  </si>
  <si>
    <t>T539</t>
  </si>
  <si>
    <t>20.504</t>
  </si>
  <si>
    <t>17.749</t>
  </si>
  <si>
    <t>55.829</t>
  </si>
  <si>
    <t>101.488</t>
  </si>
  <si>
    <t>93DU0576:T539:002</t>
  </si>
  <si>
    <t>21:0955:001251</t>
  </si>
  <si>
    <t>21:0006:000192:0005:0626:00</t>
  </si>
  <si>
    <t>20.984</t>
  </si>
  <si>
    <t>17.661</t>
  </si>
  <si>
    <t>55.365</t>
  </si>
  <si>
    <t>101.553</t>
  </si>
  <si>
    <t>93DU0576:T539:003</t>
  </si>
  <si>
    <t>21:0955:001252</t>
  </si>
  <si>
    <t>21:0006:000192:0005:1164:00</t>
  </si>
  <si>
    <t>1.397</t>
  </si>
  <si>
    <t>2.559</t>
  </si>
  <si>
    <t>17.441</t>
  </si>
  <si>
    <t>100.569</t>
  </si>
  <si>
    <t>93DU0576:T539:004</t>
  </si>
  <si>
    <t>21:0955:001253</t>
  </si>
  <si>
    <t>21:0006:000192:0005:0627:00</t>
  </si>
  <si>
    <t>2.542</t>
  </si>
  <si>
    <t>17.537</t>
  </si>
  <si>
    <t>55.379</t>
  </si>
  <si>
    <t>101.014</t>
  </si>
  <si>
    <t>93DU0576:T539:005</t>
  </si>
  <si>
    <t>21:0955:001254</t>
  </si>
  <si>
    <t>21:0006:000192:0005:0628:00</t>
  </si>
  <si>
    <t>17.406</t>
  </si>
  <si>
    <t>55.125</t>
  </si>
  <si>
    <t>100.884</t>
  </si>
  <si>
    <t>93DU0576:T539:006</t>
  </si>
  <si>
    <t>21:0955:001255</t>
  </si>
  <si>
    <t>21:0006:000192:0005:1165:00</t>
  </si>
  <si>
    <t>19.411</t>
  </si>
  <si>
    <t>1.871</t>
  </si>
  <si>
    <t>2.311</t>
  </si>
  <si>
    <t>1.537</t>
  </si>
  <si>
    <t>56.199</t>
  </si>
  <si>
    <t>101.522</t>
  </si>
  <si>
    <t>93DU0576:T539:007</t>
  </si>
  <si>
    <t>21:0955:001256</t>
  </si>
  <si>
    <t>21:0006:000192:0005:0629:00</t>
  </si>
  <si>
    <t>55.548</t>
  </si>
  <si>
    <t>101.092</t>
  </si>
  <si>
    <t>93DU0576:T539:008</t>
  </si>
  <si>
    <t>21:0955:001257</t>
  </si>
  <si>
    <t>21:0006:000192:0005:0630:00</t>
  </si>
  <si>
    <t>1.657</t>
  </si>
  <si>
    <t>17.142</t>
  </si>
  <si>
    <t>1.357</t>
  </si>
  <si>
    <t>57.125</t>
  </si>
  <si>
    <t>101.733</t>
  </si>
  <si>
    <t>93DU0576:T539:009</t>
  </si>
  <si>
    <t>21:0955:001258</t>
  </si>
  <si>
    <t>21:0006:000192:0005:1166:00</t>
  </si>
  <si>
    <t>1.468</t>
  </si>
  <si>
    <t>19.685</t>
  </si>
  <si>
    <t>2.071</t>
  </si>
  <si>
    <t>2.132</t>
  </si>
  <si>
    <t>56.066</t>
  </si>
  <si>
    <t>93DU0576:T539:010</t>
  </si>
  <si>
    <t>21:0955:001259</t>
  </si>
  <si>
    <t>21:0006:000192:0005:0631:00</t>
  </si>
  <si>
    <t>56.451</t>
  </si>
  <si>
    <t>101.79</t>
  </si>
  <si>
    <t>93DU0576:T539:011</t>
  </si>
  <si>
    <t>21:0955:001260</t>
  </si>
  <si>
    <t>21:0006:000192:0005:0632:00</t>
  </si>
  <si>
    <t>20.78</t>
  </si>
  <si>
    <t>100.923</t>
  </si>
  <si>
    <t>93DU0576:T539:012</t>
  </si>
  <si>
    <t>21:0955:001261</t>
  </si>
  <si>
    <t>21:0006:000192:0005:1167:00</t>
  </si>
  <si>
    <t>2.341</t>
  </si>
  <si>
    <t>17.071</t>
  </si>
  <si>
    <t>55.074</t>
  </si>
  <si>
    <t>93DU0576:T539:013</t>
  </si>
  <si>
    <t>21:0955:001262</t>
  </si>
  <si>
    <t>21:0006:000192:0005:1205:00</t>
  </si>
  <si>
    <t>93DU0576:T539:014</t>
  </si>
  <si>
    <t>21:0955:001263</t>
  </si>
  <si>
    <t>21:0006:000192:0005:0633:00</t>
  </si>
  <si>
    <t>2.657</t>
  </si>
  <si>
    <t>93DU0576:T539:015</t>
  </si>
  <si>
    <t>21:0955:001264</t>
  </si>
  <si>
    <t>21:0006:000192:0005:0634:00</t>
  </si>
  <si>
    <t>1.668</t>
  </si>
  <si>
    <t>1.38</t>
  </si>
  <si>
    <t>55.225</t>
  </si>
  <si>
    <t>100.741</t>
  </si>
  <si>
    <t>93DU0576:T539:016</t>
  </si>
  <si>
    <t>21:0955:001265</t>
  </si>
  <si>
    <t>21:0006:000192:0005:0635:00</t>
  </si>
  <si>
    <t>1.267</t>
  </si>
  <si>
    <t>2.586</t>
  </si>
  <si>
    <t>55.341</t>
  </si>
  <si>
    <t>93DU0576:T539:017</t>
  </si>
  <si>
    <t>21:0955:001266</t>
  </si>
  <si>
    <t>21:0006:000192:0005:0636:00</t>
  </si>
  <si>
    <t>20.787</t>
  </si>
  <si>
    <t>55.23</t>
  </si>
  <si>
    <t>100.822</t>
  </si>
  <si>
    <t>93DU0576:T539:018</t>
  </si>
  <si>
    <t>21:0955:001267</t>
  </si>
  <si>
    <t>21:0006:000192:0005:0637:00</t>
  </si>
  <si>
    <t>20.845</t>
  </si>
  <si>
    <t>100.533</t>
  </si>
  <si>
    <t>93DU0576:T539:019</t>
  </si>
  <si>
    <t>21:0955:001268</t>
  </si>
  <si>
    <t>21:0006:000192:0005:0638:00</t>
  </si>
  <si>
    <t>3.6</t>
  </si>
  <si>
    <t>22.573</t>
  </si>
  <si>
    <t>54.04</t>
  </si>
  <si>
    <t>100.675</t>
  </si>
  <si>
    <t>93DU0576:T539:020</t>
  </si>
  <si>
    <t>21:0955:001269</t>
  </si>
  <si>
    <t>21:0006:000192:0005:0639:00</t>
  </si>
  <si>
    <t>93DU0576:T539:021</t>
  </si>
  <si>
    <t>21:0955:001270</t>
  </si>
  <si>
    <t>21:0006:000192:0005:1168:00</t>
  </si>
  <si>
    <t>18.205</t>
  </si>
  <si>
    <t>55.809</t>
  </si>
  <si>
    <t>93DU0576:T539:022</t>
  </si>
  <si>
    <t>21:0955:001271</t>
  </si>
  <si>
    <t>21:0006:000192:0005:0640:00</t>
  </si>
  <si>
    <t>1.453</t>
  </si>
  <si>
    <t>1.243</t>
  </si>
  <si>
    <t>55.705</t>
  </si>
  <si>
    <t>93DU0576:T539:023</t>
  </si>
  <si>
    <t>21:0955:001272</t>
  </si>
  <si>
    <t>21:0006:000192:0005:1169:00</t>
  </si>
  <si>
    <t>20.988</t>
  </si>
  <si>
    <t>2.11</t>
  </si>
  <si>
    <t>2.41</t>
  </si>
  <si>
    <t>16.865</t>
  </si>
  <si>
    <t>54.141</t>
  </si>
  <si>
    <t>99.774</t>
  </si>
  <si>
    <t>93DU0576:T539:024</t>
  </si>
  <si>
    <t>21:0955:001273</t>
  </si>
  <si>
    <t>21:0006:000192:0005:1206:00</t>
  </si>
  <si>
    <t>3.688</t>
  </si>
  <si>
    <t>0.201</t>
  </si>
  <si>
    <t>11.334</t>
  </si>
  <si>
    <t>24.731</t>
  </si>
  <si>
    <t>41.525</t>
  </si>
  <si>
    <t>93DU0576:T539:025</t>
  </si>
  <si>
    <t>21:0955:001274</t>
  </si>
  <si>
    <t>21:0006:000192:0005:1170:00</t>
  </si>
  <si>
    <t>2.138</t>
  </si>
  <si>
    <t>16.968</t>
  </si>
  <si>
    <t>55.538</t>
  </si>
  <si>
    <t>93DU0576:T539:026</t>
  </si>
  <si>
    <t>21:0955:001275</t>
  </si>
  <si>
    <t>21:0006:000192:0005:0641:00</t>
  </si>
  <si>
    <t>20.328</t>
  </si>
  <si>
    <t>2.538</t>
  </si>
  <si>
    <t>17.948</t>
  </si>
  <si>
    <t>56.118</t>
  </si>
  <si>
    <t>101.59</t>
  </si>
  <si>
    <t>93DU0576:T539:027</t>
  </si>
  <si>
    <t>21:0955:001276</t>
  </si>
  <si>
    <t>21:0006:000192:0005:1199:00</t>
  </si>
  <si>
    <t>23.439</t>
  </si>
  <si>
    <t>4.784</t>
  </si>
  <si>
    <t>15.827</t>
  </si>
  <si>
    <t>53.687</t>
  </si>
  <si>
    <t>100.933</t>
  </si>
  <si>
    <t>93DU0576:T539:028</t>
  </si>
  <si>
    <t>21:0955:001277</t>
  </si>
  <si>
    <t>21:0006:000192:0005:0642:00</t>
  </si>
  <si>
    <t>20.146</t>
  </si>
  <si>
    <t>18.213</t>
  </si>
  <si>
    <t>56.081</t>
  </si>
  <si>
    <t>101.591</t>
  </si>
  <si>
    <t>93DU0576:T539:029</t>
  </si>
  <si>
    <t>21:0955:001278</t>
  </si>
  <si>
    <t>21:0006:000192:0005:1200:00</t>
  </si>
  <si>
    <t>22.438</t>
  </si>
  <si>
    <t>0.946</t>
  </si>
  <si>
    <t>17.626</t>
  </si>
  <si>
    <t>55.636</t>
  </si>
  <si>
    <t>101.316</t>
  </si>
  <si>
    <t>93DU0576:T539:030</t>
  </si>
  <si>
    <t>21:0955:001279</t>
  </si>
  <si>
    <t>21:0006:000192:0005:1171:00</t>
  </si>
  <si>
    <t>19.999</t>
  </si>
  <si>
    <t>1.424</t>
  </si>
  <si>
    <t>55.514</t>
  </si>
  <si>
    <t>100.955</t>
  </si>
  <si>
    <t>93DU0576:T539:031</t>
  </si>
  <si>
    <t>21:0955:001280</t>
  </si>
  <si>
    <t>21:0006:000192:0005:0643:00</t>
  </si>
  <si>
    <t>2.826</t>
  </si>
  <si>
    <t>18.434</t>
  </si>
  <si>
    <t>1.465</t>
  </si>
  <si>
    <t>55.978</t>
  </si>
  <si>
    <t>93DU0576:T539:032</t>
  </si>
  <si>
    <t>21:0955:001281</t>
  </si>
  <si>
    <t>21:0006:000192:0005:0644:00</t>
  </si>
  <si>
    <t>20.705</t>
  </si>
  <si>
    <t>2.595</t>
  </si>
  <si>
    <t>17.436</t>
  </si>
  <si>
    <t>55.196</t>
  </si>
  <si>
    <t>93DU0576:T539:033</t>
  </si>
  <si>
    <t>21:0955:001282</t>
  </si>
  <si>
    <t>21:0006:000192:0005:0645:00</t>
  </si>
  <si>
    <t>2.87</t>
  </si>
  <si>
    <t>18.117</t>
  </si>
  <si>
    <t>55.762</t>
  </si>
  <si>
    <t>93DU0576:T539:034</t>
  </si>
  <si>
    <t>21:0955:001283</t>
  </si>
  <si>
    <t>21:0006:000192:0005:0646:00</t>
  </si>
  <si>
    <t>1.576</t>
  </si>
  <si>
    <t>21.101</t>
  </si>
  <si>
    <t>2.543</t>
  </si>
  <si>
    <t>1.334</t>
  </si>
  <si>
    <t>101.003</t>
  </si>
  <si>
    <t>93DU0576:T539:035</t>
  </si>
  <si>
    <t>21:0955:001284</t>
  </si>
  <si>
    <t>21:0006:000192:0005:0647:00</t>
  </si>
  <si>
    <t>20.476</t>
  </si>
  <si>
    <t>2.547</t>
  </si>
  <si>
    <t>55.337</t>
  </si>
  <si>
    <t>93DU0576:T539:036</t>
  </si>
  <si>
    <t>21:0955:001285</t>
  </si>
  <si>
    <t>21:0006:000192:0005:1172:00</t>
  </si>
  <si>
    <t>19.538</t>
  </si>
  <si>
    <t>1.416</t>
  </si>
  <si>
    <t>1.515</t>
  </si>
  <si>
    <t>93DU0576:T539:037</t>
  </si>
  <si>
    <t>21:0955:001286</t>
  </si>
  <si>
    <t>21:0006:000192:0005:0648:00</t>
  </si>
  <si>
    <t>20.658</t>
  </si>
  <si>
    <t>2.779</t>
  </si>
  <si>
    <t>55.136</t>
  </si>
  <si>
    <t>100.837</t>
  </si>
  <si>
    <t>93DU0576:T539:038</t>
  </si>
  <si>
    <t>21:0955:001287</t>
  </si>
  <si>
    <t>21:0006:000192:0005:0649:00</t>
  </si>
  <si>
    <t>1.572</t>
  </si>
  <si>
    <t>100.351</t>
  </si>
  <si>
    <t>93DU0576:T539:040</t>
  </si>
  <si>
    <t>21:0955:001288</t>
  </si>
  <si>
    <t>21:0006:000192:0005:0650:00</t>
  </si>
  <si>
    <t>22.106</t>
  </si>
  <si>
    <t>2.245</t>
  </si>
  <si>
    <t>54.815</t>
  </si>
  <si>
    <t>99.666</t>
  </si>
  <si>
    <t>93DU0576:T539:041</t>
  </si>
  <si>
    <t>21:0955:001289</t>
  </si>
  <si>
    <t>21:0006:000192:0005:0651:00</t>
  </si>
  <si>
    <t>55.469</t>
  </si>
  <si>
    <t>100.892</t>
  </si>
  <si>
    <t>93DU0576:T539:042</t>
  </si>
  <si>
    <t>21:0955:001290</t>
  </si>
  <si>
    <t>21:0006:000192:0005:0652:00</t>
  </si>
  <si>
    <t>2.666</t>
  </si>
  <si>
    <t>55.442</t>
  </si>
  <si>
    <t>93DU0576:T539:043</t>
  </si>
  <si>
    <t>21:0955:001291</t>
  </si>
  <si>
    <t>21:0006:000192:0005:1173:00</t>
  </si>
  <si>
    <t>19.554</t>
  </si>
  <si>
    <t>1.951</t>
  </si>
  <si>
    <t>17.703</t>
  </si>
  <si>
    <t>56.088</t>
  </si>
  <si>
    <t>101.13</t>
  </si>
  <si>
    <t>93DU0576:T539:044</t>
  </si>
  <si>
    <t>21:0955:001292</t>
  </si>
  <si>
    <t>21:0006:000192:0005:0653:00</t>
  </si>
  <si>
    <t>1.102</t>
  </si>
  <si>
    <t>2.65</t>
  </si>
  <si>
    <t>17.344</t>
  </si>
  <si>
    <t>93DU0576:T539:045</t>
  </si>
  <si>
    <t>21:0955:001293</t>
  </si>
  <si>
    <t>21:0006:000192:0005:0654:00</t>
  </si>
  <si>
    <t>19.684</t>
  </si>
  <si>
    <t>17.902</t>
  </si>
  <si>
    <t>1.463</t>
  </si>
  <si>
    <t>55.486</t>
  </si>
  <si>
    <t>93DU0576:T539:046</t>
  </si>
  <si>
    <t>21:0955:001294</t>
  </si>
  <si>
    <t>21:0006:000192:0005:1174:00</t>
  </si>
  <si>
    <t>1.769</t>
  </si>
  <si>
    <t>19.899</t>
  </si>
  <si>
    <t>1.412</t>
  </si>
  <si>
    <t>17.494</t>
  </si>
  <si>
    <t>1.53</t>
  </si>
  <si>
    <t>56.008</t>
  </si>
  <si>
    <t>93DU0576:T539:047</t>
  </si>
  <si>
    <t>21:0955:001295</t>
  </si>
  <si>
    <t>21:0006:000192:0005:0655:00</t>
  </si>
  <si>
    <t>1.166</t>
  </si>
  <si>
    <t>2.669</t>
  </si>
  <si>
    <t>55.822</t>
  </si>
  <si>
    <t>93DU0576:T539:048</t>
  </si>
  <si>
    <t>21:0955:001296</t>
  </si>
  <si>
    <t>21:0006:000192:0005:0656:00</t>
  </si>
  <si>
    <t>55.101</t>
  </si>
  <si>
    <t>100.52</t>
  </si>
  <si>
    <t>93DU0576:T539:049</t>
  </si>
  <si>
    <t>21:0955:001297</t>
  </si>
  <si>
    <t>21:0006:000192:0005:0657:00</t>
  </si>
  <si>
    <t>1.689</t>
  </si>
  <si>
    <t>20.925</t>
  </si>
  <si>
    <t>2.498</t>
  </si>
  <si>
    <t>1.426</t>
  </si>
  <si>
    <t>55.854</t>
  </si>
  <si>
    <t>101.445</t>
  </si>
  <si>
    <t>93DU0576:T539:050</t>
  </si>
  <si>
    <t>21:0955:001298</t>
  </si>
  <si>
    <t>21:0006:000192:0005:0658:00</t>
  </si>
  <si>
    <t>20.3</t>
  </si>
  <si>
    <t>2.663</t>
  </si>
  <si>
    <t>1.429</t>
  </si>
  <si>
    <t>100.709</t>
  </si>
  <si>
    <t>93DU0576:T539:051</t>
  </si>
  <si>
    <t>21:0955:001299</t>
  </si>
  <si>
    <t>21:0006:000192:0005:0659:00</t>
  </si>
  <si>
    <t>1.799</t>
  </si>
  <si>
    <t>2.756</t>
  </si>
  <si>
    <t>17.921</t>
  </si>
  <si>
    <t>55.666</t>
  </si>
  <si>
    <t>100.646</t>
  </si>
  <si>
    <t>93DU0576:T539:052</t>
  </si>
  <si>
    <t>21:0955:001300</t>
  </si>
  <si>
    <t>21:0006:000192:0005:0660:00</t>
  </si>
  <si>
    <t>17.422</t>
  </si>
  <si>
    <t>100.858</t>
  </si>
  <si>
    <t>93DU0576:T539:053</t>
  </si>
  <si>
    <t>21:0955:001301</t>
  </si>
  <si>
    <t>21:0006:000192:0005:1175:00</t>
  </si>
  <si>
    <t>16.87</t>
  </si>
  <si>
    <t>93DU0576:T539:054</t>
  </si>
  <si>
    <t>21:0955:001302</t>
  </si>
  <si>
    <t>21:0006:000192:0005:0661:00</t>
  </si>
  <si>
    <t>20.836</t>
  </si>
  <si>
    <t>2.59</t>
  </si>
  <si>
    <t>17.523</t>
  </si>
  <si>
    <t>55.454</t>
  </si>
  <si>
    <t>100.995</t>
  </si>
  <si>
    <t>93DU0576:T539:055</t>
  </si>
  <si>
    <t>21:0955:001303</t>
  </si>
  <si>
    <t>21:0006:000192:0005:1176:00</t>
  </si>
  <si>
    <t>20.336</t>
  </si>
  <si>
    <t>2.135</t>
  </si>
  <si>
    <t>55.516</t>
  </si>
  <si>
    <t>93DU0576:T539:056</t>
  </si>
  <si>
    <t>21:0955:001304</t>
  </si>
  <si>
    <t>21:0006:000192:0005:0662:00</t>
  </si>
  <si>
    <t>17.449</t>
  </si>
  <si>
    <t>100.753</t>
  </si>
  <si>
    <t>93DU0576:T539:057</t>
  </si>
  <si>
    <t>21:0955:001305</t>
  </si>
  <si>
    <t>21:0006:000192:0005:0663:00</t>
  </si>
  <si>
    <t>21.865</t>
  </si>
  <si>
    <t>2.44</t>
  </si>
  <si>
    <t>17.555</t>
  </si>
  <si>
    <t>1.111</t>
  </si>
  <si>
    <t>55.76</t>
  </si>
  <si>
    <t>101.397</t>
  </si>
  <si>
    <t>93DU0576:T539:058</t>
  </si>
  <si>
    <t>21:0955:001306</t>
  </si>
  <si>
    <t>21:0006:000192:0005:0664:00</t>
  </si>
  <si>
    <t>20.764</t>
  </si>
  <si>
    <t>16.827</t>
  </si>
  <si>
    <t>55.262</t>
  </si>
  <si>
    <t>93DU0576:T539:059</t>
  </si>
  <si>
    <t>21:0955:001307</t>
  </si>
  <si>
    <t>21:0006:000192:0005:0665:00</t>
  </si>
  <si>
    <t>21.216</t>
  </si>
  <si>
    <t>55.281</t>
  </si>
  <si>
    <t>93DU0576:T539:060</t>
  </si>
  <si>
    <t>21:0955:001308</t>
  </si>
  <si>
    <t>21:0006:000192:0005:0666:00</t>
  </si>
  <si>
    <t>2.596</t>
  </si>
  <si>
    <t>55.151</t>
  </si>
  <si>
    <t>93DU0576:T539:061</t>
  </si>
  <si>
    <t>21:0955:001309</t>
  </si>
  <si>
    <t>21:0006:000192:0005:1177:00</t>
  </si>
  <si>
    <t>3.651</t>
  </si>
  <si>
    <t>2.235</t>
  </si>
  <si>
    <t>16.064</t>
  </si>
  <si>
    <t>2.112</t>
  </si>
  <si>
    <t>100.064</t>
  </si>
  <si>
    <t>93DU0576:T539:062</t>
  </si>
  <si>
    <t>21:0955:001310</t>
  </si>
  <si>
    <t>21:0006:000192:0005:0667:00</t>
  </si>
  <si>
    <t>1.238</t>
  </si>
  <si>
    <t>55.619</t>
  </si>
  <si>
    <t>100.909</t>
  </si>
  <si>
    <t>93DU0576:T539:063</t>
  </si>
  <si>
    <t>21:0955:001311</t>
  </si>
  <si>
    <t>21:0006:000192:0005:0668:00</t>
  </si>
  <si>
    <t>1.591</t>
  </si>
  <si>
    <t>54.935</t>
  </si>
  <si>
    <t>99.941</t>
  </si>
  <si>
    <t>93DU0576:T539:064</t>
  </si>
  <si>
    <t>21:0955:001312</t>
  </si>
  <si>
    <t>21:0006:000192:0005:1178:00</t>
  </si>
  <si>
    <t>1.967</t>
  </si>
  <si>
    <t>99.426</t>
  </si>
  <si>
    <t>93DU0576:T539:065</t>
  </si>
  <si>
    <t>21:0955:001313</t>
  </si>
  <si>
    <t>21:0006:000192:0005:0669:00</t>
  </si>
  <si>
    <t>20.423</t>
  </si>
  <si>
    <t>55.131</t>
  </si>
  <si>
    <t>100.038</t>
  </si>
  <si>
    <t>93DU0576:T539:066</t>
  </si>
  <si>
    <t>21:0955:001314</t>
  </si>
  <si>
    <t>21:0006:000192:0005:0670:00</t>
  </si>
  <si>
    <t>2.331</t>
  </si>
  <si>
    <t>16.918</t>
  </si>
  <si>
    <t>54.588</t>
  </si>
  <si>
    <t>99.439</t>
  </si>
  <si>
    <t>93DU0576:T539:067</t>
  </si>
  <si>
    <t>21:0955:001315</t>
  </si>
  <si>
    <t>21:0006:000192:0005:0671:00</t>
  </si>
  <si>
    <t>19.594</t>
  </si>
  <si>
    <t>2.883</t>
  </si>
  <si>
    <t>18.057</t>
  </si>
  <si>
    <t>54.751</t>
  </si>
  <si>
    <t>99.983</t>
  </si>
  <si>
    <t>93DU0576:T539:068</t>
  </si>
  <si>
    <t>21:0955:001316</t>
  </si>
  <si>
    <t>21:0006:000192:0005:0672:00</t>
  </si>
  <si>
    <t>22.18</t>
  </si>
  <si>
    <t>1.041</t>
  </si>
  <si>
    <t>2.524</t>
  </si>
  <si>
    <t>17.601</t>
  </si>
  <si>
    <t>55.69</t>
  </si>
  <si>
    <t>101.512</t>
  </si>
  <si>
    <t>93DU0576:T539:069</t>
  </si>
  <si>
    <t>21:0955:001317</t>
  </si>
  <si>
    <t>21:0006:000192:0005:0849:00</t>
  </si>
  <si>
    <t>15.56</t>
  </si>
  <si>
    <t>6.683</t>
  </si>
  <si>
    <t>10.685</t>
  </si>
  <si>
    <t>6.558</t>
  </si>
  <si>
    <t>19.422</t>
  </si>
  <si>
    <t>100.681</t>
  </si>
  <si>
    <t>93DU0580:T539:070</t>
  </si>
  <si>
    <t>21:0955:001318</t>
  </si>
  <si>
    <t>21:0006:000196</t>
  </si>
  <si>
    <t>21:0006:000196:0005:0505:00</t>
  </si>
  <si>
    <t>16.978</t>
  </si>
  <si>
    <t>9.444</t>
  </si>
  <si>
    <t>100.846</t>
  </si>
  <si>
    <t>93DU0580:T539:071</t>
  </si>
  <si>
    <t>21:0955:001319</t>
  </si>
  <si>
    <t>21:0006:000196:0005:0506:00</t>
  </si>
  <si>
    <t>5.398</t>
  </si>
  <si>
    <t>7.234</t>
  </si>
  <si>
    <t>93DU0580:T539:072</t>
  </si>
  <si>
    <t>21:0955:001320</t>
  </si>
  <si>
    <t>21:0006:000196:0005:0507:00</t>
  </si>
  <si>
    <t>5.386</t>
  </si>
  <si>
    <t>6.311</t>
  </si>
  <si>
    <t>20.783</t>
  </si>
  <si>
    <t>41.565</t>
  </si>
  <si>
    <t>100.146</t>
  </si>
  <si>
    <t>93DU0580:T539:073</t>
  </si>
  <si>
    <t>21:0955:001321</t>
  </si>
  <si>
    <t>21:0006:000196:0005:0508:00</t>
  </si>
  <si>
    <t>17.478</t>
  </si>
  <si>
    <t>6.417</t>
  </si>
  <si>
    <t>8.573</t>
  </si>
  <si>
    <t>6.883</t>
  </si>
  <si>
    <t>100.613</t>
  </si>
  <si>
    <t>93DU0580:T539:074</t>
  </si>
  <si>
    <t>21:0955:001322</t>
  </si>
  <si>
    <t>21:0006:000196:0005:0509:00</t>
  </si>
  <si>
    <t>17.023</t>
  </si>
  <si>
    <t>6.129</t>
  </si>
  <si>
    <t>8.277</t>
  </si>
  <si>
    <t>93DU0580:T539:075</t>
  </si>
  <si>
    <t>21:0955:001323</t>
  </si>
  <si>
    <t>21:0006:000196:0005:0510:00</t>
  </si>
  <si>
    <t>16.456</t>
  </si>
  <si>
    <t>6.52</t>
  </si>
  <si>
    <t>8.977</t>
  </si>
  <si>
    <t>7.263</t>
  </si>
  <si>
    <t>101.045</t>
  </si>
  <si>
    <t>93DU0580:T539:076</t>
  </si>
  <si>
    <t>21:0955:001324</t>
  </si>
  <si>
    <t>21:0006:000196:0005:0511:00</t>
  </si>
  <si>
    <t>16.481</t>
  </si>
  <si>
    <t>19.593</t>
  </si>
  <si>
    <t>0.681</t>
  </si>
  <si>
    <t>93DU0580:T539:077</t>
  </si>
  <si>
    <t>21:0955:001325</t>
  </si>
  <si>
    <t>21:0006:000196:0005:0512:00</t>
  </si>
  <si>
    <t>17.259</t>
  </si>
  <si>
    <t>4.808</t>
  </si>
  <si>
    <t>8.161</t>
  </si>
  <si>
    <t>41.562</t>
  </si>
  <si>
    <t>101.044</t>
  </si>
  <si>
    <t>93DU0580:T539:078</t>
  </si>
  <si>
    <t>21:0955:001326</t>
  </si>
  <si>
    <t>21:0006:000196:0005:0513:00</t>
  </si>
  <si>
    <t>18.058</t>
  </si>
  <si>
    <t>5.952</t>
  </si>
  <si>
    <t>6.742</t>
  </si>
  <si>
    <t>20.42</t>
  </si>
  <si>
    <t>42.159</t>
  </si>
  <si>
    <t>101.291</t>
  </si>
  <si>
    <t>93DU0580:T539:079</t>
  </si>
  <si>
    <t>21:0955:001327</t>
  </si>
  <si>
    <t>21:0006:000196:0005:0514:00</t>
  </si>
  <si>
    <t>18.109</t>
  </si>
  <si>
    <t>5.44</t>
  </si>
  <si>
    <t>7.129</t>
  </si>
  <si>
    <t>7.341</t>
  </si>
  <si>
    <t>42.136</t>
  </si>
  <si>
    <t>101.194</t>
  </si>
  <si>
    <t>93DU0580:T539:080</t>
  </si>
  <si>
    <t>21:0955:001328</t>
  </si>
  <si>
    <t>21:0006:000196:0005:0515:00</t>
  </si>
  <si>
    <t>0.884</t>
  </si>
  <si>
    <t>23.472</t>
  </si>
  <si>
    <t>15.21</t>
  </si>
  <si>
    <t>54.59</t>
  </si>
  <si>
    <t>100.89</t>
  </si>
  <si>
    <t>93DU0580:T539:081</t>
  </si>
  <si>
    <t>21:0955:001329</t>
  </si>
  <si>
    <t>21:0006:000196:0005:0501:00</t>
  </si>
  <si>
    <t>17.474</t>
  </si>
  <si>
    <t>100.021</t>
  </si>
  <si>
    <t>93DU0580:T539:082</t>
  </si>
  <si>
    <t>21:0955:001330</t>
  </si>
  <si>
    <t>21:0006:000196:0005:0502:00</t>
  </si>
  <si>
    <t>1.244</t>
  </si>
  <si>
    <t>17.456</t>
  </si>
  <si>
    <t>1.472</t>
  </si>
  <si>
    <t>55.621</t>
  </si>
  <si>
    <t>100.975</t>
  </si>
  <si>
    <t>93DU0580:T539:083</t>
  </si>
  <si>
    <t>21:0955:001331</t>
  </si>
  <si>
    <t>21:0006:000196:0005:0516:00</t>
  </si>
  <si>
    <t>23.648</t>
  </si>
  <si>
    <t>13.584</t>
  </si>
  <si>
    <t>53.752</t>
  </si>
  <si>
    <t>93DU0580:T539:084</t>
  </si>
  <si>
    <t>21:0955:001332</t>
  </si>
  <si>
    <t>21:0006:000196:0005:0503:00</t>
  </si>
  <si>
    <t>20.431</t>
  </si>
  <si>
    <t>2.685</t>
  </si>
  <si>
    <t>17.268</t>
  </si>
  <si>
    <t>55.747</t>
  </si>
  <si>
    <t>93DU0580:T539:085</t>
  </si>
  <si>
    <t>21:0955:001333</t>
  </si>
  <si>
    <t>21:0006:000196:0005:0517:00</t>
  </si>
  <si>
    <t>1.2</t>
  </si>
  <si>
    <t>22.659</t>
  </si>
  <si>
    <t>0.741</t>
  </si>
  <si>
    <t>3.302</t>
  </si>
  <si>
    <t>93DU0580:T539:086</t>
  </si>
  <si>
    <t>21:0955:001334</t>
  </si>
  <si>
    <t>21:0006:000196:0005:0504:00</t>
  </si>
  <si>
    <t>20.556</t>
  </si>
  <si>
    <t>1.245</t>
  </si>
  <si>
    <t>17.55</t>
  </si>
  <si>
    <t>1.392</t>
  </si>
  <si>
    <t>100.349</t>
  </si>
  <si>
    <t>93DU0580:T539:087</t>
  </si>
  <si>
    <t>21:0955:001335</t>
  </si>
  <si>
    <t>21:0006:000196:0005:0518:00</t>
  </si>
  <si>
    <t>34.565</t>
  </si>
  <si>
    <t>14.174</t>
  </si>
  <si>
    <t>36.634</t>
  </si>
  <si>
    <t>88.546</t>
  </si>
  <si>
    <t>93DU0583:T539:088</t>
  </si>
  <si>
    <t>21:0955:001336</t>
  </si>
  <si>
    <t>21:0006:000198</t>
  </si>
  <si>
    <t>21:0006:000198:0005:0503:00</t>
  </si>
  <si>
    <t>17.04</t>
  </si>
  <si>
    <t>8.344</t>
  </si>
  <si>
    <t>7.197</t>
  </si>
  <si>
    <t>99.82</t>
  </si>
  <si>
    <t>93DU0583:T539:089</t>
  </si>
  <si>
    <t>21:0955:001337</t>
  </si>
  <si>
    <t>21:0006:000198:0005:0504:00</t>
  </si>
  <si>
    <t>17.767</t>
  </si>
  <si>
    <t>8.293</t>
  </si>
  <si>
    <t>7.249</t>
  </si>
  <si>
    <t>41.573</t>
  </si>
  <si>
    <t>100.588</t>
  </si>
  <si>
    <t>93DU0583:T539:090</t>
  </si>
  <si>
    <t>21:0955:001338</t>
  </si>
  <si>
    <t>21:0006:000198:0005:0505:00</t>
  </si>
  <si>
    <t>19.279</t>
  </si>
  <si>
    <t>5.858</t>
  </si>
  <si>
    <t>6.061</t>
  </si>
  <si>
    <t>18.883</t>
  </si>
  <si>
    <t>93DU0583:T539:091</t>
  </si>
  <si>
    <t>21:0955:001339</t>
  </si>
  <si>
    <t>21:0006:000198:0005:0506:00</t>
  </si>
  <si>
    <t>8.232</t>
  </si>
  <si>
    <t>18.862</t>
  </si>
  <si>
    <t>93DU0583:T539:092</t>
  </si>
  <si>
    <t>21:0955:001340</t>
  </si>
  <si>
    <t>21:0006:000198:0005:0507:00</t>
  </si>
  <si>
    <t>17.996</t>
  </si>
  <si>
    <t>5.756</t>
  </si>
  <si>
    <t>100.122</t>
  </si>
  <si>
    <t>93DU0583:T539:093</t>
  </si>
  <si>
    <t>21:0955:001341</t>
  </si>
  <si>
    <t>21:0006:000198:0005:0508:00</t>
  </si>
  <si>
    <t>4.364</t>
  </si>
  <si>
    <t>8.116</t>
  </si>
  <si>
    <t>20.347</t>
  </si>
  <si>
    <t>42.484</t>
  </si>
  <si>
    <t>93DU0583:T539:094</t>
  </si>
  <si>
    <t>21:0955:001342</t>
  </si>
  <si>
    <t>21:0006:000198:0005:0509:00</t>
  </si>
  <si>
    <t>5.184</t>
  </si>
  <si>
    <t>4.35</t>
  </si>
  <si>
    <t>7.73</t>
  </si>
  <si>
    <t>20.447</t>
  </si>
  <si>
    <t>42.439</t>
  </si>
  <si>
    <t>93DU0583:T539:095</t>
  </si>
  <si>
    <t>21:0955:001343</t>
  </si>
  <si>
    <t>21:0006:000198:0005:0510:00</t>
  </si>
  <si>
    <t>21.409</t>
  </si>
  <si>
    <t>12.355</t>
  </si>
  <si>
    <t>16.883</t>
  </si>
  <si>
    <t>100.344</t>
  </si>
  <si>
    <t>93DU0583:T539:096</t>
  </si>
  <si>
    <t>21:0955:001344</t>
  </si>
  <si>
    <t>21:0006:000198:0005:0511:00</t>
  </si>
  <si>
    <t>16.222</t>
  </si>
  <si>
    <t>5.994</t>
  </si>
  <si>
    <t>7.894</t>
  </si>
  <si>
    <t>8.257</t>
  </si>
  <si>
    <t>1.063</t>
  </si>
  <si>
    <t>100.729</t>
  </si>
  <si>
    <t>93DU0583:T539:097</t>
  </si>
  <si>
    <t>21:0955:001345</t>
  </si>
  <si>
    <t>21:0006:000198:0005:0512:00</t>
  </si>
  <si>
    <t>6.979</t>
  </si>
  <si>
    <t>101.119</t>
  </si>
  <si>
    <t>93DU0583:T539:098</t>
  </si>
  <si>
    <t>21:0955:001346</t>
  </si>
  <si>
    <t>21:0006:000198:0005:0501:00</t>
  </si>
  <si>
    <t>0.735</t>
  </si>
  <si>
    <t>23.747</t>
  </si>
  <si>
    <t>13.475</t>
  </si>
  <si>
    <t>8.669</t>
  </si>
  <si>
    <t>93DU0583:T539:099</t>
  </si>
  <si>
    <t>21:0955:001347</t>
  </si>
  <si>
    <t>21:0006:000198:0005:0532:00</t>
  </si>
  <si>
    <t>23.175</t>
  </si>
  <si>
    <t>6.544</t>
  </si>
  <si>
    <t>14.285</t>
  </si>
  <si>
    <t>54.173</t>
  </si>
  <si>
    <t>100.182</t>
  </si>
  <si>
    <t>93DU0583:T539:100</t>
  </si>
  <si>
    <t>21:0955:001348</t>
  </si>
  <si>
    <t>21:0006:000198:0005:0533:00</t>
  </si>
  <si>
    <t>22.468</t>
  </si>
  <si>
    <t>0.599</t>
  </si>
  <si>
    <t>4.312</t>
  </si>
  <si>
    <t>16.923</t>
  </si>
  <si>
    <t>0.243</t>
  </si>
  <si>
    <t>55.106</t>
  </si>
  <si>
    <t>100.612</t>
  </si>
  <si>
    <t>93DU0583:T539:101</t>
  </si>
  <si>
    <t>21:0955:001349</t>
  </si>
  <si>
    <t>21:0006:000198:0005:0534:00</t>
  </si>
  <si>
    <t>2.594</t>
  </si>
  <si>
    <t>0.694</t>
  </si>
  <si>
    <t>3.898</t>
  </si>
  <si>
    <t>1.035</t>
  </si>
  <si>
    <t>0.898</t>
  </si>
  <si>
    <t>51.824</t>
  </si>
  <si>
    <t>95.629</t>
  </si>
  <si>
    <t>93DU0583:T539:102</t>
  </si>
  <si>
    <t>21:0955:001350</t>
  </si>
  <si>
    <t>21:0006:000198:0005:0513:00</t>
  </si>
  <si>
    <t>21.005</t>
  </si>
  <si>
    <t>1.785</t>
  </si>
  <si>
    <t>16.406</t>
  </si>
  <si>
    <t>93DU0583:T539:103</t>
  </si>
  <si>
    <t>21:0955:001351</t>
  </si>
  <si>
    <t>21:0006:000198:0005:0514:00</t>
  </si>
  <si>
    <t>47.379</t>
  </si>
  <si>
    <t>49.635</t>
  </si>
  <si>
    <t>98.087</t>
  </si>
  <si>
    <t>93DU0583:T539:104</t>
  </si>
  <si>
    <t>21:0955:001352</t>
  </si>
  <si>
    <t>21:0006:000198:0005:0515:00</t>
  </si>
  <si>
    <t>45.948</t>
  </si>
  <si>
    <t>51.695</t>
  </si>
  <si>
    <t>98.432</t>
  </si>
  <si>
    <t>93DU0583:T539:105</t>
  </si>
  <si>
    <t>21:0955:001353</t>
  </si>
  <si>
    <t>21:0006:000198:0005:0516:00</t>
  </si>
  <si>
    <t>47.388</t>
  </si>
  <si>
    <t>50.164</t>
  </si>
  <si>
    <t>98.571</t>
  </si>
  <si>
    <t>93DU0583:T539:106</t>
  </si>
  <si>
    <t>21:0955:001354</t>
  </si>
  <si>
    <t>21:0006:000198:0005:0517:00</t>
  </si>
  <si>
    <t>47.368</t>
  </si>
  <si>
    <t>93DU0583:T539:107</t>
  </si>
  <si>
    <t>21:0955:001355</t>
  </si>
  <si>
    <t>21:0006:000198:0005:0518:00</t>
  </si>
  <si>
    <t>0.542</t>
  </si>
  <si>
    <t>51.723</t>
  </si>
  <si>
    <t>98.867</t>
  </si>
  <si>
    <t>93DU0583:T539:108</t>
  </si>
  <si>
    <t>21:0955:001356</t>
  </si>
  <si>
    <t>21:0006:000198:0005:0519:00</t>
  </si>
  <si>
    <t>49.856</t>
  </si>
  <si>
    <t>0.612</t>
  </si>
  <si>
    <t>93DU0583:T539:109</t>
  </si>
  <si>
    <t>21:0955:001357</t>
  </si>
  <si>
    <t>21:0006:000198:0005:0520:00</t>
  </si>
  <si>
    <t>49.861</t>
  </si>
  <si>
    <t>46.549</t>
  </si>
  <si>
    <t>97.958</t>
  </si>
  <si>
    <t>93DU0583:T539:110</t>
  </si>
  <si>
    <t>21:0955:001358</t>
  </si>
  <si>
    <t>21:0006:000198:0005:0537:00</t>
  </si>
  <si>
    <t>36.064</t>
  </si>
  <si>
    <t>12.528</t>
  </si>
  <si>
    <t>1.804</t>
  </si>
  <si>
    <t>36.02</t>
  </si>
  <si>
    <t>88.197</t>
  </si>
  <si>
    <t>93DU0583:T539:111</t>
  </si>
  <si>
    <t>21:0955:001359</t>
  </si>
  <si>
    <t>21:0006:000198:0005:0535:00</t>
  </si>
  <si>
    <t>30.011</t>
  </si>
  <si>
    <t>52.646</t>
  </si>
  <si>
    <t>97.649</t>
  </si>
  <si>
    <t>93DU0583:T539:112</t>
  </si>
  <si>
    <t>21:0955:001360</t>
  </si>
  <si>
    <t>21:0006:000198:0005:0521:00</t>
  </si>
  <si>
    <t>48.37</t>
  </si>
  <si>
    <t>47.144</t>
  </si>
  <si>
    <t>96.945</t>
  </si>
  <si>
    <t>93DU0583:T539:113</t>
  </si>
  <si>
    <t>21:0955:001361</t>
  </si>
  <si>
    <t>21:0006:000198:0005:0522:00</t>
  </si>
  <si>
    <t>47.535</t>
  </si>
  <si>
    <t>1.04</t>
  </si>
  <si>
    <t>48.512</t>
  </si>
  <si>
    <t>98.265</t>
  </si>
  <si>
    <t>93DU0583:T539:114</t>
  </si>
  <si>
    <t>21:0955:001362</t>
  </si>
  <si>
    <t>21:0006:000198:0005:0523:00</t>
  </si>
  <si>
    <t>51.632</t>
  </si>
  <si>
    <t>43.198</t>
  </si>
  <si>
    <t>96.647</t>
  </si>
  <si>
    <t>93DU0583:T539:115</t>
  </si>
  <si>
    <t>21:0955:001363</t>
  </si>
  <si>
    <t>21:0006:000198:0005:0524:00</t>
  </si>
  <si>
    <t>48.295</t>
  </si>
  <si>
    <t>1.486</t>
  </si>
  <si>
    <t>47.246</t>
  </si>
  <si>
    <t>98.117</t>
  </si>
  <si>
    <t>93DU0583:T539:116</t>
  </si>
  <si>
    <t>21:0955:001364</t>
  </si>
  <si>
    <t>21:0006:000198:0005:0536:00</t>
  </si>
  <si>
    <t>5.494</t>
  </si>
  <si>
    <t>30.063</t>
  </si>
  <si>
    <t>11.791</t>
  </si>
  <si>
    <t>97.071</t>
  </si>
  <si>
    <t>93DU0583:T539:117</t>
  </si>
  <si>
    <t>21:0955:001365</t>
  </si>
  <si>
    <t>21:0006:000198:0005:0525:00</t>
  </si>
  <si>
    <t>44.029</t>
  </si>
  <si>
    <t>49.316</t>
  </si>
  <si>
    <t>93DU0583:T539:118</t>
  </si>
  <si>
    <t>21:0955:001366</t>
  </si>
  <si>
    <t>21:0006:000198:0005:0526:00</t>
  </si>
  <si>
    <t>47.222</t>
  </si>
  <si>
    <t>0.91</t>
  </si>
  <si>
    <t>49.967</t>
  </si>
  <si>
    <t>98.794</t>
  </si>
  <si>
    <t>93DU0583:T539:119</t>
  </si>
  <si>
    <t>21:0955:001367</t>
  </si>
  <si>
    <t>21:0006:000198:0005:0527:00</t>
  </si>
  <si>
    <t>46.285</t>
  </si>
  <si>
    <t>48.237</t>
  </si>
  <si>
    <t>98.261</t>
  </si>
  <si>
    <t>93DU0583:T539:120</t>
  </si>
  <si>
    <t>21:0955:001368</t>
  </si>
  <si>
    <t>21:0006:000198:0005:0528:00</t>
  </si>
  <si>
    <t>47.132</t>
  </si>
  <si>
    <t>46.926</t>
  </si>
  <si>
    <t>93DU0583:T539:121</t>
  </si>
  <si>
    <t>21:0955:001369</t>
  </si>
  <si>
    <t>21:0006:000198:0005:0529:00</t>
  </si>
  <si>
    <t>49.007</t>
  </si>
  <si>
    <t>0.808</t>
  </si>
  <si>
    <t>93DU0583:T539:122</t>
  </si>
  <si>
    <t>21:0955:001370</t>
  </si>
  <si>
    <t>21:0006:000198:0005:0502:00</t>
  </si>
  <si>
    <t>60.761</t>
  </si>
  <si>
    <t>10.057</t>
  </si>
  <si>
    <t>99.129</t>
  </si>
  <si>
    <t>93DU0583:T539:123</t>
  </si>
  <si>
    <t>21:0955:001371</t>
  </si>
  <si>
    <t>21:0006:000198:0005:0530:00</t>
  </si>
  <si>
    <t>98.19</t>
  </si>
  <si>
    <t>93DU0583:T539:124</t>
  </si>
  <si>
    <t>21:0955:001372</t>
  </si>
  <si>
    <t>21:0006:000198:0005:0531:00</t>
  </si>
  <si>
    <t>45.285</t>
  </si>
  <si>
    <t>51.54</t>
  </si>
  <si>
    <t>98.373</t>
  </si>
  <si>
    <t>93DU0585:T539:125</t>
  </si>
  <si>
    <t>21:0955:001373</t>
  </si>
  <si>
    <t>21:0006:000199</t>
  </si>
  <si>
    <t>21:0006:000199:0005:0503:00</t>
  </si>
  <si>
    <t>6.448</t>
  </si>
  <si>
    <t>7.76</t>
  </si>
  <si>
    <t>41.411</t>
  </si>
  <si>
    <t>100.887</t>
  </si>
  <si>
    <t>93DU0585:T539:126</t>
  </si>
  <si>
    <t>21:0955:001374</t>
  </si>
  <si>
    <t>21:0006:000199:0005:0504:00</t>
  </si>
  <si>
    <t>16.764</t>
  </si>
  <si>
    <t>6.099</t>
  </si>
  <si>
    <t>7.707</t>
  </si>
  <si>
    <t>7.983</t>
  </si>
  <si>
    <t>19.001</t>
  </si>
  <si>
    <t>99.596</t>
  </si>
  <si>
    <t>93DU0585:T539:127</t>
  </si>
  <si>
    <t>21:0955:001375</t>
  </si>
  <si>
    <t>21:0006:000199:0005:0521:00</t>
  </si>
  <si>
    <t>20.746</t>
  </si>
  <si>
    <t>36.437</t>
  </si>
  <si>
    <t>100.283</t>
  </si>
  <si>
    <t>93DU0585:T539:128</t>
  </si>
  <si>
    <t>21:0955:001376</t>
  </si>
  <si>
    <t>21:0006:000199:0005:0502:00</t>
  </si>
  <si>
    <t>2.326</t>
  </si>
  <si>
    <t>1.306</t>
  </si>
  <si>
    <t>17.019</t>
  </si>
  <si>
    <t>55.658</t>
  </si>
  <si>
    <t>93DU0585:T539:129</t>
  </si>
  <si>
    <t>21:0955:001377</t>
  </si>
  <si>
    <t>21:0006:000199:0005:0520:00</t>
  </si>
  <si>
    <t>1</t>
  </si>
  <si>
    <t>22.783</t>
  </si>
  <si>
    <t>4.158</t>
  </si>
  <si>
    <t>16.485</t>
  </si>
  <si>
    <t>100.631</t>
  </si>
  <si>
    <t>93DU0585:T539:130</t>
  </si>
  <si>
    <t>21:0955:001378</t>
  </si>
  <si>
    <t>21:0006:000199:0005:0501:00</t>
  </si>
  <si>
    <t>50.524</t>
  </si>
  <si>
    <t>1.724</t>
  </si>
  <si>
    <t>52.678</t>
  </si>
  <si>
    <t>93DU0585:T539:131</t>
  </si>
  <si>
    <t>21:0955:001379</t>
  </si>
  <si>
    <t>21:0006:000199:0005:0505:00</t>
  </si>
  <si>
    <t>48.045</t>
  </si>
  <si>
    <t>1.808</t>
  </si>
  <si>
    <t>47.053</t>
  </si>
  <si>
    <t>98.013</t>
  </si>
  <si>
    <t>93DU0585:T539:132</t>
  </si>
  <si>
    <t>21:0955:001380</t>
  </si>
  <si>
    <t>21:0006:000199:0005:0506:00</t>
  </si>
  <si>
    <t>50.204</t>
  </si>
  <si>
    <t>99.216</t>
  </si>
  <si>
    <t>93DU0585:T539:133</t>
  </si>
  <si>
    <t>21:0955:001381</t>
  </si>
  <si>
    <t>21:0006:000199:0005:0507:00</t>
  </si>
  <si>
    <t>47.514</t>
  </si>
  <si>
    <t>49.833</t>
  </si>
  <si>
    <t>98.592</t>
  </si>
  <si>
    <t>93DU0585:T539:134</t>
  </si>
  <si>
    <t>21:0955:001382</t>
  </si>
  <si>
    <t>21:0006:000199:0005:0508:00</t>
  </si>
  <si>
    <t>51.329</t>
  </si>
  <si>
    <t>44.008</t>
  </si>
  <si>
    <t>96.981</t>
  </si>
  <si>
    <t>93DU0585:T539:135</t>
  </si>
  <si>
    <t>21:0955:001383</t>
  </si>
  <si>
    <t>21:0006:000199:0005:0509:00</t>
  </si>
  <si>
    <t>45.611</t>
  </si>
  <si>
    <t>3.703</t>
  </si>
  <si>
    <t>0.999</t>
  </si>
  <si>
    <t>46.592</t>
  </si>
  <si>
    <t>97.821</t>
  </si>
  <si>
    <t>93DU0585:T539:136</t>
  </si>
  <si>
    <t>21:0955:001384</t>
  </si>
  <si>
    <t>21:0006:000199:0005:0522:00</t>
  </si>
  <si>
    <t>25.014</t>
  </si>
  <si>
    <t>2.118</t>
  </si>
  <si>
    <t>14.602</t>
  </si>
  <si>
    <t>36.107</t>
  </si>
  <si>
    <t>87.478</t>
  </si>
  <si>
    <t>93DU0585:T539:137</t>
  </si>
  <si>
    <t>21:0955:001385</t>
  </si>
  <si>
    <t>21:0006:000199:0005:0510:00</t>
  </si>
  <si>
    <t>47.373</t>
  </si>
  <si>
    <t>50.042</t>
  </si>
  <si>
    <t>98.436</t>
  </si>
  <si>
    <t>93DU0585:T539:138</t>
  </si>
  <si>
    <t>21:0955:001386</t>
  </si>
  <si>
    <t>21:0006:000199:0005:0511:00</t>
  </si>
  <si>
    <t>1.984</t>
  </si>
  <si>
    <t>44.643</t>
  </si>
  <si>
    <t>0.587</t>
  </si>
  <si>
    <t>2.809</t>
  </si>
  <si>
    <t>46.512</t>
  </si>
  <si>
    <t>98.026</t>
  </si>
  <si>
    <t>93DU0585:T539:139</t>
  </si>
  <si>
    <t>21:0955:001387</t>
  </si>
  <si>
    <t>21:0006:000199:0005:0512:00</t>
  </si>
  <si>
    <t>46.917</t>
  </si>
  <si>
    <t>51.421</t>
  </si>
  <si>
    <t>99.123</t>
  </si>
  <si>
    <t>93DU0585:T539:140</t>
  </si>
  <si>
    <t>21:0955:001388</t>
  </si>
  <si>
    <t>21:0006:000199:0005:0513:00</t>
  </si>
  <si>
    <t>49.658</t>
  </si>
  <si>
    <t>93DU0585:T539:141</t>
  </si>
  <si>
    <t>21:0955:001389</t>
  </si>
  <si>
    <t>21:0006:000199:0005:0514:00</t>
  </si>
  <si>
    <t>45.768</t>
  </si>
  <si>
    <t>50.791</t>
  </si>
  <si>
    <t>98.613</t>
  </si>
  <si>
    <t>93DU0585:T539:142</t>
  </si>
  <si>
    <t>21:0955:001390</t>
  </si>
  <si>
    <t>21:0006:000199:0005:0515:00</t>
  </si>
  <si>
    <t>45.201</t>
  </si>
  <si>
    <t>3.96</t>
  </si>
  <si>
    <t>0.563</t>
  </si>
  <si>
    <t>47.496</t>
  </si>
  <si>
    <t>97.67</t>
  </si>
  <si>
    <t>93DU0585:T539:143</t>
  </si>
  <si>
    <t>21:0955:001391</t>
  </si>
  <si>
    <t>21:0006:000199:0005:0516:00</t>
  </si>
  <si>
    <t>46.858</t>
  </si>
  <si>
    <t>98.314</t>
  </si>
  <si>
    <t>93DU0585:T539:144</t>
  </si>
  <si>
    <t>21:0955:001392</t>
  </si>
  <si>
    <t>21:0006:000199:0005:0517:00</t>
  </si>
  <si>
    <t>46.149</t>
  </si>
  <si>
    <t>50.314</t>
  </si>
  <si>
    <t>97.901</t>
  </si>
  <si>
    <t>93DU0585:T539:145</t>
  </si>
  <si>
    <t>21:0955:001393</t>
  </si>
  <si>
    <t>21:0006:000199:0005:0518:00</t>
  </si>
  <si>
    <t>47.319</t>
  </si>
  <si>
    <t>47.782</t>
  </si>
  <si>
    <t>97.995</t>
  </si>
  <si>
    <t>93DU0585:T539:145b</t>
  </si>
  <si>
    <t>21:0955:001394</t>
  </si>
  <si>
    <t>21:0006:000199:0005:0519:00</t>
  </si>
  <si>
    <t>47.195</t>
  </si>
  <si>
    <t>93DU0611:T540:041</t>
  </si>
  <si>
    <t>21:0955:001395</t>
  </si>
  <si>
    <t>21:0006:000205</t>
  </si>
  <si>
    <t>21:0006:000205:0005:0508:00</t>
  </si>
  <si>
    <t>T540</t>
  </si>
  <si>
    <t>17.034</t>
  </si>
  <si>
    <t>8.112</t>
  </si>
  <si>
    <t>19.866</t>
  </si>
  <si>
    <t>93DU0611:T540:042</t>
  </si>
  <si>
    <t>21:0955:001396</t>
  </si>
  <si>
    <t>21:0006:000205:0005:0509:00</t>
  </si>
  <si>
    <t>4.019</t>
  </si>
  <si>
    <t>100.993</t>
  </si>
  <si>
    <t>93DU0611:T540:043</t>
  </si>
  <si>
    <t>21:0955:001397</t>
  </si>
  <si>
    <t>21:0006:000205:0005:0510:00</t>
  </si>
  <si>
    <t>5.7</t>
  </si>
  <si>
    <t>6.701</t>
  </si>
  <si>
    <t>42.309</t>
  </si>
  <si>
    <t>100.949</t>
  </si>
  <si>
    <t>93DU0611:T540:044</t>
  </si>
  <si>
    <t>21:0955:001398</t>
  </si>
  <si>
    <t>21:0006:000205:0005:0511:00</t>
  </si>
  <si>
    <t>5.882</t>
  </si>
  <si>
    <t>8.35</t>
  </si>
  <si>
    <t>6.773</t>
  </si>
  <si>
    <t>100.384</t>
  </si>
  <si>
    <t>93DU0611:T540:045</t>
  </si>
  <si>
    <t>21:0955:001399</t>
  </si>
  <si>
    <t>21:0006:000205:0005:0512:00</t>
  </si>
  <si>
    <t>100.856</t>
  </si>
  <si>
    <t>93DU0611:T540:046</t>
  </si>
  <si>
    <t>21:0955:001400</t>
  </si>
  <si>
    <t>21:0006:000205:0005:0513:00</t>
  </si>
  <si>
    <t>19.619</t>
  </si>
  <si>
    <t>4.985</t>
  </si>
  <si>
    <t>5.495</t>
  </si>
  <si>
    <t>8.023</t>
  </si>
  <si>
    <t>100.413</t>
  </si>
  <si>
    <t>93DU0611:T540:047</t>
  </si>
  <si>
    <t>21:0955:001401</t>
  </si>
  <si>
    <t>21:0006:000205:0005:0514:00</t>
  </si>
  <si>
    <t>21.229</t>
  </si>
  <si>
    <t>3.292</t>
  </si>
  <si>
    <t>3.673</t>
  </si>
  <si>
    <t>7.621</t>
  </si>
  <si>
    <t>42.251</t>
  </si>
  <si>
    <t>93DU0611:T540:048</t>
  </si>
  <si>
    <t>21:0955:001402</t>
  </si>
  <si>
    <t>21:0006:000205:0005:0515:00</t>
  </si>
  <si>
    <t>19.591</t>
  </si>
  <si>
    <t>6.571</t>
  </si>
  <si>
    <t>7.791</t>
  </si>
  <si>
    <t>93DU0611:T540:049</t>
  </si>
  <si>
    <t>21:0955:001403</t>
  </si>
  <si>
    <t>21:0006:000205:0005:0516:00</t>
  </si>
  <si>
    <t>8.532</t>
  </si>
  <si>
    <t>6.993</t>
  </si>
  <si>
    <t>0.283</t>
  </si>
  <si>
    <t>100.707</t>
  </si>
  <si>
    <t>93DU0611:T540:050</t>
  </si>
  <si>
    <t>21:0955:001404</t>
  </si>
  <si>
    <t>21:0006:000205:0005:0517:00</t>
  </si>
  <si>
    <t>3.97</t>
  </si>
  <si>
    <t>6.735</t>
  </si>
  <si>
    <t>21.871</t>
  </si>
  <si>
    <t>93DU0611:T540:051</t>
  </si>
  <si>
    <t>21:0955:001405</t>
  </si>
  <si>
    <t>21:0006:000205:0005:0518:00</t>
  </si>
  <si>
    <t>5.057</t>
  </si>
  <si>
    <t>20.933</t>
  </si>
  <si>
    <t>100.665</t>
  </si>
  <si>
    <t>93DU0611:T540:052</t>
  </si>
  <si>
    <t>21:0955:001406</t>
  </si>
  <si>
    <t>21:0006:000205:0005:0519:00</t>
  </si>
  <si>
    <t>19.819</t>
  </si>
  <si>
    <t>5.158</t>
  </si>
  <si>
    <t>8.065</t>
  </si>
  <si>
    <t>19.833</t>
  </si>
  <si>
    <t>93DU0611:T540:053</t>
  </si>
  <si>
    <t>21:0955:001407</t>
  </si>
  <si>
    <t>21:0006:000205:0005:0520:00</t>
  </si>
  <si>
    <t>5.029</t>
  </si>
  <si>
    <t>22.987</t>
  </si>
  <si>
    <t>99.032</t>
  </si>
  <si>
    <t>93DU0611:T540:054</t>
  </si>
  <si>
    <t>21:0955:001408</t>
  </si>
  <si>
    <t>21:0006:000205:0005:0521:00</t>
  </si>
  <si>
    <t>5.403</t>
  </si>
  <si>
    <t>41.982</t>
  </si>
  <si>
    <t>93DU0611:T540:055</t>
  </si>
  <si>
    <t>21:0955:001409</t>
  </si>
  <si>
    <t>21:0006:000205:0005:0522:00</t>
  </si>
  <si>
    <t>17.065</t>
  </si>
  <si>
    <t>9.138</t>
  </si>
  <si>
    <t>17.651</t>
  </si>
  <si>
    <t>40.794</t>
  </si>
  <si>
    <t>100.499</t>
  </si>
  <si>
    <t>93DU0611:T540:056</t>
  </si>
  <si>
    <t>21:0955:001410</t>
  </si>
  <si>
    <t>21:0006:000205:0005:0523:00</t>
  </si>
  <si>
    <t>20.229</t>
  </si>
  <si>
    <t>3.775</t>
  </si>
  <si>
    <t>9.04</t>
  </si>
  <si>
    <t>19.726</t>
  </si>
  <si>
    <t>41.907</t>
  </si>
  <si>
    <t>93DU0611:T540:057</t>
  </si>
  <si>
    <t>21:0955:001411</t>
  </si>
  <si>
    <t>21:0006:000205:0005:0524:00</t>
  </si>
  <si>
    <t>4.567</t>
  </si>
  <si>
    <t>21.026</t>
  </si>
  <si>
    <t>42.525</t>
  </si>
  <si>
    <t>100.906</t>
  </si>
  <si>
    <t>93DU0611:T540:058</t>
  </si>
  <si>
    <t>21:0955:001412</t>
  </si>
  <si>
    <t>21:0006:000205:0005:0525:00</t>
  </si>
  <si>
    <t>5.431</t>
  </si>
  <si>
    <t>7.166</t>
  </si>
  <si>
    <t>21.032</t>
  </si>
  <si>
    <t>100.368</t>
  </si>
  <si>
    <t>93DU0611:T540:059</t>
  </si>
  <si>
    <t>21:0955:001413</t>
  </si>
  <si>
    <t>21:0006:000205:0005:0526:00</t>
  </si>
  <si>
    <t>19.383</t>
  </si>
  <si>
    <t>5.309</t>
  </si>
  <si>
    <t>4.171</t>
  </si>
  <si>
    <t>8.893</t>
  </si>
  <si>
    <t>100.085</t>
  </si>
  <si>
    <t>93DU0611:T540:060</t>
  </si>
  <si>
    <t>21:0955:001414</t>
  </si>
  <si>
    <t>21:0006:000205:0005:0527:00</t>
  </si>
  <si>
    <t>4.474</t>
  </si>
  <si>
    <t>19.314</t>
  </si>
  <si>
    <t>41.607</t>
  </si>
  <si>
    <t>100.391</t>
  </si>
  <si>
    <t>93DU0611:T540:061</t>
  </si>
  <si>
    <t>21:0955:001415</t>
  </si>
  <si>
    <t>21:0006:000205:0005:0528:00</t>
  </si>
  <si>
    <t>4.629</t>
  </si>
  <si>
    <t>7.298</t>
  </si>
  <si>
    <t>21.778</t>
  </si>
  <si>
    <t>42.878</t>
  </si>
  <si>
    <t>93DU0611:T540:062</t>
  </si>
  <si>
    <t>21:0955:001416</t>
  </si>
  <si>
    <t>21:0006:000205:0005:0529:00</t>
  </si>
  <si>
    <t>21.144</t>
  </si>
  <si>
    <t>4.367</t>
  </si>
  <si>
    <t>3.252</t>
  </si>
  <si>
    <t>21.626</t>
  </si>
  <si>
    <t>42.51</t>
  </si>
  <si>
    <t>100.77</t>
  </si>
  <si>
    <t>93DU0611:T540:063</t>
  </si>
  <si>
    <t>21:0955:001417</t>
  </si>
  <si>
    <t>21:0006:000205:0005:0530:00</t>
  </si>
  <si>
    <t>18.331</t>
  </si>
  <si>
    <t>5.493</t>
  </si>
  <si>
    <t>41.652</t>
  </si>
  <si>
    <t>100.56</t>
  </si>
  <si>
    <t>93DU0611:T540:064</t>
  </si>
  <si>
    <t>21:0955:001418</t>
  </si>
  <si>
    <t>21:0006:000205:0005:0531:00</t>
  </si>
  <si>
    <t>18.714</t>
  </si>
  <si>
    <t>6.119</t>
  </si>
  <si>
    <t>20.112</t>
  </si>
  <si>
    <t>100.924</t>
  </si>
  <si>
    <t>93DU0611:T540:065</t>
  </si>
  <si>
    <t>21:0955:001419</t>
  </si>
  <si>
    <t>21:0006:000205:0005:0532:00</t>
  </si>
  <si>
    <t>20.392</t>
  </si>
  <si>
    <t>4.517</t>
  </si>
  <si>
    <t>3.989</t>
  </si>
  <si>
    <t>42.429</t>
  </si>
  <si>
    <t>93DU0611:T540:066</t>
  </si>
  <si>
    <t>21:0955:001420</t>
  </si>
  <si>
    <t>21:0006:000205:0005:0533:00</t>
  </si>
  <si>
    <t>4.941</t>
  </si>
  <si>
    <t>6.902</t>
  </si>
  <si>
    <t>22.069</t>
  </si>
  <si>
    <t>101.693</t>
  </si>
  <si>
    <t>93DU0611:T540:067</t>
  </si>
  <si>
    <t>21:0955:001421</t>
  </si>
  <si>
    <t>21:0006:000205:0005:0534:00</t>
  </si>
  <si>
    <t>2.388</t>
  </si>
  <si>
    <t>6.461</t>
  </si>
  <si>
    <t>23.078</t>
  </si>
  <si>
    <t>42.827</t>
  </si>
  <si>
    <t>93DU0611:T540:068</t>
  </si>
  <si>
    <t>21:0955:001422</t>
  </si>
  <si>
    <t>21:0006:000205:0005:0535:00</t>
  </si>
  <si>
    <t>17.036</t>
  </si>
  <si>
    <t>8.262</t>
  </si>
  <si>
    <t>6.804</t>
  </si>
  <si>
    <t>20.374</t>
  </si>
  <si>
    <t>101.257</t>
  </si>
  <si>
    <t>93DU0611:T540:069</t>
  </si>
  <si>
    <t>21:0955:001423</t>
  </si>
  <si>
    <t>21:0006:000205:0005:0536:00</t>
  </si>
  <si>
    <t>20.214</t>
  </si>
  <si>
    <t>5.072</t>
  </si>
  <si>
    <t>3.951</t>
  </si>
  <si>
    <t>42.45</t>
  </si>
  <si>
    <t>93DU0611:T540:070</t>
  </si>
  <si>
    <t>21:0955:001424</t>
  </si>
  <si>
    <t>21:0006:000205:0005:0537:00</t>
  </si>
  <si>
    <t>4.852</t>
  </si>
  <si>
    <t>4.816</t>
  </si>
  <si>
    <t>7.622</t>
  </si>
  <si>
    <t>42.405</t>
  </si>
  <si>
    <t>100.827</t>
  </si>
  <si>
    <t>93DU0611:T540:071</t>
  </si>
  <si>
    <t>21:0955:001425</t>
  </si>
  <si>
    <t>21:0006:000205:0005:0538:00</t>
  </si>
  <si>
    <t>20.275</t>
  </si>
  <si>
    <t>4.198</t>
  </si>
  <si>
    <t>6.978</t>
  </si>
  <si>
    <t>93DU0611:T540:072</t>
  </si>
  <si>
    <t>21:0955:001426</t>
  </si>
  <si>
    <t>21:0006:000205:0005:0539:00</t>
  </si>
  <si>
    <t>20.256</t>
  </si>
  <si>
    <t>4.764</t>
  </si>
  <si>
    <t>4.092</t>
  </si>
  <si>
    <t>93DU0611:T540:073</t>
  </si>
  <si>
    <t>21:0955:001427</t>
  </si>
  <si>
    <t>21:0006:000205:0005:0540:00</t>
  </si>
  <si>
    <t>17.662</t>
  </si>
  <si>
    <t>5.84</t>
  </si>
  <si>
    <t>7.694</t>
  </si>
  <si>
    <t>93DU0611:T540:074</t>
  </si>
  <si>
    <t>21:0955:001428</t>
  </si>
  <si>
    <t>21:0006:000205:0005:0541:00</t>
  </si>
  <si>
    <t>2.513</t>
  </si>
  <si>
    <t>5.149</t>
  </si>
  <si>
    <t>23.145</t>
  </si>
  <si>
    <t>93DU0611:T540:075</t>
  </si>
  <si>
    <t>21:0955:001429</t>
  </si>
  <si>
    <t>21:0006:000205:0005:0542:00</t>
  </si>
  <si>
    <t>5.218</t>
  </si>
  <si>
    <t>20.928</t>
  </si>
  <si>
    <t>99.7</t>
  </si>
  <si>
    <t>93DU0611:T540:076</t>
  </si>
  <si>
    <t>21:0955:001430</t>
  </si>
  <si>
    <t>21:0006:000205:0005:0543:00</t>
  </si>
  <si>
    <t>7.027</t>
  </si>
  <si>
    <t>93DU0611:T540:077</t>
  </si>
  <si>
    <t>21:0955:001431</t>
  </si>
  <si>
    <t>21:0006:000205:0005:0544:00</t>
  </si>
  <si>
    <t>4.743</t>
  </si>
  <si>
    <t>93DU0611:T540:078</t>
  </si>
  <si>
    <t>21:0955:001432</t>
  </si>
  <si>
    <t>21:0006:000205:0005:0545:00</t>
  </si>
  <si>
    <t>6.253</t>
  </si>
  <si>
    <t>8.606</t>
  </si>
  <si>
    <t>20.23</t>
  </si>
  <si>
    <t>93DU0611:T540:079</t>
  </si>
  <si>
    <t>21:0955:001433</t>
  </si>
  <si>
    <t>21:0006:000205:0005:0546:00</t>
  </si>
  <si>
    <t>15.324</t>
  </si>
  <si>
    <t>11.116</t>
  </si>
  <si>
    <t>100.577</t>
  </si>
  <si>
    <t>93DU0611:T540:080</t>
  </si>
  <si>
    <t>21:0955:001434</t>
  </si>
  <si>
    <t>21:0006:000205:0005:0547:00</t>
  </si>
  <si>
    <t>19.141</t>
  </si>
  <si>
    <t>5.178</t>
  </si>
  <si>
    <t>19.077</t>
  </si>
  <si>
    <t>100.147</t>
  </si>
  <si>
    <t>93DU0611:T540:081</t>
  </si>
  <si>
    <t>21:0955:001435</t>
  </si>
  <si>
    <t>21:0006:000205:0005:0548:00</t>
  </si>
  <si>
    <t>5.171</t>
  </si>
  <si>
    <t>42.414</t>
  </si>
  <si>
    <t>100.97</t>
  </si>
  <si>
    <t>93DU0611:T540:082</t>
  </si>
  <si>
    <t>21:0955:001436</t>
  </si>
  <si>
    <t>21:0006:000205:0005:0549:00</t>
  </si>
  <si>
    <t>18.536</t>
  </si>
  <si>
    <t>42.001</t>
  </si>
  <si>
    <t>0.631</t>
  </si>
  <si>
    <t>93DU0611:T540:083</t>
  </si>
  <si>
    <t>21:0955:001437</t>
  </si>
  <si>
    <t>21:0006:000205:0005:0550:00</t>
  </si>
  <si>
    <t>17.049</t>
  </si>
  <si>
    <t>6.017</t>
  </si>
  <si>
    <t>8.439</t>
  </si>
  <si>
    <t>20.173</t>
  </si>
  <si>
    <t>100.759</t>
  </si>
  <si>
    <t>93DU0611:T540:084</t>
  </si>
  <si>
    <t>21:0955:001438</t>
  </si>
  <si>
    <t>21:0006:000205:0005:0551:00</t>
  </si>
  <si>
    <t>17.594</t>
  </si>
  <si>
    <t>7.626</t>
  </si>
  <si>
    <t>41.843</t>
  </si>
  <si>
    <t>93DU0611:T540:085</t>
  </si>
  <si>
    <t>21:0955:001439</t>
  </si>
  <si>
    <t>21:0006:000205:0005:0552:00</t>
  </si>
  <si>
    <t>19.345</t>
  </si>
  <si>
    <t>101.211</t>
  </si>
  <si>
    <t>93DU0611:T540:086</t>
  </si>
  <si>
    <t>21:0955:001440</t>
  </si>
  <si>
    <t>21:0006:000205:0005:0553:00</t>
  </si>
  <si>
    <t>17.871</t>
  </si>
  <si>
    <t>5.674</t>
  </si>
  <si>
    <t>7.277</t>
  </si>
  <si>
    <t>7.31</t>
  </si>
  <si>
    <t>41.864</t>
  </si>
  <si>
    <t>100.9</t>
  </si>
  <si>
    <t>93DU0611:T540:087</t>
  </si>
  <si>
    <t>21:0955:001441</t>
  </si>
  <si>
    <t>21:0006:000205:0005:0554:00</t>
  </si>
  <si>
    <t>20.027</t>
  </si>
  <si>
    <t>4.971</t>
  </si>
  <si>
    <t>4.563</t>
  </si>
  <si>
    <t>7.436</t>
  </si>
  <si>
    <t>42.022</t>
  </si>
  <si>
    <t>93DU0611:T540:088</t>
  </si>
  <si>
    <t>21:0955:001442</t>
  </si>
  <si>
    <t>21:0006:000205:0005:0561:00</t>
  </si>
  <si>
    <t>19.424</t>
  </si>
  <si>
    <t>2.852</t>
  </si>
  <si>
    <t>54.986</t>
  </si>
  <si>
    <t>93DU0611:T540:089</t>
  </si>
  <si>
    <t>21:0955:001443</t>
  </si>
  <si>
    <t>21:0006:000205:0005:0570:00</t>
  </si>
  <si>
    <t>1.959</t>
  </si>
  <si>
    <t>21.106</t>
  </si>
  <si>
    <t>3.323</t>
  </si>
  <si>
    <t>16.951</t>
  </si>
  <si>
    <t>1.353</t>
  </si>
  <si>
    <t>93DU0611:T540:090</t>
  </si>
  <si>
    <t>21:0955:001444</t>
  </si>
  <si>
    <t>21:0006:000205:0005:0562:00</t>
  </si>
  <si>
    <t>0.99</t>
  </si>
  <si>
    <t>1.66</t>
  </si>
  <si>
    <t>2.452</t>
  </si>
  <si>
    <t>18.711</t>
  </si>
  <si>
    <t>93DU0611:T540:091</t>
  </si>
  <si>
    <t>21:0955:001445</t>
  </si>
  <si>
    <t>21:0006:000205:0005:0502:00</t>
  </si>
  <si>
    <t>2.968</t>
  </si>
  <si>
    <t>1.159</t>
  </si>
  <si>
    <t>2.613</t>
  </si>
  <si>
    <t>1.607</t>
  </si>
  <si>
    <t>17.872</t>
  </si>
  <si>
    <t>0.931</t>
  </si>
  <si>
    <t>52.276</t>
  </si>
  <si>
    <t>97.829</t>
  </si>
  <si>
    <t>93DU0611:T540:092</t>
  </si>
  <si>
    <t>21:0955:001446</t>
  </si>
  <si>
    <t>21:0006:000205:0005:0563:00</t>
  </si>
  <si>
    <t>21.879</t>
  </si>
  <si>
    <t>2.8</t>
  </si>
  <si>
    <t>16.746</t>
  </si>
  <si>
    <t>93DU0611:T540:093</t>
  </si>
  <si>
    <t>21:0955:001447</t>
  </si>
  <si>
    <t>21:0006:000205:0005:0503:00</t>
  </si>
  <si>
    <t>21.247</t>
  </si>
  <si>
    <t>55.018</t>
  </si>
  <si>
    <t>100.422</t>
  </si>
  <si>
    <t>93DU0611:T540:094</t>
  </si>
  <si>
    <t>21:0955:001448</t>
  </si>
  <si>
    <t>21:0006:000205:0005:0564:00</t>
  </si>
  <si>
    <t>20.961</t>
  </si>
  <si>
    <t>3.088</t>
  </si>
  <si>
    <t>16.93</t>
  </si>
  <si>
    <t>54.372</t>
  </si>
  <si>
    <t>93DU0611:T540:095</t>
  </si>
  <si>
    <t>21:0955:001449</t>
  </si>
  <si>
    <t>21:0006:000205:0005:0571:00</t>
  </si>
  <si>
    <t>1.823</t>
  </si>
  <si>
    <t>20.406</t>
  </si>
  <si>
    <t>18.013</t>
  </si>
  <si>
    <t>54.314</t>
  </si>
  <si>
    <t>93DU0611:T540:096</t>
  </si>
  <si>
    <t>21:0955:001450</t>
  </si>
  <si>
    <t>21:0006:000205:0005:0565:00</t>
  </si>
  <si>
    <t>0.862</t>
  </si>
  <si>
    <t>21.797</t>
  </si>
  <si>
    <t>1.973</t>
  </si>
  <si>
    <t>56.813</t>
  </si>
  <si>
    <t>102.183</t>
  </si>
  <si>
    <t>93DU0611:T540:097</t>
  </si>
  <si>
    <t>21:0955:001451</t>
  </si>
  <si>
    <t>21:0006:000205:0005:0572:00</t>
  </si>
  <si>
    <t>0.922</t>
  </si>
  <si>
    <t>53.478</t>
  </si>
  <si>
    <t>97.569</t>
  </si>
  <si>
    <t>93DU0611:T540:098</t>
  </si>
  <si>
    <t>21:0955:001452</t>
  </si>
  <si>
    <t>21:0006:000205:0005:0504:00</t>
  </si>
  <si>
    <t>1.192</t>
  </si>
  <si>
    <t>17.819</t>
  </si>
  <si>
    <t>54.447</t>
  </si>
  <si>
    <t>99.636</t>
  </si>
  <si>
    <t>93DU0611:T540:099</t>
  </si>
  <si>
    <t>21:0955:001453</t>
  </si>
  <si>
    <t>21:0006:000205:0005:0573:00</t>
  </si>
  <si>
    <t>16.875</t>
  </si>
  <si>
    <t>53.73</t>
  </si>
  <si>
    <t>93DU0611:T540:100</t>
  </si>
  <si>
    <t>21:0955:001454</t>
  </si>
  <si>
    <t>21:0006:000205:0005:0574:00</t>
  </si>
  <si>
    <t>20.185</t>
  </si>
  <si>
    <t>3.278</t>
  </si>
  <si>
    <t>1.287</t>
  </si>
  <si>
    <t>54.096</t>
  </si>
  <si>
    <t>99.411</t>
  </si>
  <si>
    <t>93DU0611:T540:101</t>
  </si>
  <si>
    <t>21:0955:001455</t>
  </si>
  <si>
    <t>21:0006:000205:0005:0505:00</t>
  </si>
  <si>
    <t>20.733</t>
  </si>
  <si>
    <t>54.366</t>
  </si>
  <si>
    <t>99.555</t>
  </si>
  <si>
    <t>93DU0611:T540:102</t>
  </si>
  <si>
    <t>21:0955:001456</t>
  </si>
  <si>
    <t>21:0006:000205:0005:0566:00</t>
  </si>
  <si>
    <t>2.813</t>
  </si>
  <si>
    <t>16.33</t>
  </si>
  <si>
    <t>2.149</t>
  </si>
  <si>
    <t>100.037</t>
  </si>
  <si>
    <t>93DU0611:T540:103</t>
  </si>
  <si>
    <t>21:0955:001457</t>
  </si>
  <si>
    <t>21:0006:000205:0005:0575:00</t>
  </si>
  <si>
    <t>1.536</t>
  </si>
  <si>
    <t>2.91</t>
  </si>
  <si>
    <t>18.908</t>
  </si>
  <si>
    <t>55.534</t>
  </si>
  <si>
    <t>93DU0611:T540:104</t>
  </si>
  <si>
    <t>21:0955:001458</t>
  </si>
  <si>
    <t>21:0006:000205:0005:0506:00</t>
  </si>
  <si>
    <t>1.124</t>
  </si>
  <si>
    <t>3.414</t>
  </si>
  <si>
    <t>17.87</t>
  </si>
  <si>
    <t>1.363</t>
  </si>
  <si>
    <t>93DU0611:T540:105</t>
  </si>
  <si>
    <t>21:0955:001459</t>
  </si>
  <si>
    <t>21:0006:000205:0005:0507:00</t>
  </si>
  <si>
    <t>1.897</t>
  </si>
  <si>
    <t>19.568</t>
  </si>
  <si>
    <t>2.83</t>
  </si>
  <si>
    <t>53.923</t>
  </si>
  <si>
    <t>98.793</t>
  </si>
  <si>
    <t>93DU0611:T540:106</t>
  </si>
  <si>
    <t>21:0955:001460</t>
  </si>
  <si>
    <t>21:0006:000205:0005:0576:00</t>
  </si>
  <si>
    <t>21.79</t>
  </si>
  <si>
    <t>2.843</t>
  </si>
  <si>
    <t>17.137</t>
  </si>
  <si>
    <t>0.956</t>
  </si>
  <si>
    <t>54.378</t>
  </si>
  <si>
    <t>99.531</t>
  </si>
  <si>
    <t>93DU0611:T540:107</t>
  </si>
  <si>
    <t>21:0955:001461</t>
  </si>
  <si>
    <t>21:0006:000205:0005:0567:00</t>
  </si>
  <si>
    <t>21.503</t>
  </si>
  <si>
    <t>1.939</t>
  </si>
  <si>
    <t>2.124</t>
  </si>
  <si>
    <t>54.558</t>
  </si>
  <si>
    <t>99.832</t>
  </si>
  <si>
    <t>93DU0611:T540:108</t>
  </si>
  <si>
    <t>21:0955:001462</t>
  </si>
  <si>
    <t>21:0006:000205:0005:0568:00</t>
  </si>
  <si>
    <t>1.884</t>
  </si>
  <si>
    <t>2.456</t>
  </si>
  <si>
    <t>17.063</t>
  </si>
  <si>
    <t>1.936</t>
  </si>
  <si>
    <t>55.056</t>
  </si>
  <si>
    <t>99.732</t>
  </si>
  <si>
    <t>93DU0611:T540:109</t>
  </si>
  <si>
    <t>21:0955:001463</t>
  </si>
  <si>
    <t>21:0006:000205:0005:0578:00</t>
  </si>
  <si>
    <t>33.783</t>
  </si>
  <si>
    <t>12.964</t>
  </si>
  <si>
    <t>1.833</t>
  </si>
  <si>
    <t>36.324</t>
  </si>
  <si>
    <t>87.807</t>
  </si>
  <si>
    <t>93DU0611:T540:110</t>
  </si>
  <si>
    <t>21:0955:001464</t>
  </si>
  <si>
    <t>21:0006:000205:0005:0579:00</t>
  </si>
  <si>
    <t>33.067</t>
  </si>
  <si>
    <t>12.408</t>
  </si>
  <si>
    <t>1.84</t>
  </si>
  <si>
    <t>36.535</t>
  </si>
  <si>
    <t>87.777</t>
  </si>
  <si>
    <t>93DU0611:T540:111</t>
  </si>
  <si>
    <t>21:0955:001465</t>
  </si>
  <si>
    <t>21:0006:000205:0005:0501:00</t>
  </si>
  <si>
    <t>50.568</t>
  </si>
  <si>
    <t>32.244</t>
  </si>
  <si>
    <t>8.724</t>
  </si>
  <si>
    <t>97.88</t>
  </si>
  <si>
    <t>93DU0611:T540:112</t>
  </si>
  <si>
    <t>21:0955:001466</t>
  </si>
  <si>
    <t>21:0006:000205:0005:0580:00</t>
  </si>
  <si>
    <t>33.022</t>
  </si>
  <si>
    <t>15.17</t>
  </si>
  <si>
    <t>0.982</t>
  </si>
  <si>
    <t>0.241</t>
  </si>
  <si>
    <t>35.712</t>
  </si>
  <si>
    <t>87.494</t>
  </si>
  <si>
    <t>93DU0611:T540:113</t>
  </si>
  <si>
    <t>21:0955:001467</t>
  </si>
  <si>
    <t>21:0006:000205:0005:0569:00</t>
  </si>
  <si>
    <t>51.443</t>
  </si>
  <si>
    <t>2.994</t>
  </si>
  <si>
    <t>97.526</t>
  </si>
  <si>
    <t>93DU0611:T540:114</t>
  </si>
  <si>
    <t>21:0955:001468</t>
  </si>
  <si>
    <t>21:0006:000205:0005:0577:00</t>
  </si>
  <si>
    <t>35.69</t>
  </si>
  <si>
    <t>9.936</t>
  </si>
  <si>
    <t>49.386</t>
  </si>
  <si>
    <t>97.029</t>
  </si>
  <si>
    <t>93DU0611:T540:115</t>
  </si>
  <si>
    <t>21:0955:001469</t>
  </si>
  <si>
    <t>21:0006:000205:0005:0581:00</t>
  </si>
  <si>
    <t>32.684</t>
  </si>
  <si>
    <t>12.875</t>
  </si>
  <si>
    <t>2.794</t>
  </si>
  <si>
    <t>2.083</t>
  </si>
  <si>
    <t>36.798</t>
  </si>
  <si>
    <t>87.562</t>
  </si>
  <si>
    <t>93DU0613:T541:001</t>
  </si>
  <si>
    <t>21:0955:001470</t>
  </si>
  <si>
    <t>21:0006:000206</t>
  </si>
  <si>
    <t>21:0006:000206:0005:0502:00</t>
  </si>
  <si>
    <t>T541</t>
  </si>
  <si>
    <t>4.992</t>
  </si>
  <si>
    <t>3.937</t>
  </si>
  <si>
    <t>41.526</t>
  </si>
  <si>
    <t>93DU0613:T541:002</t>
  </si>
  <si>
    <t>21:0955:001471</t>
  </si>
  <si>
    <t>21:0006:000206:0005:0501:00</t>
  </si>
  <si>
    <t>1.574</t>
  </si>
  <si>
    <t>53.473</t>
  </si>
  <si>
    <t>98.544</t>
  </si>
  <si>
    <t>93DU0613:T541:003</t>
  </si>
  <si>
    <t>21:0955:001472</t>
  </si>
  <si>
    <t>21:0006:000206:0005:0503:00</t>
  </si>
  <si>
    <t>46.572</t>
  </si>
  <si>
    <t>51.501</t>
  </si>
  <si>
    <t>98.868</t>
  </si>
  <si>
    <t>93DU0613:T541:004</t>
  </si>
  <si>
    <t>21:0955:001473</t>
  </si>
  <si>
    <t>21:0006:000206:0005:0504:00</t>
  </si>
  <si>
    <t>48.84</t>
  </si>
  <si>
    <t>48.837</t>
  </si>
  <si>
    <t>98.9</t>
  </si>
  <si>
    <t>93DU0613:T541:005</t>
  </si>
  <si>
    <t>21:0955:001474</t>
  </si>
  <si>
    <t>21:0006:000206:0005:0505:00</t>
  </si>
  <si>
    <t>47.102</t>
  </si>
  <si>
    <t>0.984</t>
  </si>
  <si>
    <t>99.232</t>
  </si>
  <si>
    <t>93DU0622:T541:006</t>
  </si>
  <si>
    <t>21:0955:001475</t>
  </si>
  <si>
    <t>21:0006:000208</t>
  </si>
  <si>
    <t>21:0006:000208:0005:0520:00</t>
  </si>
  <si>
    <t>19.944</t>
  </si>
  <si>
    <t>22.214</t>
  </si>
  <si>
    <t>35.665</t>
  </si>
  <si>
    <t>98.582</t>
  </si>
  <si>
    <t>93DU0622:T541:007</t>
  </si>
  <si>
    <t>21:0955:001476</t>
  </si>
  <si>
    <t>21:0006:000208:0005:0501:00</t>
  </si>
  <si>
    <t>2.163</t>
  </si>
  <si>
    <t>30.165</t>
  </si>
  <si>
    <t>7.434</t>
  </si>
  <si>
    <t>93DU0622:T541:008</t>
  </si>
  <si>
    <t>21:0955:001477</t>
  </si>
  <si>
    <t>21:0006:000208:0005:0502:00</t>
  </si>
  <si>
    <t>9.19</t>
  </si>
  <si>
    <t>28.672</t>
  </si>
  <si>
    <t>2.607</t>
  </si>
  <si>
    <t>36.242</t>
  </si>
  <si>
    <t>93DU0622:T541:009</t>
  </si>
  <si>
    <t>21:0955:001478</t>
  </si>
  <si>
    <t>21:0006:000208:0005:0503:00</t>
  </si>
  <si>
    <t>10.709</t>
  </si>
  <si>
    <t>26.655</t>
  </si>
  <si>
    <t>2.589</t>
  </si>
  <si>
    <t>36.561</t>
  </si>
  <si>
    <t>98.906</t>
  </si>
  <si>
    <t>93DU0622:T541:010</t>
  </si>
  <si>
    <t>21:0955:001479</t>
  </si>
  <si>
    <t>21:0006:000208:0005:0504:00</t>
  </si>
  <si>
    <t>20.398</t>
  </si>
  <si>
    <t>12.267</t>
  </si>
  <si>
    <t>25.116</t>
  </si>
  <si>
    <t>1.965</t>
  </si>
  <si>
    <t>93DU0622:T541:011</t>
  </si>
  <si>
    <t>21:0955:001480</t>
  </si>
  <si>
    <t>21:0006:000208:0005:0505:00</t>
  </si>
  <si>
    <t>29.423</t>
  </si>
  <si>
    <t>4.848</t>
  </si>
  <si>
    <t>98.26</t>
  </si>
  <si>
    <t>93DU0622:T541:012</t>
  </si>
  <si>
    <t>21:0955:001481</t>
  </si>
  <si>
    <t>21:0006:000208:0005:0506:00</t>
  </si>
  <si>
    <t>9.695</t>
  </si>
  <si>
    <t>28.852</t>
  </si>
  <si>
    <t>2.942</t>
  </si>
  <si>
    <t>36.366</t>
  </si>
  <si>
    <t>98.728</t>
  </si>
  <si>
    <t>93DU0622:T541:013</t>
  </si>
  <si>
    <t>21:0955:001482</t>
  </si>
  <si>
    <t>21:0006:000208:0005:0507:00</t>
  </si>
  <si>
    <t>1.052</t>
  </si>
  <si>
    <t>30.813</t>
  </si>
  <si>
    <t>7.75</t>
  </si>
  <si>
    <t>0.673</t>
  </si>
  <si>
    <t>36.94</t>
  </si>
  <si>
    <t>93DU0622:T541:014</t>
  </si>
  <si>
    <t>21:0955:001483</t>
  </si>
  <si>
    <t>21:0006:000208:0005:0513:00</t>
  </si>
  <si>
    <t>24.28</t>
  </si>
  <si>
    <t>5.249</t>
  </si>
  <si>
    <t>15.182</t>
  </si>
  <si>
    <t>52.355</t>
  </si>
  <si>
    <t>93DU0622:T541:015</t>
  </si>
  <si>
    <t>21:0955:001484</t>
  </si>
  <si>
    <t>21:0006:000208:0005:0514:00</t>
  </si>
  <si>
    <t>22.218</t>
  </si>
  <si>
    <t>0.481</t>
  </si>
  <si>
    <t>5.596</t>
  </si>
  <si>
    <t>15.849</t>
  </si>
  <si>
    <t>52.438</t>
  </si>
  <si>
    <t>98.627</t>
  </si>
  <si>
    <t>93DU0622:T541:016</t>
  </si>
  <si>
    <t>21:0955:001485</t>
  </si>
  <si>
    <t>21:0006:000208:0005:0515:00</t>
  </si>
  <si>
    <t>22.811</t>
  </si>
  <si>
    <t>6.38</t>
  </si>
  <si>
    <t>13.657</t>
  </si>
  <si>
    <t>49.73</t>
  </si>
  <si>
    <t>96.614</t>
  </si>
  <si>
    <t>93DU0622:T541:017</t>
  </si>
  <si>
    <t>21:0955:001486</t>
  </si>
  <si>
    <t>21:0006:000208:0005:0516:00</t>
  </si>
  <si>
    <t>0.809</t>
  </si>
  <si>
    <t>24.131</t>
  </si>
  <si>
    <t>14.308</t>
  </si>
  <si>
    <t>51.456</t>
  </si>
  <si>
    <t>97.639</t>
  </si>
  <si>
    <t>93DU0622:T541:018</t>
  </si>
  <si>
    <t>21:0955:001487</t>
  </si>
  <si>
    <t>21:0006:000208:0005:0517:00</t>
  </si>
  <si>
    <t>5.969</t>
  </si>
  <si>
    <t>50.064</t>
  </si>
  <si>
    <t>96.696</t>
  </si>
  <si>
    <t>93DU0622:T541:019</t>
  </si>
  <si>
    <t>21:0955:001488</t>
  </si>
  <si>
    <t>21:0006:000208:0005:0518:00</t>
  </si>
  <si>
    <t>23.055</t>
  </si>
  <si>
    <t>5.911</t>
  </si>
  <si>
    <t>15.51</t>
  </si>
  <si>
    <t>0.213</t>
  </si>
  <si>
    <t>51.997</t>
  </si>
  <si>
    <t>93DU0622:T541:020</t>
  </si>
  <si>
    <t>21:0955:001489</t>
  </si>
  <si>
    <t>21:0006:000208:0005:0519:00</t>
  </si>
  <si>
    <t>23.931</t>
  </si>
  <si>
    <t>5.937</t>
  </si>
  <si>
    <t>14.854</t>
  </si>
  <si>
    <t>52.408</t>
  </si>
  <si>
    <t>98.938</t>
  </si>
  <si>
    <t>93DU0622:T541:021</t>
  </si>
  <si>
    <t>21:0955:001490</t>
  </si>
  <si>
    <t>21:0006:000208:0005:0508:00</t>
  </si>
  <si>
    <t>48.255</t>
  </si>
  <si>
    <t>0.957</t>
  </si>
  <si>
    <t>48.254</t>
  </si>
  <si>
    <t>97.81</t>
  </si>
  <si>
    <t>93DU0622:T541:022</t>
  </si>
  <si>
    <t>21:0955:001491</t>
  </si>
  <si>
    <t>21:0006:000208:0005:0509:00</t>
  </si>
  <si>
    <t>44.993</t>
  </si>
  <si>
    <t>2.089</t>
  </si>
  <si>
    <t>93DU0622:T541:023</t>
  </si>
  <si>
    <t>21:0955:001492</t>
  </si>
  <si>
    <t>21:0006:000208:0005:0510:00</t>
  </si>
  <si>
    <t>49.707</t>
  </si>
  <si>
    <t>45.957</t>
  </si>
  <si>
    <t>97.559</t>
  </si>
  <si>
    <t>93DU0622:T541:024</t>
  </si>
  <si>
    <t>21:0955:001493</t>
  </si>
  <si>
    <t>21:0006:000208:0005:0511:00</t>
  </si>
  <si>
    <t>45.966</t>
  </si>
  <si>
    <t>0.835</t>
  </si>
  <si>
    <t>51.835</t>
  </si>
  <si>
    <t>98.931</t>
  </si>
  <si>
    <t>93DU0622:T541:025</t>
  </si>
  <si>
    <t>21:0955:001494</t>
  </si>
  <si>
    <t>21:0006:000208:0005:0512:00</t>
  </si>
  <si>
    <t>2.168</t>
  </si>
  <si>
    <t>45.972</t>
  </si>
  <si>
    <t>93DU0622:T541:026</t>
  </si>
  <si>
    <t>21:0955:001495</t>
  </si>
  <si>
    <t>21:0006:000208:0005:0521:00</t>
  </si>
  <si>
    <t>29.783</t>
  </si>
  <si>
    <t>0.581</t>
  </si>
  <si>
    <t>13.222</t>
  </si>
  <si>
    <t>3.834</t>
  </si>
  <si>
    <t>2.145</t>
  </si>
  <si>
    <t>34.599</t>
  </si>
  <si>
    <t>0.747</t>
  </si>
  <si>
    <t>85.256</t>
  </si>
  <si>
    <t>93BCW0082:T567:001</t>
  </si>
  <si>
    <t>21:0955:001496</t>
  </si>
  <si>
    <t>21:0006:000096:0005:0808:00</t>
  </si>
  <si>
    <t>T567</t>
  </si>
  <si>
    <t>19.641</t>
  </si>
  <si>
    <t>99.028</t>
  </si>
  <si>
    <t>93BCW0082:T567:002</t>
  </si>
  <si>
    <t>21:0955:001497</t>
  </si>
  <si>
    <t>21:0006:000096:0005:0809:00</t>
  </si>
  <si>
    <t>20.262</t>
  </si>
  <si>
    <t>3.066</t>
  </si>
  <si>
    <t>4.442</t>
  </si>
  <si>
    <t>7.653</t>
  </si>
  <si>
    <t>21.228</t>
  </si>
  <si>
    <t>41.52</t>
  </si>
  <si>
    <t>98.628</t>
  </si>
  <si>
    <t>93BCW0082:T567:003</t>
  </si>
  <si>
    <t>21:0955:001498</t>
  </si>
  <si>
    <t>21:0006:000096:0005:0810:00</t>
  </si>
  <si>
    <t>5.153</t>
  </si>
  <si>
    <t>4.548</t>
  </si>
  <si>
    <t>7.305</t>
  </si>
  <si>
    <t>41.143</t>
  </si>
  <si>
    <t>98.704</t>
  </si>
  <si>
    <t>93BCW0082:T567:004</t>
  </si>
  <si>
    <t>21:0955:001499</t>
  </si>
  <si>
    <t>21:0006:000096:0005:0811:00</t>
  </si>
  <si>
    <t>7.698</t>
  </si>
  <si>
    <t>40.407</t>
  </si>
  <si>
    <t>98.888</t>
  </si>
  <si>
    <t>93BCW0082:T567:005</t>
  </si>
  <si>
    <t>21:0955:001500</t>
  </si>
  <si>
    <t>21:0006:000096:0005:0812:00</t>
  </si>
  <si>
    <t>16.666</t>
  </si>
  <si>
    <t>6.149</t>
  </si>
  <si>
    <t>8.195</t>
  </si>
  <si>
    <t>98.195</t>
  </si>
  <si>
    <t>93BCW0082:T567:006</t>
  </si>
  <si>
    <t>21:0955:001501</t>
  </si>
  <si>
    <t>21:0006:000096:0005:0813:00</t>
  </si>
  <si>
    <t>16.433</t>
  </si>
  <si>
    <t>5.906</t>
  </si>
  <si>
    <t>8.223</t>
  </si>
  <si>
    <t>7.35</t>
  </si>
  <si>
    <t>39.648</t>
  </si>
  <si>
    <t>97.922</t>
  </si>
  <si>
    <t>93BCW0082:T567:007</t>
  </si>
  <si>
    <t>21:0955:001502</t>
  </si>
  <si>
    <t>21:0006:000096:0005:0814:00</t>
  </si>
  <si>
    <t>20.369</t>
  </si>
  <si>
    <t>2.966</t>
  </si>
  <si>
    <t>21.608</t>
  </si>
  <si>
    <t>98.288</t>
  </si>
  <si>
    <t>93BCW0082:T567:008</t>
  </si>
  <si>
    <t>21:0955:001503</t>
  </si>
  <si>
    <t>21:0006:000096:0005:0815:00</t>
  </si>
  <si>
    <t>18.712</t>
  </si>
  <si>
    <t>6.012</t>
  </si>
  <si>
    <t>7.638</t>
  </si>
  <si>
    <t>18.993</t>
  </si>
  <si>
    <t>39.982</t>
  </si>
  <si>
    <t>98.007</t>
  </si>
  <si>
    <t>93BCW0082:T567:009</t>
  </si>
  <si>
    <t>21:0955:001504</t>
  </si>
  <si>
    <t>21:0006:000096:0005:0816:00</t>
  </si>
  <si>
    <t>15.237</t>
  </si>
  <si>
    <t>6.503</t>
  </si>
  <si>
    <t>10.19</t>
  </si>
  <si>
    <t>6.328</t>
  </si>
  <si>
    <t>19.384</t>
  </si>
  <si>
    <t>39.599</t>
  </si>
  <si>
    <t>97.822</t>
  </si>
  <si>
    <t>93BCW0082:T567:010</t>
  </si>
  <si>
    <t>21:0955:001505</t>
  </si>
  <si>
    <t>21:0006:000096:0005:0817:00</t>
  </si>
  <si>
    <t>4.388</t>
  </si>
  <si>
    <t>4.369</t>
  </si>
  <si>
    <t>7.925</t>
  </si>
  <si>
    <t>98.647</t>
  </si>
  <si>
    <t>93BCW0082:T567:011</t>
  </si>
  <si>
    <t>21:0955:001506</t>
  </si>
  <si>
    <t>21:0006:000096:0005:0818:00</t>
  </si>
  <si>
    <t>16.913</t>
  </si>
  <si>
    <t>6.45</t>
  </si>
  <si>
    <t>7.041</t>
  </si>
  <si>
    <t>39.703</t>
  </si>
  <si>
    <t>97.695</t>
  </si>
  <si>
    <t>93BCW0082:T567:012</t>
  </si>
  <si>
    <t>21:0955:001507</t>
  </si>
  <si>
    <t>21:0006:000096:0005:0819:00</t>
  </si>
  <si>
    <t>20.154</t>
  </si>
  <si>
    <t>8.138</t>
  </si>
  <si>
    <t>20.463</t>
  </si>
  <si>
    <t>40.576</t>
  </si>
  <si>
    <t>98.203</t>
  </si>
  <si>
    <t>93BCW0082:T567:013</t>
  </si>
  <si>
    <t>21:0955:001508</t>
  </si>
  <si>
    <t>21:0006:000096:0005:0820:00</t>
  </si>
  <si>
    <t>16.843</t>
  </si>
  <si>
    <t>7.59</t>
  </si>
  <si>
    <t>40.444</t>
  </si>
  <si>
    <t>98.636</t>
  </si>
  <si>
    <t>93BCW0082:T567:014</t>
  </si>
  <si>
    <t>21:0955:001509</t>
  </si>
  <si>
    <t>21:0006:000096:0005:0821:00</t>
  </si>
  <si>
    <t>15.118</t>
  </si>
  <si>
    <t>4.918</t>
  </si>
  <si>
    <t>11.276</t>
  </si>
  <si>
    <t>20.86</t>
  </si>
  <si>
    <t>99.116</t>
  </si>
  <si>
    <t>93BCW0082:T567:015</t>
  </si>
  <si>
    <t>21:0955:001510</t>
  </si>
  <si>
    <t>21:0006:000096:0005:0822:00</t>
  </si>
  <si>
    <t>16.5</t>
  </si>
  <si>
    <t>6.203</t>
  </si>
  <si>
    <t>8.202</t>
  </si>
  <si>
    <t>19.452</t>
  </si>
  <si>
    <t>40.127</t>
  </si>
  <si>
    <t>93BCW0082:T567:016</t>
  </si>
  <si>
    <t>21:0955:001511</t>
  </si>
  <si>
    <t>21:0006:000096:0005:0823:00</t>
  </si>
  <si>
    <t>7.164</t>
  </si>
  <si>
    <t>40.527</t>
  </si>
  <si>
    <t>98.651</t>
  </si>
  <si>
    <t>93BCW0082:T567:017</t>
  </si>
  <si>
    <t>21:0955:001512</t>
  </si>
  <si>
    <t>21:0006:000096:0005:0824:00</t>
  </si>
  <si>
    <t>6.046</t>
  </si>
  <si>
    <t>6.681</t>
  </si>
  <si>
    <t>40.281</t>
  </si>
  <si>
    <t>97.916</t>
  </si>
  <si>
    <t>93BCW0088:T567:018</t>
  </si>
  <si>
    <t>21:0955:001513</t>
  </si>
  <si>
    <t>21:0006:000102</t>
  </si>
  <si>
    <t>21:0006:000102:0005:0502:00</t>
  </si>
  <si>
    <t>18.618</t>
  </si>
  <si>
    <t>5.097</t>
  </si>
  <si>
    <t>5.637</t>
  </si>
  <si>
    <t>7.195</t>
  </si>
  <si>
    <t>40.418</t>
  </si>
  <si>
    <t>98.75</t>
  </si>
  <si>
    <t>93BCW0088:T567:019</t>
  </si>
  <si>
    <t>21:0955:001514</t>
  </si>
  <si>
    <t>21:0006:000102:0005:0503:00</t>
  </si>
  <si>
    <t>1.73</t>
  </si>
  <si>
    <t>52.746</t>
  </si>
  <si>
    <t>97.18</t>
  </si>
  <si>
    <t>93BCW0088:T567:020</t>
  </si>
  <si>
    <t>21:0955:001515</t>
  </si>
  <si>
    <t>21:0006:000102:0005:0501:00</t>
  </si>
  <si>
    <t>9.85</t>
  </si>
  <si>
    <t>27.625</t>
  </si>
  <si>
    <t>1.715</t>
  </si>
  <si>
    <t>36.557</t>
  </si>
  <si>
    <t>98.597</t>
  </si>
  <si>
    <t>93BCW0088:T567:021</t>
  </si>
  <si>
    <t>21:0955:001516</t>
  </si>
  <si>
    <t>21:0006:000102:0005:0504:00</t>
  </si>
  <si>
    <t>48.612</t>
  </si>
  <si>
    <t>97.2</t>
  </si>
  <si>
    <t>93BCW0088:T567:022</t>
  </si>
  <si>
    <t>21:0955:001517</t>
  </si>
  <si>
    <t>21:0006:000102:0005:0505:00</t>
  </si>
  <si>
    <t>48.634</t>
  </si>
  <si>
    <t>0.977</t>
  </si>
  <si>
    <t>46.319</t>
  </si>
  <si>
    <t>96.557</t>
  </si>
  <si>
    <t>93BCW0088:T567:023</t>
  </si>
  <si>
    <t>21:0955:001518</t>
  </si>
  <si>
    <t>21:0006:000102:0005:0506:00</t>
  </si>
  <si>
    <t>45.902</t>
  </si>
  <si>
    <t>49.488</t>
  </si>
  <si>
    <t>97.524</t>
  </si>
  <si>
    <t>93BCW0088:T567:024</t>
  </si>
  <si>
    <t>21:0955:001519</t>
  </si>
  <si>
    <t>21:0006:000102:0005:0507:00</t>
  </si>
  <si>
    <t>43.001</t>
  </si>
  <si>
    <t>1.741</t>
  </si>
  <si>
    <t>53.249</t>
  </si>
  <si>
    <t>98.359</t>
  </si>
  <si>
    <t>93BCW0091:T567:025</t>
  </si>
  <si>
    <t>21:0955:001520</t>
  </si>
  <si>
    <t>21:0006:000105</t>
  </si>
  <si>
    <t>21:0006:000105:0005:0502:00</t>
  </si>
  <si>
    <t>46.635</t>
  </si>
  <si>
    <t>46.509</t>
  </si>
  <si>
    <t>96.137</t>
  </si>
  <si>
    <t>93BCW0091:T567:026</t>
  </si>
  <si>
    <t>21:0955:001521</t>
  </si>
  <si>
    <t>21:0006:000105:0005:0501:00</t>
  </si>
  <si>
    <t>86.915</t>
  </si>
  <si>
    <t>88.194</t>
  </si>
  <si>
    <t>93BCW0091:T567:027</t>
  </si>
  <si>
    <t>21:0955:001522</t>
  </si>
  <si>
    <t>21:0006:000105:0005:0503:00</t>
  </si>
  <si>
    <t>45.153</t>
  </si>
  <si>
    <t>3.327</t>
  </si>
  <si>
    <t>47.596</t>
  </si>
  <si>
    <t>96.973</t>
  </si>
  <si>
    <t>93BCW0091:T567:028</t>
  </si>
  <si>
    <t>21:0955:001523</t>
  </si>
  <si>
    <t>21:0006:000105:0005:0504:00</t>
  </si>
  <si>
    <t>49.721</t>
  </si>
  <si>
    <t>96.764</t>
  </si>
  <si>
    <t>93DU0570:T567:092</t>
  </si>
  <si>
    <t>21:0955:001524</t>
  </si>
  <si>
    <t>21:0006:000186</t>
  </si>
  <si>
    <t>21:0006:000186:0005:0502:00</t>
  </si>
  <si>
    <t>16.823</t>
  </si>
  <si>
    <t>7.084</t>
  </si>
  <si>
    <t>8.63</t>
  </si>
  <si>
    <t>40.886</t>
  </si>
  <si>
    <t>93DU0570:T567:093</t>
  </si>
  <si>
    <t>21:0955:001525</t>
  </si>
  <si>
    <t>21:0006:000186:0005:0503:00</t>
  </si>
  <si>
    <t>17.65</t>
  </si>
  <si>
    <t>7.41</t>
  </si>
  <si>
    <t>7.123</t>
  </si>
  <si>
    <t>98.92</t>
  </si>
  <si>
    <t>93DU0570:T567:094</t>
  </si>
  <si>
    <t>21:0955:001526</t>
  </si>
  <si>
    <t>21:0006:000186:0005:0504:00</t>
  </si>
  <si>
    <t>17.947</t>
  </si>
  <si>
    <t>6.888</t>
  </si>
  <si>
    <t>19.628</t>
  </si>
  <si>
    <t>40.369</t>
  </si>
  <si>
    <t>93DU0570:T567:095</t>
  </si>
  <si>
    <t>21:0955:001527</t>
  </si>
  <si>
    <t>21:0006:000186:0005:0505:00</t>
  </si>
  <si>
    <t>16.509</t>
  </si>
  <si>
    <t>6.182</t>
  </si>
  <si>
    <t>8.126</t>
  </si>
  <si>
    <t>7.39</t>
  </si>
  <si>
    <t>19.309</t>
  </si>
  <si>
    <t>40.114</t>
  </si>
  <si>
    <t>98.487</t>
  </si>
  <si>
    <t>93DU0570:T567:096</t>
  </si>
  <si>
    <t>21:0955:001528</t>
  </si>
  <si>
    <t>21:0006:000186:0005:0506:00</t>
  </si>
  <si>
    <t>5.133</t>
  </si>
  <si>
    <t>20.334</t>
  </si>
  <si>
    <t>40.938</t>
  </si>
  <si>
    <t>98.418</t>
  </si>
  <si>
    <t>93DU0570:T567:097</t>
  </si>
  <si>
    <t>21:0955:001529</t>
  </si>
  <si>
    <t>21:0006:000186:0005:0507:00</t>
  </si>
  <si>
    <t>18.383</t>
  </si>
  <si>
    <t>5.695</t>
  </si>
  <si>
    <t>41.051</t>
  </si>
  <si>
    <t>93DU0570:T567:098</t>
  </si>
  <si>
    <t>21:0955:001530</t>
  </si>
  <si>
    <t>21:0006:000186:0005:0508:00</t>
  </si>
  <si>
    <t>4.894</t>
  </si>
  <si>
    <t>8.074</t>
  </si>
  <si>
    <t>20.168</t>
  </si>
  <si>
    <t>40.801</t>
  </si>
  <si>
    <t>99.318</t>
  </si>
  <si>
    <t>93DU0570:T567:099</t>
  </si>
  <si>
    <t>21:0955:001531</t>
  </si>
  <si>
    <t>21:0006:000186:0005:0509:00</t>
  </si>
  <si>
    <t>7.22</t>
  </si>
  <si>
    <t>21.642</t>
  </si>
  <si>
    <t>99.939</t>
  </si>
  <si>
    <t>93DU0570:T567:100</t>
  </si>
  <si>
    <t>21:0955:001532</t>
  </si>
  <si>
    <t>21:0006:000186:0005:0510:00</t>
  </si>
  <si>
    <t>19.245</t>
  </si>
  <si>
    <t>4.844</t>
  </si>
  <si>
    <t>7.526</t>
  </si>
  <si>
    <t>19.79</t>
  </si>
  <si>
    <t>40.983</t>
  </si>
  <si>
    <t>98.937</t>
  </si>
  <si>
    <t>93DU0570:T567:101</t>
  </si>
  <si>
    <t>21:0955:001533</t>
  </si>
  <si>
    <t>21:0006:000186:0005:0511:00</t>
  </si>
  <si>
    <t>20.654</t>
  </si>
  <si>
    <t>99.202</t>
  </si>
  <si>
    <t>93DU0570:T567:102</t>
  </si>
  <si>
    <t>21:0955:001534</t>
  </si>
  <si>
    <t>21:0006:000186:0005:0512:00</t>
  </si>
  <si>
    <t>20.319</t>
  </si>
  <si>
    <t>98.972</t>
  </si>
  <si>
    <t>93DU0570:T567:103</t>
  </si>
  <si>
    <t>21:0955:001535</t>
  </si>
  <si>
    <t>21:0006:000186:0005:0513:00</t>
  </si>
  <si>
    <t>4.602</t>
  </si>
  <si>
    <t>2.927</t>
  </si>
  <si>
    <t>8.23</t>
  </si>
  <si>
    <t>20.157</t>
  </si>
  <si>
    <t>41.098</t>
  </si>
  <si>
    <t>98.977</t>
  </si>
  <si>
    <t>93DU0570:T567:104</t>
  </si>
  <si>
    <t>21:0955:001536</t>
  </si>
  <si>
    <t>21:0006:000186:0005:0516:00</t>
  </si>
  <si>
    <t>20.083</t>
  </si>
  <si>
    <t>1.919</t>
  </si>
  <si>
    <t>16.562</t>
  </si>
  <si>
    <t>53.734</t>
  </si>
  <si>
    <t>98.324</t>
  </si>
  <si>
    <t>93DU0570:T567:105</t>
  </si>
  <si>
    <t>21:0955:001537</t>
  </si>
  <si>
    <t>21:0006:000186:0005:0517:00</t>
  </si>
  <si>
    <t>1.928</t>
  </si>
  <si>
    <t>16.893</t>
  </si>
  <si>
    <t>53.272</t>
  </si>
  <si>
    <t>93DU0570:T567:106</t>
  </si>
  <si>
    <t>21:0955:001538</t>
  </si>
  <si>
    <t>21:0006:000186:0005:0531:00</t>
  </si>
  <si>
    <t>21.303</t>
  </si>
  <si>
    <t>3</t>
  </si>
  <si>
    <t>16.844</t>
  </si>
  <si>
    <t>93DU0570:T567:107</t>
  </si>
  <si>
    <t>21:0955:001539</t>
  </si>
  <si>
    <t>21:0006:000186:0005:0501:00</t>
  </si>
  <si>
    <t>18.022</t>
  </si>
  <si>
    <t>3.144</t>
  </si>
  <si>
    <t>19.278</t>
  </si>
  <si>
    <t>1.045</t>
  </si>
  <si>
    <t>54.323</t>
  </si>
  <si>
    <t>98.619</t>
  </si>
  <si>
    <t>93DU0570:T567:108</t>
  </si>
  <si>
    <t>21:0955:001540</t>
  </si>
  <si>
    <t>21:0006:000186:0005:0532:00</t>
  </si>
  <si>
    <t>22.293</t>
  </si>
  <si>
    <t>5.709</t>
  </si>
  <si>
    <t>15.109</t>
  </si>
  <si>
    <t>93DU0570:T567:109</t>
  </si>
  <si>
    <t>21:0955:001541</t>
  </si>
  <si>
    <t>21:0006:000186:0005:0518:00</t>
  </si>
  <si>
    <t>48.401</t>
  </si>
  <si>
    <t>0.617</t>
  </si>
  <si>
    <t>47.253</t>
  </si>
  <si>
    <t>97.404</t>
  </si>
  <si>
    <t>93DU0570:T567:110</t>
  </si>
  <si>
    <t>21:0955:001542</t>
  </si>
  <si>
    <t>21:0006:000186:0005:0519:00</t>
  </si>
  <si>
    <t>43.032</t>
  </si>
  <si>
    <t>10.995</t>
  </si>
  <si>
    <t>45.912</t>
  </si>
  <si>
    <t>93DU0570:T567:111</t>
  </si>
  <si>
    <t>21:0955:001543</t>
  </si>
  <si>
    <t>21:0006:000186:0005:0533:00</t>
  </si>
  <si>
    <t>4.515</t>
  </si>
  <si>
    <t>37.63</t>
  </si>
  <si>
    <t>9.13</t>
  </si>
  <si>
    <t>44.889</t>
  </si>
  <si>
    <t>96.83</t>
  </si>
  <si>
    <t>93DU0570:T567:112</t>
  </si>
  <si>
    <t>21:0955:001544</t>
  </si>
  <si>
    <t>21:0006:000186:0005:0534:00</t>
  </si>
  <si>
    <t>35.867</t>
  </si>
  <si>
    <t>9.811</t>
  </si>
  <si>
    <t>48.314</t>
  </si>
  <si>
    <t>96.479</t>
  </si>
  <si>
    <t>93DU0570:T567:113</t>
  </si>
  <si>
    <t>21:0955:001545</t>
  </si>
  <si>
    <t>21:0006:000186:0005:0520:00</t>
  </si>
  <si>
    <t>49.061</t>
  </si>
  <si>
    <t>97.629</t>
  </si>
  <si>
    <t>93DU0570:T567:114</t>
  </si>
  <si>
    <t>21:0955:001546</t>
  </si>
  <si>
    <t>21:0006:000186:0005:0535:00</t>
  </si>
  <si>
    <t>0.743</t>
  </si>
  <si>
    <t>93.953</t>
  </si>
  <si>
    <t>95.665</t>
  </si>
  <si>
    <t>93DU0570:T567:115</t>
  </si>
  <si>
    <t>21:0955:001547</t>
  </si>
  <si>
    <t>21:0006:000186:0005:0521:00</t>
  </si>
  <si>
    <t>47.076</t>
  </si>
  <si>
    <t>49.6</t>
  </si>
  <si>
    <t>97.76</t>
  </si>
  <si>
    <t>93DU0570:T567:116</t>
  </si>
  <si>
    <t>21:0955:001548</t>
  </si>
  <si>
    <t>21:0006:000186:0005:0522:00</t>
  </si>
  <si>
    <t>49.948</t>
  </si>
  <si>
    <t>98.31</t>
  </si>
  <si>
    <t>93DU0570:T567:117</t>
  </si>
  <si>
    <t>21:0955:001549</t>
  </si>
  <si>
    <t>21:0006:000186:0005:0523:00</t>
  </si>
  <si>
    <t>45.05</t>
  </si>
  <si>
    <t>50.517</t>
  </si>
  <si>
    <t>97.838</t>
  </si>
  <si>
    <t>93DU0570:T567:118</t>
  </si>
  <si>
    <t>21:0955:001550</t>
  </si>
  <si>
    <t>21:0006:000186:0005:0524:00</t>
  </si>
  <si>
    <t>46.511</t>
  </si>
  <si>
    <t>97.445</t>
  </si>
  <si>
    <t>93DU0570:T567:119</t>
  </si>
  <si>
    <t>21:0955:001551</t>
  </si>
  <si>
    <t>21:0006:000186:0005:0525:00</t>
  </si>
  <si>
    <t>47.389</t>
  </si>
  <si>
    <t>49.428</t>
  </si>
  <si>
    <t>93DU0570:T567:120</t>
  </si>
  <si>
    <t>21:0955:001552</t>
  </si>
  <si>
    <t>21:0006:000186:0005:0530:00</t>
  </si>
  <si>
    <t>3.537</t>
  </si>
  <si>
    <t>14.007</t>
  </si>
  <si>
    <t>78.696</t>
  </si>
  <si>
    <t>96.653</t>
  </si>
  <si>
    <t>93DU0570:T567:121</t>
  </si>
  <si>
    <t>21:0955:001553</t>
  </si>
  <si>
    <t>21:0006:000186:0005:0526:00</t>
  </si>
  <si>
    <t>46.944</t>
  </si>
  <si>
    <t>0.726</t>
  </si>
  <si>
    <t>49.575</t>
  </si>
  <si>
    <t>97.859</t>
  </si>
  <si>
    <t>93DU0570:T567:122</t>
  </si>
  <si>
    <t>21:0955:001554</t>
  </si>
  <si>
    <t>21:0006:000186:0005:0527:00</t>
  </si>
  <si>
    <t>52.146</t>
  </si>
  <si>
    <t>43.443</t>
  </si>
  <si>
    <t>97.385</t>
  </si>
  <si>
    <t>93DU0570:T567:123</t>
  </si>
  <si>
    <t>21:0955:001555</t>
  </si>
  <si>
    <t>21:0006:000186:0005:0528:00</t>
  </si>
  <si>
    <t>48</t>
  </si>
  <si>
    <t>48.876</t>
  </si>
  <si>
    <t>97.592</t>
  </si>
  <si>
    <t>93DU0570:T567:124</t>
  </si>
  <si>
    <t>21:0955:001556</t>
  </si>
  <si>
    <t>21:0006:000186:0005:0514:00</t>
  </si>
  <si>
    <t>0.574</t>
  </si>
  <si>
    <t>85.403</t>
  </si>
  <si>
    <t>1.876</t>
  </si>
  <si>
    <t>88.803</t>
  </si>
  <si>
    <t>93DU0570:T567:125</t>
  </si>
  <si>
    <t>21:0955:001557</t>
  </si>
  <si>
    <t>21:0006:000186:0005:0536:00</t>
  </si>
  <si>
    <t>0.549</t>
  </si>
  <si>
    <t>95.852</t>
  </si>
  <si>
    <t>96.704</t>
  </si>
  <si>
    <t>93DU0570:T567:126</t>
  </si>
  <si>
    <t>21:0955:001558</t>
  </si>
  <si>
    <t>21:0006:000186:0005:0537:00</t>
  </si>
  <si>
    <t>95.728</t>
  </si>
  <si>
    <t>96.474</t>
  </si>
  <si>
    <t>93DU0570:T567:127</t>
  </si>
  <si>
    <t>21:0955:001559</t>
  </si>
  <si>
    <t>21:0006:000186:0005:0529:00</t>
  </si>
  <si>
    <t>36.396</t>
  </si>
  <si>
    <t>12.241</t>
  </si>
  <si>
    <t>48.974</t>
  </si>
  <si>
    <t>93DU0570:T567:128</t>
  </si>
  <si>
    <t>21:0955:001560</t>
  </si>
  <si>
    <t>21:0006:000186:0005:0515:00</t>
  </si>
  <si>
    <t>87.033</t>
  </si>
  <si>
    <t>87.962</t>
  </si>
  <si>
    <t>93DU0570:T567:129</t>
  </si>
  <si>
    <t>21:0955:001561</t>
  </si>
  <si>
    <t>21:0006:000186:0005:0538:00</t>
  </si>
  <si>
    <t>71.211</t>
  </si>
  <si>
    <t>18.067</t>
  </si>
  <si>
    <t>89.791</t>
  </si>
  <si>
    <t>93DU0611:T568:004</t>
  </si>
  <si>
    <t>21:0955:001562</t>
  </si>
  <si>
    <t>21:0006:000205:0005:0555:00</t>
  </si>
  <si>
    <t>T568</t>
  </si>
  <si>
    <t>4.081</t>
  </si>
  <si>
    <t>93DU0611:T568:005</t>
  </si>
  <si>
    <t>21:0955:001563</t>
  </si>
  <si>
    <t>21:0006:000205:0005:0556:00</t>
  </si>
  <si>
    <t>7.606</t>
  </si>
  <si>
    <t>20.099</t>
  </si>
  <si>
    <t>99.261</t>
  </si>
  <si>
    <t>93DU0611:T568:006</t>
  </si>
  <si>
    <t>21:0955:001564</t>
  </si>
  <si>
    <t>21:0006:000205:0005:0557:00</t>
  </si>
  <si>
    <t>19.402</t>
  </si>
  <si>
    <t>5.744</t>
  </si>
  <si>
    <t>7.651</t>
  </si>
  <si>
    <t>20.072</t>
  </si>
  <si>
    <t>40.859</t>
  </si>
  <si>
    <t>98.988</t>
  </si>
  <si>
    <t>93DU0611:T568:007</t>
  </si>
  <si>
    <t>21:0955:001565</t>
  </si>
  <si>
    <t>21:0006:000205:0005:0558:00</t>
  </si>
  <si>
    <t>14.965</t>
  </si>
  <si>
    <t>9.87</t>
  </si>
  <si>
    <t>39.813</t>
  </si>
  <si>
    <t>97.086</t>
  </si>
  <si>
    <t>93DU0611:T568:008</t>
  </si>
  <si>
    <t>21:0955:001566</t>
  </si>
  <si>
    <t>21:0006:000205:0005:0559:00</t>
  </si>
  <si>
    <t>17.229</t>
  </si>
  <si>
    <t>5.875</t>
  </si>
  <si>
    <t>8.486</t>
  </si>
  <si>
    <t>6.584</t>
  </si>
  <si>
    <t>19.56</t>
  </si>
  <si>
    <t>40.482</t>
  </si>
  <si>
    <t>98.693</t>
  </si>
  <si>
    <t>93DU0611:T568:009</t>
  </si>
  <si>
    <t>21:0955:001567</t>
  </si>
  <si>
    <t>21:0006:000205:0005:0560:00</t>
  </si>
  <si>
    <t>16.983</t>
  </si>
  <si>
    <t>8.803</t>
  </si>
  <si>
    <t>40.163</t>
  </si>
  <si>
    <t>99.249</t>
  </si>
  <si>
    <t>93DU0625:T568:010</t>
  </si>
  <si>
    <t>21:0955:001568</t>
  </si>
  <si>
    <t>21:0006:000210</t>
  </si>
  <si>
    <t>21:0006:000210:0005:0503:00</t>
  </si>
  <si>
    <t>24.066</t>
  </si>
  <si>
    <t>4.495</t>
  </si>
  <si>
    <t>15.351</t>
  </si>
  <si>
    <t>53.289</t>
  </si>
  <si>
    <t>93DU0625:T568:011</t>
  </si>
  <si>
    <t>21:0955:001569</t>
  </si>
  <si>
    <t>21:0006:000210:0005:0501:00</t>
  </si>
  <si>
    <t>46.939</t>
  </si>
  <si>
    <t>1.06</t>
  </si>
  <si>
    <t>48.067</t>
  </si>
  <si>
    <t>96.645</t>
  </si>
  <si>
    <t>93DU0625:T568:012</t>
  </si>
  <si>
    <t>21:0955:001570</t>
  </si>
  <si>
    <t>21:0006:000210:0005:0502:00</t>
  </si>
  <si>
    <t>0.521</t>
  </si>
  <si>
    <t>0.785</t>
  </si>
  <si>
    <t>96.968</t>
  </si>
  <si>
    <t>93DU0625:T568:013</t>
  </si>
  <si>
    <t>21:0955:001571</t>
  </si>
  <si>
    <t>21:0006:000210:0005:0504:00</t>
  </si>
  <si>
    <t>25.103</t>
  </si>
  <si>
    <t>3.555</t>
  </si>
  <si>
    <t>1.802</t>
  </si>
  <si>
    <t>34.107</t>
  </si>
  <si>
    <t>85.319</t>
  </si>
  <si>
    <t>93DU0576:T569:001</t>
  </si>
  <si>
    <t>21:0955:001572</t>
  </si>
  <si>
    <t>21:0006:000192:0005:0850:00</t>
  </si>
  <si>
    <t>T569</t>
  </si>
  <si>
    <t>20.101</t>
  </si>
  <si>
    <t>4.791</t>
  </si>
  <si>
    <t>4.047</t>
  </si>
  <si>
    <t>21.818</t>
  </si>
  <si>
    <t>41.918</t>
  </si>
  <si>
    <t>93DU0576:T569:002</t>
  </si>
  <si>
    <t>21:0955:001573</t>
  </si>
  <si>
    <t>21:0006:000192:0005:0851:00</t>
  </si>
  <si>
    <t>18.196</t>
  </si>
  <si>
    <t>7.603</t>
  </si>
  <si>
    <t>99.404</t>
  </si>
  <si>
    <t>93DU0576:T569:003</t>
  </si>
  <si>
    <t>21:0955:001574</t>
  </si>
  <si>
    <t>21:0006:000192:0005:0852:00</t>
  </si>
  <si>
    <t>6.547</t>
  </si>
  <si>
    <t>20.104</t>
  </si>
  <si>
    <t>40.677</t>
  </si>
  <si>
    <t>99.638</t>
  </si>
  <si>
    <t>93DU0576:T569:004</t>
  </si>
  <si>
    <t>21:0955:001575</t>
  </si>
  <si>
    <t>21:0006:000192:0005:0853:00</t>
  </si>
  <si>
    <t>15.092</t>
  </si>
  <si>
    <t>10.368</t>
  </si>
  <si>
    <t>7.393</t>
  </si>
  <si>
    <t>18.571</t>
  </si>
  <si>
    <t>99.745</t>
  </si>
  <si>
    <t>93DU0576:T569:005</t>
  </si>
  <si>
    <t>21:0955:001576</t>
  </si>
  <si>
    <t>21:0006:000192:0005:0854:00</t>
  </si>
  <si>
    <t>6.348</t>
  </si>
  <si>
    <t>19.911</t>
  </si>
  <si>
    <t>93DU0576:T569:006</t>
  </si>
  <si>
    <t>21:0955:001577</t>
  </si>
  <si>
    <t>21:0006:000192:0005:0855:00</t>
  </si>
  <si>
    <t>15.912</t>
  </si>
  <si>
    <t>6.48</t>
  </si>
  <si>
    <t>9.504</t>
  </si>
  <si>
    <t>18.696</t>
  </si>
  <si>
    <t>41.657</t>
  </si>
  <si>
    <t>93DU0576:T569:007</t>
  </si>
  <si>
    <t>21:0955:001578</t>
  </si>
  <si>
    <t>21:0006:000192:0005:0856:00</t>
  </si>
  <si>
    <t>5.619</t>
  </si>
  <si>
    <t>7.576</t>
  </si>
  <si>
    <t>19.921</t>
  </si>
  <si>
    <t>41.485</t>
  </si>
  <si>
    <t>100.086</t>
  </si>
  <si>
    <t>93DU0576:T569:008</t>
  </si>
  <si>
    <t>21:0955:001579</t>
  </si>
  <si>
    <t>21:0006:000192:0005:0857:00</t>
  </si>
  <si>
    <t>14.752</t>
  </si>
  <si>
    <t>5.16</t>
  </si>
  <si>
    <t>10.681</t>
  </si>
  <si>
    <t>5.628</t>
  </si>
  <si>
    <t>19.722</t>
  </si>
  <si>
    <t>42.273</t>
  </si>
  <si>
    <t>93DU0576:T569:009</t>
  </si>
  <si>
    <t>21:0955:001580</t>
  </si>
  <si>
    <t>21:0006:000192:0005:0858:00</t>
  </si>
  <si>
    <t>9.224</t>
  </si>
  <si>
    <t>6.452</t>
  </si>
  <si>
    <t>93DU0576:T569:010</t>
  </si>
  <si>
    <t>21:0955:001581</t>
  </si>
  <si>
    <t>21:0006:000192:0005:0859:00</t>
  </si>
  <si>
    <t>17.061</t>
  </si>
  <si>
    <t>5.81</t>
  </si>
  <si>
    <t>19.464</t>
  </si>
  <si>
    <t>42.634</t>
  </si>
  <si>
    <t>93DU0576:T569:011</t>
  </si>
  <si>
    <t>21:0955:001582</t>
  </si>
  <si>
    <t>21:0006:000192:0005:0860:00</t>
  </si>
  <si>
    <t>5.788</t>
  </si>
  <si>
    <t>6.278</t>
  </si>
  <si>
    <t>20.16</t>
  </si>
  <si>
    <t>98.538</t>
  </si>
  <si>
    <t>93DU0576:T569:012</t>
  </si>
  <si>
    <t>21:0955:001583</t>
  </si>
  <si>
    <t>21:0006:000192:0005:0861:00</t>
  </si>
  <si>
    <t>4.104</t>
  </si>
  <si>
    <t>20.921</t>
  </si>
  <si>
    <t>99.142</t>
  </si>
  <si>
    <t>93DU0576:T569:013</t>
  </si>
  <si>
    <t>21:0955:001584</t>
  </si>
  <si>
    <t>21:0006:000192:0005:0862:00</t>
  </si>
  <si>
    <t>16.662</t>
  </si>
  <si>
    <t>6.667</t>
  </si>
  <si>
    <t>42.337</t>
  </si>
  <si>
    <t>93DU0576:T569:014</t>
  </si>
  <si>
    <t>21:0955:001585</t>
  </si>
  <si>
    <t>21:0006:000192:0005:0863:00</t>
  </si>
  <si>
    <t>18.86</t>
  </si>
  <si>
    <t>5.451</t>
  </si>
  <si>
    <t>5.305</t>
  </si>
  <si>
    <t>7.667</t>
  </si>
  <si>
    <t>19.721</t>
  </si>
  <si>
    <t>99.454</t>
  </si>
  <si>
    <t>93DU0576:T569:015</t>
  </si>
  <si>
    <t>21:0955:001586</t>
  </si>
  <si>
    <t>21:0006:000192:0005:0864:00</t>
  </si>
  <si>
    <t>17.962</t>
  </si>
  <si>
    <t>5.516</t>
  </si>
  <si>
    <t>6.114</t>
  </si>
  <si>
    <t>19.263</t>
  </si>
  <si>
    <t>43.327</t>
  </si>
  <si>
    <t>100.074</t>
  </si>
  <si>
    <t>93DU0576:T569:016</t>
  </si>
  <si>
    <t>21:0955:001587</t>
  </si>
  <si>
    <t>21:0006:000192:0005:0865:00</t>
  </si>
  <si>
    <t>14.808</t>
  </si>
  <si>
    <t>10.628</t>
  </si>
  <si>
    <t>98.986</t>
  </si>
  <si>
    <t>93DU0576:T569:017</t>
  </si>
  <si>
    <t>21:0955:001588</t>
  </si>
  <si>
    <t>21:0006:000192:0005:0866:00</t>
  </si>
  <si>
    <t>4.143</t>
  </si>
  <si>
    <t>6.257</t>
  </si>
  <si>
    <t>38.745</t>
  </si>
  <si>
    <t>96.262</t>
  </si>
  <si>
    <t>93DU0576:T569:018</t>
  </si>
  <si>
    <t>21:0955:001589</t>
  </si>
  <si>
    <t>21:0006:000192:0005:0867:00</t>
  </si>
  <si>
    <t>14.158</t>
  </si>
  <si>
    <t>11.714</t>
  </si>
  <si>
    <t>6.506</t>
  </si>
  <si>
    <t>99.085</t>
  </si>
  <si>
    <t>93DU0576:T569:019</t>
  </si>
  <si>
    <t>21:0955:001590</t>
  </si>
  <si>
    <t>21:0006:000192:0005:0868:00</t>
  </si>
  <si>
    <t>5.191</t>
  </si>
  <si>
    <t>6.528</t>
  </si>
  <si>
    <t>42.279</t>
  </si>
  <si>
    <t>93DU0576:T569:020</t>
  </si>
  <si>
    <t>21:0955:001591</t>
  </si>
  <si>
    <t>21:0006:000192:0005:0869:00</t>
  </si>
  <si>
    <t>21.082</t>
  </si>
  <si>
    <t>4.225</t>
  </si>
  <si>
    <t>8.086</t>
  </si>
  <si>
    <t>42.215</t>
  </si>
  <si>
    <t>101.138</t>
  </si>
  <si>
    <t>93DU0576:T569:021</t>
  </si>
  <si>
    <t>21:0955:001592</t>
  </si>
  <si>
    <t>21:0006:000192:0005:0870:00</t>
  </si>
  <si>
    <t>16.705</t>
  </si>
  <si>
    <t>8.806</t>
  </si>
  <si>
    <t>19.797</t>
  </si>
  <si>
    <t>100.6</t>
  </si>
  <si>
    <t>93DU0576:T569:022</t>
  </si>
  <si>
    <t>21:0955:001593</t>
  </si>
  <si>
    <t>21:0006:000192:0005:0871:00</t>
  </si>
  <si>
    <t>16.755</t>
  </si>
  <si>
    <t>8.718</t>
  </si>
  <si>
    <t>7.258</t>
  </si>
  <si>
    <t>40.906</t>
  </si>
  <si>
    <t>100.385</t>
  </si>
  <si>
    <t>93DU0576:T569:023</t>
  </si>
  <si>
    <t>21:0955:001594</t>
  </si>
  <si>
    <t>21:0006:000192:0005:0872:00</t>
  </si>
  <si>
    <t>8.139</t>
  </si>
  <si>
    <t>19.686</t>
  </si>
  <si>
    <t>41.197</t>
  </si>
  <si>
    <t>99.73</t>
  </si>
  <si>
    <t>93DU0576:T569:024</t>
  </si>
  <si>
    <t>21:0955:001595</t>
  </si>
  <si>
    <t>21:0006:000192:0005:0873:00</t>
  </si>
  <si>
    <t>16.146</t>
  </si>
  <si>
    <t>7.284</t>
  </si>
  <si>
    <t>9.449</t>
  </si>
  <si>
    <t>18.674</t>
  </si>
  <si>
    <t>93DU0576:T569:025</t>
  </si>
  <si>
    <t>21:0955:001596</t>
  </si>
  <si>
    <t>21:0006:000192:0005:0874:00</t>
  </si>
  <si>
    <t>18.406</t>
  </si>
  <si>
    <t>9.833</t>
  </si>
  <si>
    <t>16.542</t>
  </si>
  <si>
    <t>40.454</t>
  </si>
  <si>
    <t>93DU0576:T569:026</t>
  </si>
  <si>
    <t>21:0955:001597</t>
  </si>
  <si>
    <t>21:0006:000192:0005:0875:00</t>
  </si>
  <si>
    <t>15.545</t>
  </si>
  <si>
    <t>18.377</t>
  </si>
  <si>
    <t>38.694</t>
  </si>
  <si>
    <t>95.011</t>
  </si>
  <si>
    <t>93DU0576:T569:027</t>
  </si>
  <si>
    <t>21:0955:001598</t>
  </si>
  <si>
    <t>21:0006:000192:0005:0876:00</t>
  </si>
  <si>
    <t>9.678</t>
  </si>
  <si>
    <t>18.877</t>
  </si>
  <si>
    <t>40.953</t>
  </si>
  <si>
    <t>100.142</t>
  </si>
  <si>
    <t>93DU0576:T569:028</t>
  </si>
  <si>
    <t>21:0955:001599</t>
  </si>
  <si>
    <t>21:0006:000192:0005:0877:00</t>
  </si>
  <si>
    <t>19.417</t>
  </si>
  <si>
    <t>4.497</t>
  </si>
  <si>
    <t>18.729</t>
  </si>
  <si>
    <t>41.44</t>
  </si>
  <si>
    <t>93DU0576:T569:029</t>
  </si>
  <si>
    <t>21:0955:001600</t>
  </si>
  <si>
    <t>21:0006:000192:0005:0878:00</t>
  </si>
  <si>
    <t>16.891</t>
  </si>
  <si>
    <t>19.666</t>
  </si>
  <si>
    <t>93DU0576:T569:030</t>
  </si>
  <si>
    <t>21:0955:001601</t>
  </si>
  <si>
    <t>21:0006:000192:0005:0879:00</t>
  </si>
  <si>
    <t>20.825</t>
  </si>
  <si>
    <t>3.091</t>
  </si>
  <si>
    <t>42.367</t>
  </si>
  <si>
    <t>93DU0576:T569:031</t>
  </si>
  <si>
    <t>21:0955:001602</t>
  </si>
  <si>
    <t>21:0006:000192:0005:0880:00</t>
  </si>
  <si>
    <t>3.505</t>
  </si>
  <si>
    <t>21.258</t>
  </si>
  <si>
    <t>42.116</t>
  </si>
  <si>
    <t>99.706</t>
  </si>
  <si>
    <t>93DU0576:T569:032</t>
  </si>
  <si>
    <t>21:0955:001603</t>
  </si>
  <si>
    <t>21:0006:000192:0005:0881:00</t>
  </si>
  <si>
    <t>5.269</t>
  </si>
  <si>
    <t>41.616</t>
  </si>
  <si>
    <t>99.776</t>
  </si>
  <si>
    <t>93DU0576:T569:033</t>
  </si>
  <si>
    <t>21:0955:001604</t>
  </si>
  <si>
    <t>21:0006:000192:0005:0882:00</t>
  </si>
  <si>
    <t>13.796</t>
  </si>
  <si>
    <t>6.154</t>
  </si>
  <si>
    <t>19.503</t>
  </si>
  <si>
    <t>40.026</t>
  </si>
  <si>
    <t>99.303</t>
  </si>
  <si>
    <t>93DU0576:T569:034</t>
  </si>
  <si>
    <t>21:0955:001605</t>
  </si>
  <si>
    <t>21:0006:000192:0005:0883:00</t>
  </si>
  <si>
    <t>19.77</t>
  </si>
  <si>
    <t>3.921</t>
  </si>
  <si>
    <t>7.347</t>
  </si>
  <si>
    <t>93DU0576:T569:035</t>
  </si>
  <si>
    <t>21:0955:001606</t>
  </si>
  <si>
    <t>21:0006:000192:0005:0884:00</t>
  </si>
  <si>
    <t>20.473</t>
  </si>
  <si>
    <t>4.995</t>
  </si>
  <si>
    <t>3.816</t>
  </si>
  <si>
    <t>41.721</t>
  </si>
  <si>
    <t>93DU0576:T569:036</t>
  </si>
  <si>
    <t>21:0955:001607</t>
  </si>
  <si>
    <t>21:0006:000192:0005:0885:00</t>
  </si>
  <si>
    <t>16.73</t>
  </si>
  <si>
    <t>5.787</t>
  </si>
  <si>
    <t>7.059</t>
  </si>
  <si>
    <t>6.65</t>
  </si>
  <si>
    <t>42.26</t>
  </si>
  <si>
    <t>98.407</t>
  </si>
  <si>
    <t>93DU0576:T569:037</t>
  </si>
  <si>
    <t>21:0955:001608</t>
  </si>
  <si>
    <t>21:0006:000192:0005:0886:00</t>
  </si>
  <si>
    <t>18.108</t>
  </si>
  <si>
    <t>6.117</t>
  </si>
  <si>
    <t>7.786</t>
  </si>
  <si>
    <t>93DU0576:T569:038</t>
  </si>
  <si>
    <t>21:0955:001609</t>
  </si>
  <si>
    <t>21:0006:000192:0005:0887:00</t>
  </si>
  <si>
    <t>5.751</t>
  </si>
  <si>
    <t>6.397</t>
  </si>
  <si>
    <t>40.504</t>
  </si>
  <si>
    <t>93DU0576:T569:039</t>
  </si>
  <si>
    <t>21:0955:001610</t>
  </si>
  <si>
    <t>21:0006:000192:0005:0888:00</t>
  </si>
  <si>
    <t>16.182</t>
  </si>
  <si>
    <t>5.421</t>
  </si>
  <si>
    <t>40.846</t>
  </si>
  <si>
    <t>99.682</t>
  </si>
  <si>
    <t>93DU0576:T569:040</t>
  </si>
  <si>
    <t>21:0955:001611</t>
  </si>
  <si>
    <t>21:0006:000192:0005:0889:00</t>
  </si>
  <si>
    <t>7.148</t>
  </si>
  <si>
    <t>40.593</t>
  </si>
  <si>
    <t>99.229</t>
  </si>
  <si>
    <t>93DU0576:T569:041</t>
  </si>
  <si>
    <t>21:0955:001612</t>
  </si>
  <si>
    <t>21:0006:000192:0005:0890:00</t>
  </si>
  <si>
    <t>5.762</t>
  </si>
  <si>
    <t>5.257</t>
  </si>
  <si>
    <t>7.738</t>
  </si>
  <si>
    <t>19.886</t>
  </si>
  <si>
    <t>93DU0576:T569:042</t>
  </si>
  <si>
    <t>21:0955:001613</t>
  </si>
  <si>
    <t>21:0006:000192:0005:0891:00</t>
  </si>
  <si>
    <t>13.125</t>
  </si>
  <si>
    <t>3.634</t>
  </si>
  <si>
    <t>23.762</t>
  </si>
  <si>
    <t>39.674</t>
  </si>
  <si>
    <t>94.744</t>
  </si>
  <si>
    <t>93DU0576:T569:043</t>
  </si>
  <si>
    <t>21:0955:001614</t>
  </si>
  <si>
    <t>21:0006:000192:0005:0892:00</t>
  </si>
  <si>
    <t>18.627</t>
  </si>
  <si>
    <t>41.766</t>
  </si>
  <si>
    <t>100.212</t>
  </si>
  <si>
    <t>93DU0576:T569:044</t>
  </si>
  <si>
    <t>21:0955:001615</t>
  </si>
  <si>
    <t>21:0006:000192:0005:0893:00</t>
  </si>
  <si>
    <t>18.4</t>
  </si>
  <si>
    <t>5.602</t>
  </si>
  <si>
    <t>20.591</t>
  </si>
  <si>
    <t>93DU0576:T569:045</t>
  </si>
  <si>
    <t>21:0955:001616</t>
  </si>
  <si>
    <t>21:0006:000192:0005:0894:00</t>
  </si>
  <si>
    <t>5.002</t>
  </si>
  <si>
    <t>8.084</t>
  </si>
  <si>
    <t>7.464</t>
  </si>
  <si>
    <t>93DU0576:T569:046</t>
  </si>
  <si>
    <t>21:0955:001617</t>
  </si>
  <si>
    <t>21:0006:000192:0005:0895:00</t>
  </si>
  <si>
    <t>17.059</t>
  </si>
  <si>
    <t>6.085</t>
  </si>
  <si>
    <t>19.112</t>
  </si>
  <si>
    <t>41.877</t>
  </si>
  <si>
    <t>100.066</t>
  </si>
  <si>
    <t>93DU0576:T569:047</t>
  </si>
  <si>
    <t>21:0955:001618</t>
  </si>
  <si>
    <t>21:0006:000192:0005:0896:00</t>
  </si>
  <si>
    <t>4.759</t>
  </si>
  <si>
    <t>20.487</t>
  </si>
  <si>
    <t>42.153</t>
  </si>
  <si>
    <t>93DU0576:T569:048</t>
  </si>
  <si>
    <t>21:0955:001619</t>
  </si>
  <si>
    <t>21:0006:000192:0005:0897:00</t>
  </si>
  <si>
    <t>14.914</t>
  </si>
  <si>
    <t>11.594</t>
  </si>
  <si>
    <t>6.12</t>
  </si>
  <si>
    <t>99.657</t>
  </si>
  <si>
    <t>93DU0576:T569:049</t>
  </si>
  <si>
    <t>21:0955:001620</t>
  </si>
  <si>
    <t>21:0006:000192:0005:0898:00</t>
  </si>
  <si>
    <t>5.04</t>
  </si>
  <si>
    <t>99.947</t>
  </si>
  <si>
    <t>93DU0576:T569:050</t>
  </si>
  <si>
    <t>21:0955:001621</t>
  </si>
  <si>
    <t>21:0006:000192:0005:0899:00</t>
  </si>
  <si>
    <t>93DU0576:T569:051</t>
  </si>
  <si>
    <t>21:0955:001622</t>
  </si>
  <si>
    <t>21:0006:000192:0005:0900:00</t>
  </si>
  <si>
    <t>16.365</t>
  </si>
  <si>
    <t>5.907</t>
  </si>
  <si>
    <t>18.445</t>
  </si>
  <si>
    <t>42.76</t>
  </si>
  <si>
    <t>97.874</t>
  </si>
  <si>
    <t>93DU0576:T569:052</t>
  </si>
  <si>
    <t>21:0955:001623</t>
  </si>
  <si>
    <t>21:0006:000192:0005:0901:00</t>
  </si>
  <si>
    <t>16.919</t>
  </si>
  <si>
    <t>8.011</t>
  </si>
  <si>
    <t>19.807</t>
  </si>
  <si>
    <t>99.701</t>
  </si>
  <si>
    <t>93DU0576:T569:053</t>
  </si>
  <si>
    <t>21:0955:001624</t>
  </si>
  <si>
    <t>21:0006:000192:0005:0902:00</t>
  </si>
  <si>
    <t>19.254</t>
  </si>
  <si>
    <t>5.344</t>
  </si>
  <si>
    <t>93DU0576:T569:054</t>
  </si>
  <si>
    <t>21:0955:001625</t>
  </si>
  <si>
    <t>21:0006:000192:0005:0903:00</t>
  </si>
  <si>
    <t>17.794</t>
  </si>
  <si>
    <t>5.672</t>
  </si>
  <si>
    <t>6.824</t>
  </si>
  <si>
    <t>99.457</t>
  </si>
  <si>
    <t>93DU0576:T569:055</t>
  </si>
  <si>
    <t>21:0955:001626</t>
  </si>
  <si>
    <t>21:0006:000192:0005:0904:00</t>
  </si>
  <si>
    <t>7.194</t>
  </si>
  <si>
    <t>41.4</t>
  </si>
  <si>
    <t>99.162</t>
  </si>
  <si>
    <t>93DU0576:T569:056</t>
  </si>
  <si>
    <t>21:0955:001627</t>
  </si>
  <si>
    <t>21:0006:000192:0005:0905:00</t>
  </si>
  <si>
    <t>20.156</t>
  </si>
  <si>
    <t>3.67</t>
  </si>
  <si>
    <t>3.964</t>
  </si>
  <si>
    <t>0.456</t>
  </si>
  <si>
    <t>42.557</t>
  </si>
  <si>
    <t>98.069</t>
  </si>
  <si>
    <t>93DU0576:T569:057</t>
  </si>
  <si>
    <t>21:0955:001628</t>
  </si>
  <si>
    <t>21:0006:000192:0005:0906:00</t>
  </si>
  <si>
    <t>4.535</t>
  </si>
  <si>
    <t>20.321</t>
  </si>
  <si>
    <t>98.993</t>
  </si>
  <si>
    <t>93DU0576:T569:058</t>
  </si>
  <si>
    <t>21:0955:001629</t>
  </si>
  <si>
    <t>21:0006:000192:0005:0907:00</t>
  </si>
  <si>
    <t>17.786</t>
  </si>
  <si>
    <t>7.74</t>
  </si>
  <si>
    <t>21.518</t>
  </si>
  <si>
    <t>41.83</t>
  </si>
  <si>
    <t>93DU0576:T569:059</t>
  </si>
  <si>
    <t>21:0955:001630</t>
  </si>
  <si>
    <t>21:0006:000192:0005:0908:00</t>
  </si>
  <si>
    <t>21.39</t>
  </si>
  <si>
    <t>3.474</t>
  </si>
  <si>
    <t>7.719</t>
  </si>
  <si>
    <t>20.324</t>
  </si>
  <si>
    <t>93DU0576:T569:060</t>
  </si>
  <si>
    <t>21:0955:001631</t>
  </si>
  <si>
    <t>21:0006:000192:0005:0909:00</t>
  </si>
  <si>
    <t>5.693</t>
  </si>
  <si>
    <t>21.016</t>
  </si>
  <si>
    <t>93DU0576:T569:061</t>
  </si>
  <si>
    <t>21:0955:001632</t>
  </si>
  <si>
    <t>21:0006:000192:0005:0910:00</t>
  </si>
  <si>
    <t>21.196</t>
  </si>
  <si>
    <t>41.704</t>
  </si>
  <si>
    <t>93DU0576:T569:062</t>
  </si>
  <si>
    <t>21:0955:001633</t>
  </si>
  <si>
    <t>21:0006:000192:0005:0911:00</t>
  </si>
  <si>
    <t>41.588</t>
  </si>
  <si>
    <t>99.961</t>
  </si>
  <si>
    <t>93DU0576:T569:063</t>
  </si>
  <si>
    <t>21:0955:001634</t>
  </si>
  <si>
    <t>21:0006:000192:0005:0912:00</t>
  </si>
  <si>
    <t>6.171</t>
  </si>
  <si>
    <t>93DU0576:T569:064</t>
  </si>
  <si>
    <t>21:0955:001635</t>
  </si>
  <si>
    <t>21:0006:000192:0005:0913:00</t>
  </si>
  <si>
    <t>18.081</t>
  </si>
  <si>
    <t>5.719</t>
  </si>
  <si>
    <t>6.708</t>
  </si>
  <si>
    <t>19.949</t>
  </si>
  <si>
    <t>93DU0576:T569:065</t>
  </si>
  <si>
    <t>21:0955:001636</t>
  </si>
  <si>
    <t>21:0006:000192:0005:0914:00</t>
  </si>
  <si>
    <t>17.214</t>
  </si>
  <si>
    <t>4.195</t>
  </si>
  <si>
    <t>21.341</t>
  </si>
  <si>
    <t>41.586</t>
  </si>
  <si>
    <t>99.899</t>
  </si>
  <si>
    <t>93DU0576:T569:066</t>
  </si>
  <si>
    <t>21:0955:001637</t>
  </si>
  <si>
    <t>21:0006:000192:0005:0915:00</t>
  </si>
  <si>
    <t>19.022</t>
  </si>
  <si>
    <t>5.862</t>
  </si>
  <si>
    <t>41.276</t>
  </si>
  <si>
    <t>100.121</t>
  </si>
  <si>
    <t>93DU0576:T569:067</t>
  </si>
  <si>
    <t>21:0955:001638</t>
  </si>
  <si>
    <t>21:0006:000192:0005:0916:00</t>
  </si>
  <si>
    <t>3.758</t>
  </si>
  <si>
    <t>101.572</t>
  </si>
  <si>
    <t>93DU0576:T569:068</t>
  </si>
  <si>
    <t>21:0955:001639</t>
  </si>
  <si>
    <t>21:0006:000192:0005:0917:00</t>
  </si>
  <si>
    <t>5.954</t>
  </si>
  <si>
    <t>20.231</t>
  </si>
  <si>
    <t>100.541</t>
  </si>
  <si>
    <t>93DU0576:T569:069</t>
  </si>
  <si>
    <t>21:0955:001640</t>
  </si>
  <si>
    <t>21:0006:000192:0005:0918:00</t>
  </si>
  <si>
    <t>17.924</t>
  </si>
  <si>
    <t>6.024</t>
  </si>
  <si>
    <t>7.724</t>
  </si>
  <si>
    <t>93DU0576:T570:001</t>
  </si>
  <si>
    <t>21:0955:001641</t>
  </si>
  <si>
    <t>21:0006:000192:0005:0919:00</t>
  </si>
  <si>
    <t>T570</t>
  </si>
  <si>
    <t>18.363</t>
  </si>
  <si>
    <t>5.636</t>
  </si>
  <si>
    <t>7.593</t>
  </si>
  <si>
    <t>100.262</t>
  </si>
  <si>
    <t>93DU0576:T570:002</t>
  </si>
  <si>
    <t>21:0955:001642</t>
  </si>
  <si>
    <t>21:0006:000192:0005:0920:00</t>
  </si>
  <si>
    <t>17.896</t>
  </si>
  <si>
    <t>7.383</t>
  </si>
  <si>
    <t>93DU0576:T570:003</t>
  </si>
  <si>
    <t>21:0955:001643</t>
  </si>
  <si>
    <t>21:0006:000192:0005:0921:00</t>
  </si>
  <si>
    <t>3.829</t>
  </si>
  <si>
    <t>7.149</t>
  </si>
  <si>
    <t>42.029</t>
  </si>
  <si>
    <t>99.842</t>
  </si>
  <si>
    <t>93DU0576:T570:004</t>
  </si>
  <si>
    <t>21:0955:001644</t>
  </si>
  <si>
    <t>21:0006:000192:0005:0922:00</t>
  </si>
  <si>
    <t>18.009</t>
  </si>
  <si>
    <t>41.184</t>
  </si>
  <si>
    <t>100.267</t>
  </si>
  <si>
    <t>93DU0576:T570:005</t>
  </si>
  <si>
    <t>21:0955:001645</t>
  </si>
  <si>
    <t>21:0006:000192:0005:0923:00</t>
  </si>
  <si>
    <t>4.719</t>
  </si>
  <si>
    <t>7.954</t>
  </si>
  <si>
    <t>19.137</t>
  </si>
  <si>
    <t>41.644</t>
  </si>
  <si>
    <t>100.095</t>
  </si>
  <si>
    <t>93DU0576:T570:006</t>
  </si>
  <si>
    <t>21:0955:001646</t>
  </si>
  <si>
    <t>21:0006:000192:0005:0924:00</t>
  </si>
  <si>
    <t>6.256</t>
  </si>
  <si>
    <t>99.664</t>
  </si>
  <si>
    <t>93DU0576:T570:007</t>
  </si>
  <si>
    <t>21:0955:001647</t>
  </si>
  <si>
    <t>21:0006:000192:0005:0925:00</t>
  </si>
  <si>
    <t>4.606</t>
  </si>
  <si>
    <t>99.876</t>
  </si>
  <si>
    <t>93DU0576:T570:008</t>
  </si>
  <si>
    <t>21:0955:001648</t>
  </si>
  <si>
    <t>21:0006:000192:0005:0926:00</t>
  </si>
  <si>
    <t>4.514</t>
  </si>
  <si>
    <t>3.499</t>
  </si>
  <si>
    <t>7.481</t>
  </si>
  <si>
    <t>42.179</t>
  </si>
  <si>
    <t>93DU0576:T570:009</t>
  </si>
  <si>
    <t>21:0955:001649</t>
  </si>
  <si>
    <t>21:0006:000192:0005:0927:00</t>
  </si>
  <si>
    <t>20.084</t>
  </si>
  <si>
    <t>5.405</t>
  </si>
  <si>
    <t>101.694</t>
  </si>
  <si>
    <t>93DU0576:T570:010</t>
  </si>
  <si>
    <t>21:0955:001650</t>
  </si>
  <si>
    <t>21:0006:000192:0005:0928:00</t>
  </si>
  <si>
    <t>3.531</t>
  </si>
  <si>
    <t>100.896</t>
  </si>
  <si>
    <t>93DU0576:T570:011</t>
  </si>
  <si>
    <t>21:0955:001651</t>
  </si>
  <si>
    <t>21:0006:000192:0005:0929:00</t>
  </si>
  <si>
    <t>17.306</t>
  </si>
  <si>
    <t>93DU0576:T570:012</t>
  </si>
  <si>
    <t>21:0955:001652</t>
  </si>
  <si>
    <t>21:0006:000192:0005:0930:00</t>
  </si>
  <si>
    <t>21.051</t>
  </si>
  <si>
    <t>4.713</t>
  </si>
  <si>
    <t>2.526</t>
  </si>
  <si>
    <t>99.014</t>
  </si>
  <si>
    <t>93DU0576:T570:013</t>
  </si>
  <si>
    <t>21:0955:001653</t>
  </si>
  <si>
    <t>21:0006:000192:0005:0931:00</t>
  </si>
  <si>
    <t>19.94</t>
  </si>
  <si>
    <t>5.215</t>
  </si>
  <si>
    <t>6.465</t>
  </si>
  <si>
    <t>21.064</t>
  </si>
  <si>
    <t>41.669</t>
  </si>
  <si>
    <t>93DU0576:T570:014</t>
  </si>
  <si>
    <t>21:0955:001654</t>
  </si>
  <si>
    <t>21:0006:000192:0005:0932:00</t>
  </si>
  <si>
    <t>19.602</t>
  </si>
  <si>
    <t>5.167</t>
  </si>
  <si>
    <t>19.163</t>
  </si>
  <si>
    <t>102.056</t>
  </si>
  <si>
    <t>93DU0576:T570:015</t>
  </si>
  <si>
    <t>21:0955:001655</t>
  </si>
  <si>
    <t>21:0006:000192:0005:0933:00</t>
  </si>
  <si>
    <t>17.527</t>
  </si>
  <si>
    <t>7.372</t>
  </si>
  <si>
    <t>40.874</t>
  </si>
  <si>
    <t>98.643</t>
  </si>
  <si>
    <t>93DU0576:T570:016</t>
  </si>
  <si>
    <t>21:0955:001656</t>
  </si>
  <si>
    <t>21:0006:000192:0005:0934:00</t>
  </si>
  <si>
    <t>19.625</t>
  </si>
  <si>
    <t>3.813</t>
  </si>
  <si>
    <t>7.424</t>
  </si>
  <si>
    <t>21.035</t>
  </si>
  <si>
    <t>99.982</t>
  </si>
  <si>
    <t>93DU0576:T570:017</t>
  </si>
  <si>
    <t>21:0955:001657</t>
  </si>
  <si>
    <t>21:0006:000192:0005:0935:00</t>
  </si>
  <si>
    <t>19.289</t>
  </si>
  <si>
    <t>4.443</t>
  </si>
  <si>
    <t>7.577</t>
  </si>
  <si>
    <t>41.858</t>
  </si>
  <si>
    <t>98.76</t>
  </si>
  <si>
    <t>93DU0576:T570:018</t>
  </si>
  <si>
    <t>21:0955:001658</t>
  </si>
  <si>
    <t>21:0006:000192:0005:0501:00</t>
  </si>
  <si>
    <t>21.206</t>
  </si>
  <si>
    <t>1.569</t>
  </si>
  <si>
    <t>30.967</t>
  </si>
  <si>
    <t>37.28</t>
  </si>
  <si>
    <t>98.743</t>
  </si>
  <si>
    <t>93DU0576:T570:019</t>
  </si>
  <si>
    <t>21:0955:001659</t>
  </si>
  <si>
    <t>21:0006:000192:0005:0936:00</t>
  </si>
  <si>
    <t>18.962</t>
  </si>
  <si>
    <t>7.095</t>
  </si>
  <si>
    <t>43.026</t>
  </si>
  <si>
    <t>93DU0576:T570:020</t>
  </si>
  <si>
    <t>21:0955:001660</t>
  </si>
  <si>
    <t>21:0006:000192:0005:0937:00</t>
  </si>
  <si>
    <t>5.036</t>
  </si>
  <si>
    <t>41.319</t>
  </si>
  <si>
    <t>93DU0576:T570:021</t>
  </si>
  <si>
    <t>21:0955:001661</t>
  </si>
  <si>
    <t>21:0006:000192:0005:0938:00</t>
  </si>
  <si>
    <t>4.253</t>
  </si>
  <si>
    <t>99.25</t>
  </si>
  <si>
    <t>93DU0576:T570:022</t>
  </si>
  <si>
    <t>21:0955:001662</t>
  </si>
  <si>
    <t>21:0006:000192:0005:0939:00</t>
  </si>
  <si>
    <t>19.738</t>
  </si>
  <si>
    <t>7.535</t>
  </si>
  <si>
    <t>21.259</t>
  </si>
  <si>
    <t>42.867</t>
  </si>
  <si>
    <t>102.387</t>
  </si>
  <si>
    <t>93DU0576:T570:023</t>
  </si>
  <si>
    <t>21:0955:001663</t>
  </si>
  <si>
    <t>21:0006:000192:0005:0940:00</t>
  </si>
  <si>
    <t>17.475</t>
  </si>
  <si>
    <t>6.084</t>
  </si>
  <si>
    <t>7.927</t>
  </si>
  <si>
    <t>41.975</t>
  </si>
  <si>
    <t>93DU0576:T570:024</t>
  </si>
  <si>
    <t>21:0955:001664</t>
  </si>
  <si>
    <t>21:0006:000192:0005:0941:00</t>
  </si>
  <si>
    <t>19.778</t>
  </si>
  <si>
    <t>3.66</t>
  </si>
  <si>
    <t>9.376</t>
  </si>
  <si>
    <t>99.289</t>
  </si>
  <si>
    <t>93DU0576:T570:025</t>
  </si>
  <si>
    <t>21:0955:001665</t>
  </si>
  <si>
    <t>21:0006:000192:0005:0942:00</t>
  </si>
  <si>
    <t>19.636</t>
  </si>
  <si>
    <t>99.867</t>
  </si>
  <si>
    <t>93DU0576:T570:026</t>
  </si>
  <si>
    <t>21:0955:001666</t>
  </si>
  <si>
    <t>21:0006:000192:0005:0943:00</t>
  </si>
  <si>
    <t>18.351</t>
  </si>
  <si>
    <t>6.798</t>
  </si>
  <si>
    <t>6.896</t>
  </si>
  <si>
    <t>20.175</t>
  </si>
  <si>
    <t>93DU0576:T570:027</t>
  </si>
  <si>
    <t>21:0955:001667</t>
  </si>
  <si>
    <t>21:0006:000192:0005:0944:00</t>
  </si>
  <si>
    <t>16.707</t>
  </si>
  <si>
    <t>99.031</t>
  </si>
  <si>
    <t>93DU0576:T570:028</t>
  </si>
  <si>
    <t>21:0955:001668</t>
  </si>
  <si>
    <t>21:0006:000192:0005:0945:00</t>
  </si>
  <si>
    <t>5.395</t>
  </si>
  <si>
    <t>100.483</t>
  </si>
  <si>
    <t>93DU0576:T570:029</t>
  </si>
  <si>
    <t>21:0955:001669</t>
  </si>
  <si>
    <t>21:0006:000192:0005:0946:00</t>
  </si>
  <si>
    <t>19.324</t>
  </si>
  <si>
    <t>4.639</t>
  </si>
  <si>
    <t>7.005</t>
  </si>
  <si>
    <t>21.175</t>
  </si>
  <si>
    <t>93DU0576:T570:030</t>
  </si>
  <si>
    <t>21:0955:001670</t>
  </si>
  <si>
    <t>21:0006:000192:0005:0947:00</t>
  </si>
  <si>
    <t>15.388</t>
  </si>
  <si>
    <t>3.954</t>
  </si>
  <si>
    <t>5.392</t>
  </si>
  <si>
    <t>18.265</t>
  </si>
  <si>
    <t>38.476</t>
  </si>
  <si>
    <t>87.718</t>
  </si>
  <si>
    <t>93DU0576:T570:031</t>
  </si>
  <si>
    <t>21:0955:001671</t>
  </si>
  <si>
    <t>21:0006:000192:0005:0948:00</t>
  </si>
  <si>
    <t>19.287</t>
  </si>
  <si>
    <t>7.53</t>
  </si>
  <si>
    <t>18.943</t>
  </si>
  <si>
    <t>93DU0576:T570:032</t>
  </si>
  <si>
    <t>21:0955:001672</t>
  </si>
  <si>
    <t>21:0006:000192:0005:0949:00</t>
  </si>
  <si>
    <t>15.804</t>
  </si>
  <si>
    <t>8.705</t>
  </si>
  <si>
    <t>40.533</t>
  </si>
  <si>
    <t>93DU0576:T570:033</t>
  </si>
  <si>
    <t>21:0955:001673</t>
  </si>
  <si>
    <t>21:0006:000192:0005:0950:00</t>
  </si>
  <si>
    <t>19.442</t>
  </si>
  <si>
    <t>6.876</t>
  </si>
  <si>
    <t>20.79</t>
  </si>
  <si>
    <t>41.768</t>
  </si>
  <si>
    <t>100.215</t>
  </si>
  <si>
    <t>93DU0576:T570:034</t>
  </si>
  <si>
    <t>21:0955:001674</t>
  </si>
  <si>
    <t>21:0006:000192:0005:0951:00</t>
  </si>
  <si>
    <t>19.118</t>
  </si>
  <si>
    <t>5.146</t>
  </si>
  <si>
    <t>41.59</t>
  </si>
  <si>
    <t>99.637</t>
  </si>
  <si>
    <t>93DU0576:T570:035</t>
  </si>
  <si>
    <t>21:0955:001675</t>
  </si>
  <si>
    <t>21:0006:000192:0005:0952:00</t>
  </si>
  <si>
    <t>18.085</t>
  </si>
  <si>
    <t>7.382</t>
  </si>
  <si>
    <t>99.567</t>
  </si>
  <si>
    <t>93DU0576:T570:036</t>
  </si>
  <si>
    <t>21:0955:001676</t>
  </si>
  <si>
    <t>21:0006:000192:0005:0953:00</t>
  </si>
  <si>
    <t>18.036</t>
  </si>
  <si>
    <t>5.612</t>
  </si>
  <si>
    <t>7.477</t>
  </si>
  <si>
    <t>19.246</t>
  </si>
  <si>
    <t>98.415</t>
  </si>
  <si>
    <t>93DU0576:T570:037</t>
  </si>
  <si>
    <t>21:0955:001677</t>
  </si>
  <si>
    <t>21:0006:000192:0005:0954:00</t>
  </si>
  <si>
    <t>6.092</t>
  </si>
  <si>
    <t>6.422</t>
  </si>
  <si>
    <t>7.624</t>
  </si>
  <si>
    <t>40.754</t>
  </si>
  <si>
    <t>98.441</t>
  </si>
  <si>
    <t>93DU0576:T570:038</t>
  </si>
  <si>
    <t>21:0955:001678</t>
  </si>
  <si>
    <t>21:0006:000192:0005:0955:00</t>
  </si>
  <si>
    <t>41.154</t>
  </si>
  <si>
    <t>99.285</t>
  </si>
  <si>
    <t>93DU0576:T570:039</t>
  </si>
  <si>
    <t>21:0955:001679</t>
  </si>
  <si>
    <t>21:0006:000192:0005:0956:00</t>
  </si>
  <si>
    <t>22.327</t>
  </si>
  <si>
    <t>42.134</t>
  </si>
  <si>
    <t>93DU0576:T570:040</t>
  </si>
  <si>
    <t>21:0955:001680</t>
  </si>
  <si>
    <t>21:0006:000192:0005:0957:00</t>
  </si>
  <si>
    <t>4.424</t>
  </si>
  <si>
    <t>21.15</t>
  </si>
  <si>
    <t>100.232</t>
  </si>
  <si>
    <t>93DU0576:T570:041</t>
  </si>
  <si>
    <t>21:0955:001681</t>
  </si>
  <si>
    <t>21:0006:000192:0005:0958:00</t>
  </si>
  <si>
    <t>19.296</t>
  </si>
  <si>
    <t>99.291</t>
  </si>
  <si>
    <t>93DU0576:T570:042</t>
  </si>
  <si>
    <t>21:0955:001682</t>
  </si>
  <si>
    <t>21:0006:000192:0005:0959:00</t>
  </si>
  <si>
    <t>17.503</t>
  </si>
  <si>
    <t>6.212</t>
  </si>
  <si>
    <t>7.609</t>
  </si>
  <si>
    <t>100.041</t>
  </si>
  <si>
    <t>93DU0576:T570:043</t>
  </si>
  <si>
    <t>21:0955:001683</t>
  </si>
  <si>
    <t>21:0006:000192:0005:0960:00</t>
  </si>
  <si>
    <t>4.936</t>
  </si>
  <si>
    <t>5.517</t>
  </si>
  <si>
    <t>6.364</t>
  </si>
  <si>
    <t>99.815</t>
  </si>
  <si>
    <t>93DU0576:T570:044</t>
  </si>
  <si>
    <t>21:0955:001684</t>
  </si>
  <si>
    <t>21:0006:000192:0005:0961:00</t>
  </si>
  <si>
    <t>3.968</t>
  </si>
  <si>
    <t>93DU0576:T570:045</t>
  </si>
  <si>
    <t>21:0955:001685</t>
  </si>
  <si>
    <t>21:0006:000192:0005:0962:00</t>
  </si>
  <si>
    <t>5.07</t>
  </si>
  <si>
    <t>41.032</t>
  </si>
  <si>
    <t>93DU0576:T570:046</t>
  </si>
  <si>
    <t>21:0955:001686</t>
  </si>
  <si>
    <t>21:0006:000192:0005:0963:00</t>
  </si>
  <si>
    <t>7.289</t>
  </si>
  <si>
    <t>40.341</t>
  </si>
  <si>
    <t>93DU0576:T570:047</t>
  </si>
  <si>
    <t>21:0955:001687</t>
  </si>
  <si>
    <t>21:0006:000192:0005:0964:00</t>
  </si>
  <si>
    <t>99.023</t>
  </si>
  <si>
    <t>93DU0576:T570:048</t>
  </si>
  <si>
    <t>21:0955:001688</t>
  </si>
  <si>
    <t>21:0006:000192:0005:0965:00</t>
  </si>
  <si>
    <t>18.826</t>
  </si>
  <si>
    <t>8.201</t>
  </si>
  <si>
    <t>93DU0576:T570:049</t>
  </si>
  <si>
    <t>21:0955:001689</t>
  </si>
  <si>
    <t>21:0006:000192:0005:0966:00</t>
  </si>
  <si>
    <t>19.334</t>
  </si>
  <si>
    <t>5.4</t>
  </si>
  <si>
    <t>7.693</t>
  </si>
  <si>
    <t>99.973</t>
  </si>
  <si>
    <t>93DU0576:T570:050</t>
  </si>
  <si>
    <t>21:0955:001690</t>
  </si>
  <si>
    <t>21:0006:000192:0005:0967:00</t>
  </si>
  <si>
    <t>19.353</t>
  </si>
  <si>
    <t>7.007</t>
  </si>
  <si>
    <t>20.558</t>
  </si>
  <si>
    <t>99.086</t>
  </si>
  <si>
    <t>93DU0576:T570:051</t>
  </si>
  <si>
    <t>21:0955:001691</t>
  </si>
  <si>
    <t>21:0006:000192:0005:0968:00</t>
  </si>
  <si>
    <t>20.243</t>
  </si>
  <si>
    <t>42.01</t>
  </si>
  <si>
    <t>100.194</t>
  </si>
  <si>
    <t>93DU0576:T570:052</t>
  </si>
  <si>
    <t>21:0955:001692</t>
  </si>
  <si>
    <t>21:0006:000192:0005:0969:00</t>
  </si>
  <si>
    <t>19.05</t>
  </si>
  <si>
    <t>5.419</t>
  </si>
  <si>
    <t>5.098</t>
  </si>
  <si>
    <t>93DU0576:T570:053</t>
  </si>
  <si>
    <t>21:0955:001693</t>
  </si>
  <si>
    <t>21:0006:000192:0005:0970:00</t>
  </si>
  <si>
    <t>19.708</t>
  </si>
  <si>
    <t>5.148</t>
  </si>
  <si>
    <t>4.947</t>
  </si>
  <si>
    <t>20.914</t>
  </si>
  <si>
    <t>41.385</t>
  </si>
  <si>
    <t>93DU0576:T570:054</t>
  </si>
  <si>
    <t>21:0955:001694</t>
  </si>
  <si>
    <t>21:0006:000192:0005:0971:00</t>
  </si>
  <si>
    <t>16.447</t>
  </si>
  <si>
    <t>6.21</t>
  </si>
  <si>
    <t>9.031</t>
  </si>
  <si>
    <t>40.054</t>
  </si>
  <si>
    <t>93DU0576:T570:055</t>
  </si>
  <si>
    <t>21:0955:001695</t>
  </si>
  <si>
    <t>21:0006:000192:0005:0972:00</t>
  </si>
  <si>
    <t>5.467</t>
  </si>
  <si>
    <t>5.371</t>
  </si>
  <si>
    <t>7.244</t>
  </si>
  <si>
    <t>19.837</t>
  </si>
  <si>
    <t>40.767</t>
  </si>
  <si>
    <t>98.376</t>
  </si>
  <si>
    <t>93DU0576:T570:056</t>
  </si>
  <si>
    <t>21:0955:001696</t>
  </si>
  <si>
    <t>21:0006:000192:0005:0973:00</t>
  </si>
  <si>
    <t>4.908</t>
  </si>
  <si>
    <t>21.11</t>
  </si>
  <si>
    <t>41.314</t>
  </si>
  <si>
    <t>99.135</t>
  </si>
  <si>
    <t>93DU0576:T570:057</t>
  </si>
  <si>
    <t>21:0955:001697</t>
  </si>
  <si>
    <t>21:0006:000192:0005:0974:00</t>
  </si>
  <si>
    <t>19.765</t>
  </si>
  <si>
    <t>5.294</t>
  </si>
  <si>
    <t>6.391</t>
  </si>
  <si>
    <t>41.695</t>
  </si>
  <si>
    <t>93DU0576:T570:058</t>
  </si>
  <si>
    <t>21:0955:001698</t>
  </si>
  <si>
    <t>21:0006:000192:0005:0975:00</t>
  </si>
  <si>
    <t>5.383</t>
  </si>
  <si>
    <t>6.764</t>
  </si>
  <si>
    <t>99.683</t>
  </si>
  <si>
    <t>93DU0576:T570:059</t>
  </si>
  <si>
    <t>21:0955:001699</t>
  </si>
  <si>
    <t>21:0006:000192:0005:0976:00</t>
  </si>
  <si>
    <t>8.329</t>
  </si>
  <si>
    <t>17.918</t>
  </si>
  <si>
    <t>45.417</t>
  </si>
  <si>
    <t>93DU0576:T570:060</t>
  </si>
  <si>
    <t>21:0955:001700</t>
  </si>
  <si>
    <t>21:0006:000192:0005:0977:00</t>
  </si>
  <si>
    <t>99.103</t>
  </si>
  <si>
    <t>93DU0576:T570:061</t>
  </si>
  <si>
    <t>21:0955:001701</t>
  </si>
  <si>
    <t>21:0006:000192:0005:0978:00</t>
  </si>
  <si>
    <t>18.784</t>
  </si>
  <si>
    <t>20.432</t>
  </si>
  <si>
    <t>98.919</t>
  </si>
  <si>
    <t>93DU0576:T570:062</t>
  </si>
  <si>
    <t>21:0955:001702</t>
  </si>
  <si>
    <t>21:0006:000192:0005:0979:00</t>
  </si>
  <si>
    <t>7.975</t>
  </si>
  <si>
    <t>5.925</t>
  </si>
  <si>
    <t>8.248</t>
  </si>
  <si>
    <t>17.938</t>
  </si>
  <si>
    <t>40.243</t>
  </si>
  <si>
    <t>99.627</t>
  </si>
  <si>
    <t>93DU0576:T570:063</t>
  </si>
  <si>
    <t>21:0955:001703</t>
  </si>
  <si>
    <t>21:0006:000192:0005:0980:00</t>
  </si>
  <si>
    <t>17.597</t>
  </si>
  <si>
    <t>6.04</t>
  </si>
  <si>
    <t>7.143</t>
  </si>
  <si>
    <t>41.622</t>
  </si>
  <si>
    <t>93DU0576:T570:064</t>
  </si>
  <si>
    <t>21:0955:001704</t>
  </si>
  <si>
    <t>21:0006:000192:0005:0981:00</t>
  </si>
  <si>
    <t>3.892</t>
  </si>
  <si>
    <t>20.911</t>
  </si>
  <si>
    <t>41.811</t>
  </si>
  <si>
    <t>93DU0576:T570:065</t>
  </si>
  <si>
    <t>21:0955:001705</t>
  </si>
  <si>
    <t>21:0006:000192:0005:0982:00</t>
  </si>
  <si>
    <t>19.882</t>
  </si>
  <si>
    <t>4.671</t>
  </si>
  <si>
    <t>41.708</t>
  </si>
  <si>
    <t>101.199</t>
  </si>
  <si>
    <t>93DU0576:T570:066</t>
  </si>
  <si>
    <t>21:0955:001706</t>
  </si>
  <si>
    <t>21:0006:000192:0005:0983:00</t>
  </si>
  <si>
    <t>4.893</t>
  </si>
  <si>
    <t>41.595</t>
  </si>
  <si>
    <t>99.879</t>
  </si>
  <si>
    <t>93DU0576:T570:067</t>
  </si>
  <si>
    <t>21:0955:001707</t>
  </si>
  <si>
    <t>21:0006:000192:0005:0984:00</t>
  </si>
  <si>
    <t>13.841</t>
  </si>
  <si>
    <t>12.176</t>
  </si>
  <si>
    <t>18.175</t>
  </si>
  <si>
    <t>39.763</t>
  </si>
  <si>
    <t>98.674</t>
  </si>
  <si>
    <t>93DU0576:T570:068</t>
  </si>
  <si>
    <t>21:0955:001708</t>
  </si>
  <si>
    <t>21:0006:000192:0005:0985:00</t>
  </si>
  <si>
    <t>19.406</t>
  </si>
  <si>
    <t>4.507</t>
  </si>
  <si>
    <t>3.186</t>
  </si>
  <si>
    <t>20.856</t>
  </si>
  <si>
    <t>39.785</t>
  </si>
  <si>
    <t>95.578</t>
  </si>
  <si>
    <t>93DU0576:T570:069</t>
  </si>
  <si>
    <t>21:0955:001709</t>
  </si>
  <si>
    <t>21:0006:000192:0005:0986:00</t>
  </si>
  <si>
    <t>17.355</t>
  </si>
  <si>
    <t>8.133</t>
  </si>
  <si>
    <t>100.098</t>
  </si>
  <si>
    <t>93DU0576:T570:070</t>
  </si>
  <si>
    <t>21:0955:001710</t>
  </si>
  <si>
    <t>21:0006:000192:0005:0987:00</t>
  </si>
  <si>
    <t>40.871</t>
  </si>
  <si>
    <t>98.491</t>
  </si>
  <si>
    <t>93DU0576:T570:071</t>
  </si>
  <si>
    <t>21:0955:001711</t>
  </si>
  <si>
    <t>21:0006:000192:0005:0988:00</t>
  </si>
  <si>
    <t>19.959</t>
  </si>
  <si>
    <t>7.061</t>
  </si>
  <si>
    <t>93DU0576:T570:072</t>
  </si>
  <si>
    <t>21:0955:001712</t>
  </si>
  <si>
    <t>21:0006:000192:0005:0989:00</t>
  </si>
  <si>
    <t>17.766</t>
  </si>
  <si>
    <t>7.482</t>
  </si>
  <si>
    <t>7.468</t>
  </si>
  <si>
    <t>19.976</t>
  </si>
  <si>
    <t>101.505</t>
  </si>
  <si>
    <t>93DU0576:T570:073</t>
  </si>
  <si>
    <t>21:0955:001713</t>
  </si>
  <si>
    <t>21:0006:000192:0005:0990:00</t>
  </si>
  <si>
    <t>6.235</t>
  </si>
  <si>
    <t>4.594</t>
  </si>
  <si>
    <t>8.246</t>
  </si>
  <si>
    <t>98.925</t>
  </si>
  <si>
    <t>93DU0576:T570:074</t>
  </si>
  <si>
    <t>21:0955:001714</t>
  </si>
  <si>
    <t>21:0006:000192:0005:0991:00</t>
  </si>
  <si>
    <t>17.321</t>
  </si>
  <si>
    <t>6.263</t>
  </si>
  <si>
    <t>19.896</t>
  </si>
  <si>
    <t>93DU0576:T570:075</t>
  </si>
  <si>
    <t>21:0955:001715</t>
  </si>
  <si>
    <t>21:0006:000192:0005:0992:00</t>
  </si>
  <si>
    <t>5.686</t>
  </si>
  <si>
    <t>6.004</t>
  </si>
  <si>
    <t>6.785</t>
  </si>
  <si>
    <t>93DU0576:T570:076</t>
  </si>
  <si>
    <t>21:0955:001716</t>
  </si>
  <si>
    <t>21:0006:000192:0005:0993:00</t>
  </si>
  <si>
    <t>16.348</t>
  </si>
  <si>
    <t>19.672</t>
  </si>
  <si>
    <t>40.052</t>
  </si>
  <si>
    <t>99.144</t>
  </si>
  <si>
    <t>93DU0576:T570:077</t>
  </si>
  <si>
    <t>21:0955:001717</t>
  </si>
  <si>
    <t>21:0006:000192:0005:0994:00</t>
  </si>
  <si>
    <t>14.686</t>
  </si>
  <si>
    <t>6.832</t>
  </si>
  <si>
    <t>10.443</t>
  </si>
  <si>
    <t>39.892</t>
  </si>
  <si>
    <t>99.161</t>
  </si>
  <si>
    <t>93DU0576:T570:078</t>
  </si>
  <si>
    <t>21:0955:001718</t>
  </si>
  <si>
    <t>21:0006:000192:0005:0995:00</t>
  </si>
  <si>
    <t>9.335</t>
  </si>
  <si>
    <t>18.983</t>
  </si>
  <si>
    <t>40.317</t>
  </si>
  <si>
    <t>98.634</t>
  </si>
  <si>
    <t>93DU0576:T570:079</t>
  </si>
  <si>
    <t>21:0955:001719</t>
  </si>
  <si>
    <t>21:0006:000192:0005:0996:00</t>
  </si>
  <si>
    <t>5.204</t>
  </si>
  <si>
    <t>93DU0576:T570:080</t>
  </si>
  <si>
    <t>21:0955:001720</t>
  </si>
  <si>
    <t>21:0006:000192:0005:0997:00</t>
  </si>
  <si>
    <t>20.934</t>
  </si>
  <si>
    <t>4.666</t>
  </si>
  <si>
    <t>3.595</t>
  </si>
  <si>
    <t>21.679</t>
  </si>
  <si>
    <t>100.538</t>
  </si>
  <si>
    <t>93DU0576:T570:081</t>
  </si>
  <si>
    <t>21:0955:001721</t>
  </si>
  <si>
    <t>21:0006:000192:0005:0998:00</t>
  </si>
  <si>
    <t>18.153</t>
  </si>
  <si>
    <t>5.45</t>
  </si>
  <si>
    <t>20.381</t>
  </si>
  <si>
    <t>98.735</t>
  </si>
  <si>
    <t>93DU0576:T570:082</t>
  </si>
  <si>
    <t>21:0955:001722</t>
  </si>
  <si>
    <t>21:0006:000192:0005:0999:00</t>
  </si>
  <si>
    <t>19.203</t>
  </si>
  <si>
    <t>21.105</t>
  </si>
  <si>
    <t>41.413</t>
  </si>
  <si>
    <t>0.606</t>
  </si>
  <si>
    <t>99.211</t>
  </si>
  <si>
    <t>93DU0576:T570:083</t>
  </si>
  <si>
    <t>21:0955:001723</t>
  </si>
  <si>
    <t>21:0006:000192:0005:1000:00</t>
  </si>
  <si>
    <t>19.801</t>
  </si>
  <si>
    <t>6.515</t>
  </si>
  <si>
    <t>4.361</t>
  </si>
  <si>
    <t>8.158</t>
  </si>
  <si>
    <t>100.18</t>
  </si>
  <si>
    <t>93DU0576:T570:084</t>
  </si>
  <si>
    <t>21:0955:001724</t>
  </si>
  <si>
    <t>21:0006:000192:0005:1001:00</t>
  </si>
  <si>
    <t>19.194</t>
  </si>
  <si>
    <t>8.316</t>
  </si>
  <si>
    <t>18.18</t>
  </si>
  <si>
    <t>0.618</t>
  </si>
  <si>
    <t>93DU0576:T570:085</t>
  </si>
  <si>
    <t>21:0955:001725</t>
  </si>
  <si>
    <t>21:0006:000192:0005:1002:00</t>
  </si>
  <si>
    <t>5.006</t>
  </si>
  <si>
    <t>2.859</t>
  </si>
  <si>
    <t>99.924</t>
  </si>
  <si>
    <t>93DU0576:T570:086</t>
  </si>
  <si>
    <t>21:0955:001726</t>
  </si>
  <si>
    <t>21:0006:000192:0005:1003:00</t>
  </si>
  <si>
    <t>16.998</t>
  </si>
  <si>
    <t>6.354</t>
  </si>
  <si>
    <t>7.077</t>
  </si>
  <si>
    <t>93DU0576:T570:087</t>
  </si>
  <si>
    <t>21:0955:001727</t>
  </si>
  <si>
    <t>21:0006:000192:0005:1004:00</t>
  </si>
  <si>
    <t>19.202</t>
  </si>
  <si>
    <t>8.317</t>
  </si>
  <si>
    <t>18.726</t>
  </si>
  <si>
    <t>40.557</t>
  </si>
  <si>
    <t>99.346</t>
  </si>
  <si>
    <t>93DU0576:T570:088</t>
  </si>
  <si>
    <t>21:0955:001728</t>
  </si>
  <si>
    <t>21:0006:000192:0005:1005:00</t>
  </si>
  <si>
    <t>7.232</t>
  </si>
  <si>
    <t>7.884</t>
  </si>
  <si>
    <t>17.58</t>
  </si>
  <si>
    <t>40.076</t>
  </si>
  <si>
    <t>98.637</t>
  </si>
  <si>
    <t>93DU0576:T570:089</t>
  </si>
  <si>
    <t>21:0955:001729</t>
  </si>
  <si>
    <t>21:0006:000192:0005:1006:00</t>
  </si>
  <si>
    <t>98.799</t>
  </si>
  <si>
    <t>93DU0576:T570:090</t>
  </si>
  <si>
    <t>21:0955:001730</t>
  </si>
  <si>
    <t>21:0006:000192:0005:1007:00</t>
  </si>
  <si>
    <t>8.098</t>
  </si>
  <si>
    <t>7.216</t>
  </si>
  <si>
    <t>19.658</t>
  </si>
  <si>
    <t>93DU0576:T570:091</t>
  </si>
  <si>
    <t>21:0955:001731</t>
  </si>
  <si>
    <t>21:0006:000192:0005:0502:00</t>
  </si>
  <si>
    <t>6.955</t>
  </si>
  <si>
    <t>27.758</t>
  </si>
  <si>
    <t>37.35</t>
  </si>
  <si>
    <t>98.448</t>
  </si>
  <si>
    <t>93DU0576:T570:092</t>
  </si>
  <si>
    <t>21:0955:001732</t>
  </si>
  <si>
    <t>21:0006:000192:0005:1008:00</t>
  </si>
  <si>
    <t>5.351</t>
  </si>
  <si>
    <t>4.122</t>
  </si>
  <si>
    <t>99.704</t>
  </si>
  <si>
    <t>93DU0576:T570:093</t>
  </si>
  <si>
    <t>21:0955:001733</t>
  </si>
  <si>
    <t>21:0006:000192:0005:1009:00</t>
  </si>
  <si>
    <t>19.761</t>
  </si>
  <si>
    <t>20.868</t>
  </si>
  <si>
    <t>99.237</t>
  </si>
  <si>
    <t>93DU0576:T570:094</t>
  </si>
  <si>
    <t>21:0955:001734</t>
  </si>
  <si>
    <t>21:0006:000192:0005:1010:00</t>
  </si>
  <si>
    <t>5.558</t>
  </si>
  <si>
    <t>4.658</t>
  </si>
  <si>
    <t>98.461</t>
  </si>
  <si>
    <t>93DU0576:T570:095</t>
  </si>
  <si>
    <t>21:0955:001735</t>
  </si>
  <si>
    <t>21:0006:000192:0005:1011:00</t>
  </si>
  <si>
    <t>16.188</t>
  </si>
  <si>
    <t>8.642</t>
  </si>
  <si>
    <t>7.319</t>
  </si>
  <si>
    <t>18.479</t>
  </si>
  <si>
    <t>41.075</t>
  </si>
  <si>
    <t>99.372</t>
  </si>
  <si>
    <t>93DU0576:T570:096</t>
  </si>
  <si>
    <t>21:0955:001736</t>
  </si>
  <si>
    <t>21:0006:000192:0005:1012:00</t>
  </si>
  <si>
    <t>20.292</t>
  </si>
  <si>
    <t>3.231</t>
  </si>
  <si>
    <t>98.965</t>
  </si>
  <si>
    <t>93DU0576:T570:097</t>
  </si>
  <si>
    <t>21:0955:001737</t>
  </si>
  <si>
    <t>21:0006:000192:0005:1013:00</t>
  </si>
  <si>
    <t>5.668</t>
  </si>
  <si>
    <t>6.679</t>
  </si>
  <si>
    <t>7.307</t>
  </si>
  <si>
    <t>19.971</t>
  </si>
  <si>
    <t>99.279</t>
  </si>
  <si>
    <t>93DU0576:T570:098</t>
  </si>
  <si>
    <t>21:0955:001738</t>
  </si>
  <si>
    <t>21:0006:000192:0005:1014:00</t>
  </si>
  <si>
    <t>7.315</t>
  </si>
  <si>
    <t>93DU0576:T570:099</t>
  </si>
  <si>
    <t>21:0955:001739</t>
  </si>
  <si>
    <t>21:0006:000192:0005:1015:00</t>
  </si>
  <si>
    <t>19.075</t>
  </si>
  <si>
    <t>41.028</t>
  </si>
  <si>
    <t>99.511</t>
  </si>
  <si>
    <t>93DU0576:T570:100</t>
  </si>
  <si>
    <t>21:0955:001740</t>
  </si>
  <si>
    <t>21:0006:000192:0005:1016:00</t>
  </si>
  <si>
    <t>6.863</t>
  </si>
  <si>
    <t>4.291</t>
  </si>
  <si>
    <t>93DU0576:T570:101</t>
  </si>
  <si>
    <t>21:0955:001741</t>
  </si>
  <si>
    <t>21:0006:000192:0005:1017:00</t>
  </si>
  <si>
    <t>18.142</t>
  </si>
  <si>
    <t>6.915</t>
  </si>
  <si>
    <t>99.499</t>
  </si>
  <si>
    <t>93DU0576:T570:102</t>
  </si>
  <si>
    <t>21:0955:001742</t>
  </si>
  <si>
    <t>21:0006:000192:0005:0503:00</t>
  </si>
  <si>
    <t>6.145</t>
  </si>
  <si>
    <t>28.635</t>
  </si>
  <si>
    <t>4.769</t>
  </si>
  <si>
    <t>37.808</t>
  </si>
  <si>
    <t>93DU0576:T570:103</t>
  </si>
  <si>
    <t>21:0955:001743</t>
  </si>
  <si>
    <t>21:0006:000192:0005:1018:00</t>
  </si>
  <si>
    <t>93DU0576:T570:104</t>
  </si>
  <si>
    <t>21:0955:001744</t>
  </si>
  <si>
    <t>21:0006:000192:0005:1019:00</t>
  </si>
  <si>
    <t>6.684</t>
  </si>
  <si>
    <t>4.341</t>
  </si>
  <si>
    <t>18.697</t>
  </si>
  <si>
    <t>99.057</t>
  </si>
  <si>
    <t>93DU0576:T570:105</t>
  </si>
  <si>
    <t>21:0955:001745</t>
  </si>
  <si>
    <t>21:0006:000192:0005:1020:00</t>
  </si>
  <si>
    <t>18.897</t>
  </si>
  <si>
    <t>2.861</t>
  </si>
  <si>
    <t>6.179</t>
  </si>
  <si>
    <t>39.727</t>
  </si>
  <si>
    <t>96.649</t>
  </si>
  <si>
    <t>93DU0576:T570:106</t>
  </si>
  <si>
    <t>21:0955:001746</t>
  </si>
  <si>
    <t>21:0006:000192:0005:1021:00</t>
  </si>
  <si>
    <t>17.066</t>
  </si>
  <si>
    <t>5.632</t>
  </si>
  <si>
    <t>39.789</t>
  </si>
  <si>
    <t>97.124</t>
  </si>
  <si>
    <t>93DU0576:T570:107</t>
  </si>
  <si>
    <t>21:0955:001747</t>
  </si>
  <si>
    <t>21:0006:000192:0005:1022:00</t>
  </si>
  <si>
    <t>6.322</t>
  </si>
  <si>
    <t>6.826</t>
  </si>
  <si>
    <t>40.116</t>
  </si>
  <si>
    <t>98.194</t>
  </si>
  <si>
    <t>93DU0576:T571:001</t>
  </si>
  <si>
    <t>21:0955:001748</t>
  </si>
  <si>
    <t>21:0006:000192:0005:1023:00</t>
  </si>
  <si>
    <t>T571</t>
  </si>
  <si>
    <t>18.608</t>
  </si>
  <si>
    <t>6.754</t>
  </si>
  <si>
    <t>20.772</t>
  </si>
  <si>
    <t>93DU0576:T571:002</t>
  </si>
  <si>
    <t>21:0955:001749</t>
  </si>
  <si>
    <t>21:0006:000192:0005:1024:00</t>
  </si>
  <si>
    <t>6.073</t>
  </si>
  <si>
    <t>42.561</t>
  </si>
  <si>
    <t>99.178</t>
  </si>
  <si>
    <t>93DU0576:T571:003</t>
  </si>
  <si>
    <t>21:0955:001750</t>
  </si>
  <si>
    <t>21:0006:000192:0005:1025:00</t>
  </si>
  <si>
    <t>17.125</t>
  </si>
  <si>
    <t>93DU0576:T571:004</t>
  </si>
  <si>
    <t>21:0955:001751</t>
  </si>
  <si>
    <t>21:0006:000192:0005:1026:00</t>
  </si>
  <si>
    <t>5.625</t>
  </si>
  <si>
    <t>93DU0576:T571:005</t>
  </si>
  <si>
    <t>21:0955:001752</t>
  </si>
  <si>
    <t>21:0006:000192:0005:1027:00</t>
  </si>
  <si>
    <t>6.478</t>
  </si>
  <si>
    <t>7.689</t>
  </si>
  <si>
    <t>18.034</t>
  </si>
  <si>
    <t>98.518</t>
  </si>
  <si>
    <t>93DU0576:T571:006</t>
  </si>
  <si>
    <t>21:0955:001753</t>
  </si>
  <si>
    <t>21:0006:000192:0005:1028:00</t>
  </si>
  <si>
    <t>93DU0576:T571:007</t>
  </si>
  <si>
    <t>21:0955:001754</t>
  </si>
  <si>
    <t>21:0006:000192:0005:1029:00</t>
  </si>
  <si>
    <t>5.282</t>
  </si>
  <si>
    <t>6.637</t>
  </si>
  <si>
    <t>20.49</t>
  </si>
  <si>
    <t>93DU0576:T571:008</t>
  </si>
  <si>
    <t>21:0955:001755</t>
  </si>
  <si>
    <t>21:0006:000192:0005:1030:00</t>
  </si>
  <si>
    <t>16.103</t>
  </si>
  <si>
    <t>8.711</t>
  </si>
  <si>
    <t>7.531</t>
  </si>
  <si>
    <t>99.643</t>
  </si>
  <si>
    <t>93DU0576:T571:009</t>
  </si>
  <si>
    <t>21:0955:001756</t>
  </si>
  <si>
    <t>21:0006:000192:0005:1031:00</t>
  </si>
  <si>
    <t>100.016</t>
  </si>
  <si>
    <t>93DU0576:T571:010</t>
  </si>
  <si>
    <t>21:0955:001757</t>
  </si>
  <si>
    <t>21:0006:000192:0005:1032:00</t>
  </si>
  <si>
    <t>16.124</t>
  </si>
  <si>
    <t>6.404</t>
  </si>
  <si>
    <t>8.323</t>
  </si>
  <si>
    <t>19.1</t>
  </si>
  <si>
    <t>93DU0576:T571:011</t>
  </si>
  <si>
    <t>21:0955:001758</t>
  </si>
  <si>
    <t>21:0006:000192:0005:1033:00</t>
  </si>
  <si>
    <t>17.847</t>
  </si>
  <si>
    <t>6.375</t>
  </si>
  <si>
    <t>93DU0576:T571:012</t>
  </si>
  <si>
    <t>21:0955:001759</t>
  </si>
  <si>
    <t>21:0006:000192:0005:1034:00</t>
  </si>
  <si>
    <t>19.014</t>
  </si>
  <si>
    <t>41.958</t>
  </si>
  <si>
    <t>97.896</t>
  </si>
  <si>
    <t>93DU0576:T571:013</t>
  </si>
  <si>
    <t>21:0955:001760</t>
  </si>
  <si>
    <t>21:0006:000192:0005:1035:00</t>
  </si>
  <si>
    <t>19.171</t>
  </si>
  <si>
    <t>3.341</t>
  </si>
  <si>
    <t>6.814</t>
  </si>
  <si>
    <t>20.065</t>
  </si>
  <si>
    <t>43.124</t>
  </si>
  <si>
    <t>97.865</t>
  </si>
  <si>
    <t>93DU0576:T571:014</t>
  </si>
  <si>
    <t>21:0955:001761</t>
  </si>
  <si>
    <t>21:0006:000192:0005:1036:00</t>
  </si>
  <si>
    <t>19.918</t>
  </si>
  <si>
    <t>98.312</t>
  </si>
  <si>
    <t>93DU0576:T571:015</t>
  </si>
  <si>
    <t>21:0955:001762</t>
  </si>
  <si>
    <t>21:0006:000192:0005:1037:00</t>
  </si>
  <si>
    <t>4.324</t>
  </si>
  <si>
    <t>3.353</t>
  </si>
  <si>
    <t>7.064</t>
  </si>
  <si>
    <t>93DU0576:T571:016</t>
  </si>
  <si>
    <t>21:0955:001763</t>
  </si>
  <si>
    <t>21:0006:000192:0005:1038:00</t>
  </si>
  <si>
    <t>16.405</t>
  </si>
  <si>
    <t>6.751</t>
  </si>
  <si>
    <t>19.21</t>
  </si>
  <si>
    <t>42.427</t>
  </si>
  <si>
    <t>98.377</t>
  </si>
  <si>
    <t>93DU0576:T571:017</t>
  </si>
  <si>
    <t>21:0955:001764</t>
  </si>
  <si>
    <t>21:0006:000192:0005:1039:00</t>
  </si>
  <si>
    <t>16.636</t>
  </si>
  <si>
    <t>5.539</t>
  </si>
  <si>
    <t>6.957</t>
  </si>
  <si>
    <t>7.858</t>
  </si>
  <si>
    <t>93DU0576:T571:018</t>
  </si>
  <si>
    <t>21:0955:001765</t>
  </si>
  <si>
    <t>21:0006:000192:0005:1040:00</t>
  </si>
  <si>
    <t>17.267</t>
  </si>
  <si>
    <t>6.369</t>
  </si>
  <si>
    <t>93DU0576:T571:019</t>
  </si>
  <si>
    <t>21:0955:001766</t>
  </si>
  <si>
    <t>21:0006:000192:0005:1041:00</t>
  </si>
  <si>
    <t>17.988</t>
  </si>
  <si>
    <t>7.3</t>
  </si>
  <si>
    <t>7.519</t>
  </si>
  <si>
    <t>42.172</t>
  </si>
  <si>
    <t>93DU0576:T571:020</t>
  </si>
  <si>
    <t>21:0955:001767</t>
  </si>
  <si>
    <t>21:0006:000192:0005:1042:00</t>
  </si>
  <si>
    <t>18.691</t>
  </si>
  <si>
    <t>20.628</t>
  </si>
  <si>
    <t>41.505</t>
  </si>
  <si>
    <t>93DU0576:T571:021</t>
  </si>
  <si>
    <t>21:0955:001768</t>
  </si>
  <si>
    <t>21:0006:000192:0005:1043:00</t>
  </si>
  <si>
    <t>4.949</t>
  </si>
  <si>
    <t>3.728</t>
  </si>
  <si>
    <t>42.024</t>
  </si>
  <si>
    <t>93DU0576:T571:022</t>
  </si>
  <si>
    <t>21:0955:001769</t>
  </si>
  <si>
    <t>21:0006:000192:0005:1044:00</t>
  </si>
  <si>
    <t>4.7</t>
  </si>
  <si>
    <t>4.329</t>
  </si>
  <si>
    <t>42.478</t>
  </si>
  <si>
    <t>97.402</t>
  </si>
  <si>
    <t>93DU0576:T571:023</t>
  </si>
  <si>
    <t>21:0955:001770</t>
  </si>
  <si>
    <t>21:0006:000192:0005:1045:00</t>
  </si>
  <si>
    <t>18.599</t>
  </si>
  <si>
    <t>42.031</t>
  </si>
  <si>
    <t>100.682</t>
  </si>
  <si>
    <t>93DU0576:T571:024</t>
  </si>
  <si>
    <t>21:0955:001771</t>
  </si>
  <si>
    <t>21:0006:000192:0005:1046:00</t>
  </si>
  <si>
    <t>19.957</t>
  </si>
  <si>
    <t>4.12</t>
  </si>
  <si>
    <t>7.392</t>
  </si>
  <si>
    <t>100.687</t>
  </si>
  <si>
    <t>93DU0576:T571:025</t>
  </si>
  <si>
    <t>21:0955:001772</t>
  </si>
  <si>
    <t>21:0006:000192:0005:1047:00</t>
  </si>
  <si>
    <t>17.803</t>
  </si>
  <si>
    <t>19.613</t>
  </si>
  <si>
    <t>101.341</t>
  </si>
  <si>
    <t>93DU0576:T571:026</t>
  </si>
  <si>
    <t>21:0955:001773</t>
  </si>
  <si>
    <t>21:0006:000192:0005:1048:00</t>
  </si>
  <si>
    <t>17.571</t>
  </si>
  <si>
    <t>7.439</t>
  </si>
  <si>
    <t>6.628</t>
  </si>
  <si>
    <t>99.523</t>
  </si>
  <si>
    <t>93DU0576:T571:027</t>
  </si>
  <si>
    <t>21:0955:001774</t>
  </si>
  <si>
    <t>21:0006:000192:0005:1049:00</t>
  </si>
  <si>
    <t>17.299</t>
  </si>
  <si>
    <t>7.47</t>
  </si>
  <si>
    <t>7.222</t>
  </si>
  <si>
    <t>99.469</t>
  </si>
  <si>
    <t>93DU0576:T571:028</t>
  </si>
  <si>
    <t>21:0955:001775</t>
  </si>
  <si>
    <t>21:0006:000192:0005:1050:00</t>
  </si>
  <si>
    <t>4.49</t>
  </si>
  <si>
    <t>3.438</t>
  </si>
  <si>
    <t>20.059</t>
  </si>
  <si>
    <t>42.773</t>
  </si>
  <si>
    <t>97.935</t>
  </si>
  <si>
    <t>93DU0576:T571:029</t>
  </si>
  <si>
    <t>21:0955:001776</t>
  </si>
  <si>
    <t>21:0006:000192:0005:1051:00</t>
  </si>
  <si>
    <t>19.653</t>
  </si>
  <si>
    <t>4.599</t>
  </si>
  <si>
    <t>5.092</t>
  </si>
  <si>
    <t>93DU0576:T571:030</t>
  </si>
  <si>
    <t>21:0955:001777</t>
  </si>
  <si>
    <t>21:0006:000192:0005:1052:00</t>
  </si>
  <si>
    <t>4.51</t>
  </si>
  <si>
    <t>3.343</t>
  </si>
  <si>
    <t>6.458</t>
  </si>
  <si>
    <t>42.932</t>
  </si>
  <si>
    <t>98.718</t>
  </si>
  <si>
    <t>93DU0576:T571:031</t>
  </si>
  <si>
    <t>21:0955:001778</t>
  </si>
  <si>
    <t>21:0006:000192:0005:1053:00</t>
  </si>
  <si>
    <t>17.112</t>
  </si>
  <si>
    <t>96.76</t>
  </si>
  <si>
    <t>93DU0576:T571:032</t>
  </si>
  <si>
    <t>21:0955:001779</t>
  </si>
  <si>
    <t>21:0006:000192:0005:1054:00</t>
  </si>
  <si>
    <t>6.723</t>
  </si>
  <si>
    <t>20.888</t>
  </si>
  <si>
    <t>99.861</t>
  </si>
  <si>
    <t>93DU0576:T571:033</t>
  </si>
  <si>
    <t>21:0955:001780</t>
  </si>
  <si>
    <t>21:0006:000192:0005:1055:00</t>
  </si>
  <si>
    <t>17.99</t>
  </si>
  <si>
    <t>4.249</t>
  </si>
  <si>
    <t>6.952</t>
  </si>
  <si>
    <t>41.941</t>
  </si>
  <si>
    <t>96.935</t>
  </si>
  <si>
    <t>93DU0576:T571:034</t>
  </si>
  <si>
    <t>21:0955:001781</t>
  </si>
  <si>
    <t>21:0006:000192:0005:1056:00</t>
  </si>
  <si>
    <t>4.374</t>
  </si>
  <si>
    <t>6.358</t>
  </si>
  <si>
    <t>98.769</t>
  </si>
  <si>
    <t>93DU0576:T571:035</t>
  </si>
  <si>
    <t>21:0955:001782</t>
  </si>
  <si>
    <t>21:0006:000192:0005:1057:00</t>
  </si>
  <si>
    <t>99.398</t>
  </si>
  <si>
    <t>93DU0576:T571:036</t>
  </si>
  <si>
    <t>21:0955:001783</t>
  </si>
  <si>
    <t>21:0006:000192:0005:1058:00</t>
  </si>
  <si>
    <t>17.958</t>
  </si>
  <si>
    <t>6.416</t>
  </si>
  <si>
    <t>19.331</t>
  </si>
  <si>
    <t>99.034</t>
  </si>
  <si>
    <t>93DU0576:T571:037</t>
  </si>
  <si>
    <t>21:0955:001784</t>
  </si>
  <si>
    <t>21:0006:000192:0005:1059:00</t>
  </si>
  <si>
    <t>18.542</t>
  </si>
  <si>
    <t>4.107</t>
  </si>
  <si>
    <t>4.522</t>
  </si>
  <si>
    <t>42.893</t>
  </si>
  <si>
    <t>98.638</t>
  </si>
  <si>
    <t>93DU0576:T571:038</t>
  </si>
  <si>
    <t>21:0955:001785</t>
  </si>
  <si>
    <t>21:0006:000192:0005:1060:00</t>
  </si>
  <si>
    <t>18.725</t>
  </si>
  <si>
    <t>5.56</t>
  </si>
  <si>
    <t>18.933</t>
  </si>
  <si>
    <t>98.251</t>
  </si>
  <si>
    <t>93DU0576:T571:039</t>
  </si>
  <si>
    <t>21:0955:001786</t>
  </si>
  <si>
    <t>21:0006:000192:0005:1061:00</t>
  </si>
  <si>
    <t>19.504</t>
  </si>
  <si>
    <t>4.999</t>
  </si>
  <si>
    <t>4.339</t>
  </si>
  <si>
    <t>7.5</t>
  </si>
  <si>
    <t>93DU0576:T571:040</t>
  </si>
  <si>
    <t>21:0955:001787</t>
  </si>
  <si>
    <t>21:0006:000192:0005:1062:00</t>
  </si>
  <si>
    <t>15.717</t>
  </si>
  <si>
    <t>9.636</t>
  </si>
  <si>
    <t>7.438</t>
  </si>
  <si>
    <t>19.216</t>
  </si>
  <si>
    <t>40.131</t>
  </si>
  <si>
    <t>99.137</t>
  </si>
  <si>
    <t>93DU0576:T571:041</t>
  </si>
  <si>
    <t>21:0955:001788</t>
  </si>
  <si>
    <t>21:0006:000192:0005:1063:00</t>
  </si>
  <si>
    <t>15.3</t>
  </si>
  <si>
    <t>10.216</t>
  </si>
  <si>
    <t>6.567</t>
  </si>
  <si>
    <t>19.097</t>
  </si>
  <si>
    <t>40.596</t>
  </si>
  <si>
    <t>93DU0576:T571:042</t>
  </si>
  <si>
    <t>21:0955:001789</t>
  </si>
  <si>
    <t>21:0006:000192:0005:1064:00</t>
  </si>
  <si>
    <t>7.998</t>
  </si>
  <si>
    <t>41.819</t>
  </si>
  <si>
    <t>99.851</t>
  </si>
  <si>
    <t>93DU0576:T571:043</t>
  </si>
  <si>
    <t>21:0955:001790</t>
  </si>
  <si>
    <t>21:0006:000192:0005:1065:00</t>
  </si>
  <si>
    <t>3.533</t>
  </si>
  <si>
    <t>7.442</t>
  </si>
  <si>
    <t>21.166</t>
  </si>
  <si>
    <t>100.308</t>
  </si>
  <si>
    <t>93DU0576:T571:044</t>
  </si>
  <si>
    <t>21:0955:001791</t>
  </si>
  <si>
    <t>21:0006:000192:0005:1066:00</t>
  </si>
  <si>
    <t>19.816</t>
  </si>
  <si>
    <t>4.624</t>
  </si>
  <si>
    <t>20.644</t>
  </si>
  <si>
    <t>100.727</t>
  </si>
  <si>
    <t>93DU0576:T571:045</t>
  </si>
  <si>
    <t>21:0955:001792</t>
  </si>
  <si>
    <t>21:0006:000192:0005:1067:00</t>
  </si>
  <si>
    <t>93DU0576:T571:046</t>
  </si>
  <si>
    <t>21:0955:001793</t>
  </si>
  <si>
    <t>21:0006:000192:0005:1068:00</t>
  </si>
  <si>
    <t>5.685</t>
  </si>
  <si>
    <t>93DU0576:T571:047</t>
  </si>
  <si>
    <t>21:0955:001794</t>
  </si>
  <si>
    <t>21:0006:000192:0005:1069:00</t>
  </si>
  <si>
    <t>18.257</t>
  </si>
  <si>
    <t>7.082</t>
  </si>
  <si>
    <t>43.468</t>
  </si>
  <si>
    <t>93DU0576:T571:048</t>
  </si>
  <si>
    <t>21:0955:001795</t>
  </si>
  <si>
    <t>21:0006:000192:0005:1070:00</t>
  </si>
  <si>
    <t>99.546</t>
  </si>
  <si>
    <t>93DU0576:T571:049</t>
  </si>
  <si>
    <t>21:0955:001796</t>
  </si>
  <si>
    <t>21:0006:000192:0005:1071:00</t>
  </si>
  <si>
    <t>18.695</t>
  </si>
  <si>
    <t>7.544</t>
  </si>
  <si>
    <t>93DU0576:T571:050</t>
  </si>
  <si>
    <t>21:0955:001797</t>
  </si>
  <si>
    <t>21:0006:000192:0005:1072:00</t>
  </si>
  <si>
    <t>4.307</t>
  </si>
  <si>
    <t>3.578</t>
  </si>
  <si>
    <t>43.46</t>
  </si>
  <si>
    <t>98.62</t>
  </si>
  <si>
    <t>93DU0576:T571:051</t>
  </si>
  <si>
    <t>21:0955:001798</t>
  </si>
  <si>
    <t>21:0006:000192:0005:1073:00</t>
  </si>
  <si>
    <t>4.573</t>
  </si>
  <si>
    <t>97.781</t>
  </si>
  <si>
    <t>93DU0576:T571:052</t>
  </si>
  <si>
    <t>21:0955:001799</t>
  </si>
  <si>
    <t>21:0006:000192:0005:1074:00</t>
  </si>
  <si>
    <t>16.505</t>
  </si>
  <si>
    <t>7.273</t>
  </si>
  <si>
    <t>18.439</t>
  </si>
  <si>
    <t>42.093</t>
  </si>
  <si>
    <t>0.41</t>
  </si>
  <si>
    <t>97.578</t>
  </si>
  <si>
    <t>93DU0576:T571:053</t>
  </si>
  <si>
    <t>21:0955:001800</t>
  </si>
  <si>
    <t>21:0006:000192:0005:1075:00</t>
  </si>
  <si>
    <t>42.649</t>
  </si>
  <si>
    <t>98.163</t>
  </si>
  <si>
    <t>93DU0576:T571:054</t>
  </si>
  <si>
    <t>21:0955:001801</t>
  </si>
  <si>
    <t>21:0006:000192:0005:1076:00</t>
  </si>
  <si>
    <t>18.578</t>
  </si>
  <si>
    <t>4.453</t>
  </si>
  <si>
    <t>98.102</t>
  </si>
  <si>
    <t>93DU0576:T571:055</t>
  </si>
  <si>
    <t>21:0955:001802</t>
  </si>
  <si>
    <t>21:0006:000192:0005:1077:00</t>
  </si>
  <si>
    <t>17.24</t>
  </si>
  <si>
    <t>6.527</t>
  </si>
  <si>
    <t>18.828</t>
  </si>
  <si>
    <t>99.062</t>
  </si>
  <si>
    <t>93DU0576:T571:056</t>
  </si>
  <si>
    <t>21:0955:001803</t>
  </si>
  <si>
    <t>21:0006:000192:0005:1078:00</t>
  </si>
  <si>
    <t>5.219</t>
  </si>
  <si>
    <t>3.249</t>
  </si>
  <si>
    <t>20.875</t>
  </si>
  <si>
    <t>99.854</t>
  </si>
  <si>
    <t>93DU0576:T571:057</t>
  </si>
  <si>
    <t>21:0955:001804</t>
  </si>
  <si>
    <t>21:0006:000192:0005:1079:00</t>
  </si>
  <si>
    <t>5.563</t>
  </si>
  <si>
    <t>6.872</t>
  </si>
  <si>
    <t>41.488</t>
  </si>
  <si>
    <t>99.095</t>
  </si>
  <si>
    <t>93DU0576:T571:058</t>
  </si>
  <si>
    <t>21:0955:001805</t>
  </si>
  <si>
    <t>21:0006:000192:0005:1080:00</t>
  </si>
  <si>
    <t>20.379</t>
  </si>
  <si>
    <t>3.319</t>
  </si>
  <si>
    <t>41.881</t>
  </si>
  <si>
    <t>98.608</t>
  </si>
  <si>
    <t>93DU0576:T571:059</t>
  </si>
  <si>
    <t>21:0955:001806</t>
  </si>
  <si>
    <t>21:0006:000192:0005:1081:00</t>
  </si>
  <si>
    <t>4.804</t>
  </si>
  <si>
    <t>20.43</t>
  </si>
  <si>
    <t>99.751</t>
  </si>
  <si>
    <t>93DU0576:T571:060</t>
  </si>
  <si>
    <t>21:0955:001807</t>
  </si>
  <si>
    <t>21:0006:000192:0005:1082:00</t>
  </si>
  <si>
    <t>4.541</t>
  </si>
  <si>
    <t>42.461</t>
  </si>
  <si>
    <t>99.587</t>
  </si>
  <si>
    <t>93DU0576:T571:061</t>
  </si>
  <si>
    <t>21:0955:001808</t>
  </si>
  <si>
    <t>21:0006:000192:0005:1083:00</t>
  </si>
  <si>
    <t>5.754</t>
  </si>
  <si>
    <t>5.782</t>
  </si>
  <si>
    <t>7.411</t>
  </si>
  <si>
    <t>18.255</t>
  </si>
  <si>
    <t>42.457</t>
  </si>
  <si>
    <t>98.378</t>
  </si>
  <si>
    <t>93DU0576:T571:062</t>
  </si>
  <si>
    <t>21:0955:001809</t>
  </si>
  <si>
    <t>21:0006:000192:0005:1084:00</t>
  </si>
  <si>
    <t>19.162</t>
  </si>
  <si>
    <t>8.024</t>
  </si>
  <si>
    <t>42.568</t>
  </si>
  <si>
    <t>103.328</t>
  </si>
  <si>
    <t>93DU0576:T571:063</t>
  </si>
  <si>
    <t>21:0955:001810</t>
  </si>
  <si>
    <t>21:0006:000192:0005:1085:00</t>
  </si>
  <si>
    <t>19.938</t>
  </si>
  <si>
    <t>93DU0576:T571:064</t>
  </si>
  <si>
    <t>21:0955:001811</t>
  </si>
  <si>
    <t>21:0006:000192:0005:1086:00</t>
  </si>
  <si>
    <t>7.101</t>
  </si>
  <si>
    <t>6.062</t>
  </si>
  <si>
    <t>8.113</t>
  </si>
  <si>
    <t>18.785</t>
  </si>
  <si>
    <t>40.833</t>
  </si>
  <si>
    <t>93DU0576:T571:065</t>
  </si>
  <si>
    <t>21:0955:001812</t>
  </si>
  <si>
    <t>21:0006:000192:0005:1087:00</t>
  </si>
  <si>
    <t>93DU0576:T571:066</t>
  </si>
  <si>
    <t>21:0955:001813</t>
  </si>
  <si>
    <t>21:0006:000192:0005:1088:00</t>
  </si>
  <si>
    <t>17.39</t>
  </si>
  <si>
    <t>5.712</t>
  </si>
  <si>
    <t>41.419</t>
  </si>
  <si>
    <t>100.17</t>
  </si>
  <si>
    <t>93DU0576:T571:067</t>
  </si>
  <si>
    <t>21:0955:001814</t>
  </si>
  <si>
    <t>21:0006:000192:0005:1089:00</t>
  </si>
  <si>
    <t>7.797</t>
  </si>
  <si>
    <t>7.568</t>
  </si>
  <si>
    <t>19.74</t>
  </si>
  <si>
    <t>93DU0576:T571:068</t>
  </si>
  <si>
    <t>21:0955:001815</t>
  </si>
  <si>
    <t>21:0006:000192:0005:1090:00</t>
  </si>
  <si>
    <t>5.902</t>
  </si>
  <si>
    <t>19.522</t>
  </si>
  <si>
    <t>39.549</t>
  </si>
  <si>
    <t>97.292</t>
  </si>
  <si>
    <t>93DU0576:T571:069</t>
  </si>
  <si>
    <t>21:0955:001816</t>
  </si>
  <si>
    <t>21:0006:000192:0005:1091:00</t>
  </si>
  <si>
    <t>18.863</t>
  </si>
  <si>
    <t>20.385</t>
  </si>
  <si>
    <t>99.668</t>
  </si>
  <si>
    <t>93DU0576:T571:070</t>
  </si>
  <si>
    <t>21:0955:001817</t>
  </si>
  <si>
    <t>21:0006:000192:0005:1092:00</t>
  </si>
  <si>
    <t>5.464</t>
  </si>
  <si>
    <t>6.051</t>
  </si>
  <si>
    <t>7.404</t>
  </si>
  <si>
    <t>93DU0576:T571:071</t>
  </si>
  <si>
    <t>21:0955:001818</t>
  </si>
  <si>
    <t>21:0006:000192:0005:1093:00</t>
  </si>
  <si>
    <t>16.964</t>
  </si>
  <si>
    <t>8.154</t>
  </si>
  <si>
    <t>93DU0576:T571:072</t>
  </si>
  <si>
    <t>21:0955:001819</t>
  </si>
  <si>
    <t>21:0006:000192:0005:1094:00</t>
  </si>
  <si>
    <t>93DU0576:T571:073</t>
  </si>
  <si>
    <t>21:0955:001820</t>
  </si>
  <si>
    <t>21:0006:000192:0005:1095:00</t>
  </si>
  <si>
    <t>5.647</t>
  </si>
  <si>
    <t>99.421</t>
  </si>
  <si>
    <t>93DU0576:T571:074</t>
  </si>
  <si>
    <t>21:0955:001821</t>
  </si>
  <si>
    <t>21:0006:000192:0005:1096:00</t>
  </si>
  <si>
    <t>16.83</t>
  </si>
  <si>
    <t>5.334</t>
  </si>
  <si>
    <t>6.608</t>
  </si>
  <si>
    <t>7.8</t>
  </si>
  <si>
    <t>20.291</t>
  </si>
  <si>
    <t>0.664</t>
  </si>
  <si>
    <t>98.893</t>
  </si>
  <si>
    <t>93DU0576:T571:075</t>
  </si>
  <si>
    <t>21:0955:001822</t>
  </si>
  <si>
    <t>21:0006:000192:0005:1097:00</t>
  </si>
  <si>
    <t>18.765</t>
  </si>
  <si>
    <t>5.358</t>
  </si>
  <si>
    <t>20.833</t>
  </si>
  <si>
    <t>93DU0576:T571:076</t>
  </si>
  <si>
    <t>21:0955:001823</t>
  </si>
  <si>
    <t>21:0006:000192:0005:1098:00</t>
  </si>
  <si>
    <t>18.274</t>
  </si>
  <si>
    <t>20.203</t>
  </si>
  <si>
    <t>40.94</t>
  </si>
  <si>
    <t>98.921</t>
  </si>
  <si>
    <t>93DU0576:T571:077</t>
  </si>
  <si>
    <t>21:0955:001824</t>
  </si>
  <si>
    <t>21:0006:000192:0005:1099:00</t>
  </si>
  <si>
    <t>5.409</t>
  </si>
  <si>
    <t>5.042</t>
  </si>
  <si>
    <t>7.571</t>
  </si>
  <si>
    <t>98.995</t>
  </si>
  <si>
    <t>93DU0576:T571:078</t>
  </si>
  <si>
    <t>21:0955:001825</t>
  </si>
  <si>
    <t>21:0006:000192:0005:1100:00</t>
  </si>
  <si>
    <t>7.055</t>
  </si>
  <si>
    <t>18.135</t>
  </si>
  <si>
    <t>98.962</t>
  </si>
  <si>
    <t>93DU0576:T571:079</t>
  </si>
  <si>
    <t>21:0955:001826</t>
  </si>
  <si>
    <t>21:0006:000192:0005:1101:00</t>
  </si>
  <si>
    <t>19.876</t>
  </si>
  <si>
    <t>40.103</t>
  </si>
  <si>
    <t>97.484</t>
  </si>
  <si>
    <t>93DU0576:T571:080</t>
  </si>
  <si>
    <t>21:0955:001827</t>
  </si>
  <si>
    <t>21:0006:000192:0005:1102:00</t>
  </si>
  <si>
    <t>5.946</t>
  </si>
  <si>
    <t>6.965</t>
  </si>
  <si>
    <t>20.624</t>
  </si>
  <si>
    <t>40.548</t>
  </si>
  <si>
    <t>99.239</t>
  </si>
  <si>
    <t>93DU0576:T571:081</t>
  </si>
  <si>
    <t>21:0955:001828</t>
  </si>
  <si>
    <t>21:0006:000192:0005:1103:00</t>
  </si>
  <si>
    <t>17.983</t>
  </si>
  <si>
    <t>6.913</t>
  </si>
  <si>
    <t>6.795</t>
  </si>
  <si>
    <t>93DU0576:T571:082</t>
  </si>
  <si>
    <t>21:0955:001829</t>
  </si>
  <si>
    <t>21:0006:000192:0005:1104:00</t>
  </si>
  <si>
    <t>6.763</t>
  </si>
  <si>
    <t>40.852</t>
  </si>
  <si>
    <t>99.577</t>
  </si>
  <si>
    <t>93DU0576:T571:083</t>
  </si>
  <si>
    <t>21:0955:001830</t>
  </si>
  <si>
    <t>21:0006:000192:0005:1105:00</t>
  </si>
  <si>
    <t>6.338</t>
  </si>
  <si>
    <t>4.528</t>
  </si>
  <si>
    <t>19.11</t>
  </si>
  <si>
    <t>40.752</t>
  </si>
  <si>
    <t>99.091</t>
  </si>
  <si>
    <t>93DU0576:T571:084</t>
  </si>
  <si>
    <t>21:0955:001831</t>
  </si>
  <si>
    <t>21:0006:000192:0005:1106:00</t>
  </si>
  <si>
    <t>4.9</t>
  </si>
  <si>
    <t>3.329</t>
  </si>
  <si>
    <t>9.457</t>
  </si>
  <si>
    <t>93DU0576:T571:085</t>
  </si>
  <si>
    <t>21:0955:001832</t>
  </si>
  <si>
    <t>21:0006:000192:0005:1107:00</t>
  </si>
  <si>
    <t>3.784</t>
  </si>
  <si>
    <t>7.107</t>
  </si>
  <si>
    <t>21.601</t>
  </si>
  <si>
    <t>42.341</t>
  </si>
  <si>
    <t>93DU0576:T571:086</t>
  </si>
  <si>
    <t>21:0955:001833</t>
  </si>
  <si>
    <t>21:0006:000192:0005:1108:00</t>
  </si>
  <si>
    <t>18.856</t>
  </si>
  <si>
    <t>21.09</t>
  </si>
  <si>
    <t>99.964</t>
  </si>
  <si>
    <t>93DU0576:T571:087</t>
  </si>
  <si>
    <t>21:0955:001834</t>
  </si>
  <si>
    <t>21:0006:000192:0005:1109:00</t>
  </si>
  <si>
    <t>5.663</t>
  </si>
  <si>
    <t>6.374</t>
  </si>
  <si>
    <t>20.727</t>
  </si>
  <si>
    <t>93DU0576:T571:088</t>
  </si>
  <si>
    <t>21:0955:001835</t>
  </si>
  <si>
    <t>21:0006:000192:0005:1110:00</t>
  </si>
  <si>
    <t>7.203</t>
  </si>
  <si>
    <t>19.996</t>
  </si>
  <si>
    <t>93DU0576:T571:089</t>
  </si>
  <si>
    <t>21:0955:001836</t>
  </si>
  <si>
    <t>21:0006:000192:0005:1111:00</t>
  </si>
  <si>
    <t>18.045</t>
  </si>
  <si>
    <t>20.062</t>
  </si>
  <si>
    <t>99.634</t>
  </si>
  <si>
    <t>93DU0576:T571:090</t>
  </si>
  <si>
    <t>21:0955:001837</t>
  </si>
  <si>
    <t>21:0006:000192:0005:1112:00</t>
  </si>
  <si>
    <t>7.145</t>
  </si>
  <si>
    <t>20.646</t>
  </si>
  <si>
    <t>41.37</t>
  </si>
  <si>
    <t>0.652</t>
  </si>
  <si>
    <t>93DU0576:T571:091</t>
  </si>
  <si>
    <t>21:0955:001838</t>
  </si>
  <si>
    <t>21:0006:000192:0005:1113:00</t>
  </si>
  <si>
    <t>17.801</t>
  </si>
  <si>
    <t>6.706</t>
  </si>
  <si>
    <t>7.583</t>
  </si>
  <si>
    <t>40.608</t>
  </si>
  <si>
    <t>99.223</t>
  </si>
  <si>
    <t>93DU0576:T571:092</t>
  </si>
  <si>
    <t>21:0955:001839</t>
  </si>
  <si>
    <t>21:0006:000192:0005:1114:00</t>
  </si>
  <si>
    <t>6.225</t>
  </si>
  <si>
    <t>5.666</t>
  </si>
  <si>
    <t>7.871</t>
  </si>
  <si>
    <t>99.42</t>
  </si>
  <si>
    <t>93DU0576:T571:093</t>
  </si>
  <si>
    <t>21:0955:001840</t>
  </si>
  <si>
    <t>21:0006:000192:0005:1115:00</t>
  </si>
  <si>
    <t>17.603</t>
  </si>
  <si>
    <t>41.316</t>
  </si>
  <si>
    <t>98.395</t>
  </si>
  <si>
    <t>93DU0576:T571:094</t>
  </si>
  <si>
    <t>21:0955:001841</t>
  </si>
  <si>
    <t>21:0006:000192:0005:1116:00</t>
  </si>
  <si>
    <t>6.342</t>
  </si>
  <si>
    <t>20.548</t>
  </si>
  <si>
    <t>40.946</t>
  </si>
  <si>
    <t>98.451</t>
  </si>
  <si>
    <t>93DU0576:T571:095</t>
  </si>
  <si>
    <t>21:0955:001842</t>
  </si>
  <si>
    <t>21:0006:000192:0005:1117:00</t>
  </si>
  <si>
    <t>19.895</t>
  </si>
  <si>
    <t>3.22</t>
  </si>
  <si>
    <t>7.275</t>
  </si>
  <si>
    <t>20.808</t>
  </si>
  <si>
    <t>98.716</t>
  </si>
  <si>
    <t>93DU0576:T571:096</t>
  </si>
  <si>
    <t>21:0955:001843</t>
  </si>
  <si>
    <t>21:0006:000192:0005:1118:00</t>
  </si>
  <si>
    <t>18.476</t>
  </si>
  <si>
    <t>9.726</t>
  </si>
  <si>
    <t>0.639</t>
  </si>
  <si>
    <t>93DU0576:T571:097</t>
  </si>
  <si>
    <t>21:0955:001844</t>
  </si>
  <si>
    <t>21:0006:000192:0005:1204:00</t>
  </si>
  <si>
    <t>3.132</t>
  </si>
  <si>
    <t>3.605</t>
  </si>
  <si>
    <t>93DU0576:T571:098</t>
  </si>
  <si>
    <t>21:0955:001845</t>
  </si>
  <si>
    <t>21:0006:000192:0005:1119:00</t>
  </si>
  <si>
    <t>16.558</t>
  </si>
  <si>
    <t>4.896</t>
  </si>
  <si>
    <t>6.423</t>
  </si>
  <si>
    <t>6.968</t>
  </si>
  <si>
    <t>93DU0576:T571:099</t>
  </si>
  <si>
    <t>21:0955:001846</t>
  </si>
  <si>
    <t>21:0006:000192:0005:1120:00</t>
  </si>
  <si>
    <t>7.572</t>
  </si>
  <si>
    <t>3.291</t>
  </si>
  <si>
    <t>8.61</t>
  </si>
  <si>
    <t>17.994</t>
  </si>
  <si>
    <t>40.634</t>
  </si>
  <si>
    <t>99.504</t>
  </si>
  <si>
    <t>93DU0576:T571:100</t>
  </si>
  <si>
    <t>21:0955:001847</t>
  </si>
  <si>
    <t>21:0006:000192:0005:1121:00</t>
  </si>
  <si>
    <t>4.956</t>
  </si>
  <si>
    <t>99.118</t>
  </si>
  <si>
    <t>93DU0576:T571:101</t>
  </si>
  <si>
    <t>21:0955:001848</t>
  </si>
  <si>
    <t>21:0006:000192:0005:1122:00</t>
  </si>
  <si>
    <t>18.319</t>
  </si>
  <si>
    <t>5.335</t>
  </si>
  <si>
    <t>5.988</t>
  </si>
  <si>
    <t>20.667</t>
  </si>
  <si>
    <t>99.692</t>
  </si>
  <si>
    <t>93DU0576:T571:102</t>
  </si>
  <si>
    <t>21:0955:001849</t>
  </si>
  <si>
    <t>21:0006:000192:0005:1123:00</t>
  </si>
  <si>
    <t>6.249</t>
  </si>
  <si>
    <t>4.618</t>
  </si>
  <si>
    <t>8.275</t>
  </si>
  <si>
    <t>18.815</t>
  </si>
  <si>
    <t>41.338</t>
  </si>
  <si>
    <t>93DU0576:T571:103</t>
  </si>
  <si>
    <t>21:0955:001850</t>
  </si>
  <si>
    <t>21:0006:000192:0005:1124:00</t>
  </si>
  <si>
    <t>4.626</t>
  </si>
  <si>
    <t>6.721</t>
  </si>
  <si>
    <t>93DU0576:T571:104</t>
  </si>
  <si>
    <t>21:0955:001851</t>
  </si>
  <si>
    <t>21:0006:000192:0005:1125:00</t>
  </si>
  <si>
    <t>19.239</t>
  </si>
  <si>
    <t>5.231</t>
  </si>
  <si>
    <t>100.117</t>
  </si>
  <si>
    <t>93DU0576:T571:105</t>
  </si>
  <si>
    <t>21:0955:001852</t>
  </si>
  <si>
    <t>21:0006:000192:0005:1126:00</t>
  </si>
  <si>
    <t>43.163</t>
  </si>
  <si>
    <t>93DU0576:T571:106</t>
  </si>
  <si>
    <t>21:0955:001853</t>
  </si>
  <si>
    <t>21:0006:000192:0005:1127:00</t>
  </si>
  <si>
    <t>3.239</t>
  </si>
  <si>
    <t>99.615</t>
  </si>
  <si>
    <t>93DU0576:T571:107</t>
  </si>
  <si>
    <t>21:0955:001854</t>
  </si>
  <si>
    <t>21:0006:000192:0005:1128:00</t>
  </si>
  <si>
    <t>18.717</t>
  </si>
  <si>
    <t>93DU0697:T572:006</t>
  </si>
  <si>
    <t>21:0955:001855</t>
  </si>
  <si>
    <t>21:0006:000211</t>
  </si>
  <si>
    <t>21:0006:000211:0005:0501:00</t>
  </si>
  <si>
    <t>0.907</t>
  </si>
  <si>
    <t>4.396</t>
  </si>
  <si>
    <t>52.07</t>
  </si>
  <si>
    <t>98.002</t>
  </si>
  <si>
    <t>93DU0697:T572:007</t>
  </si>
  <si>
    <t>21:0955:001856</t>
  </si>
  <si>
    <t>21:0006:000211:0005:0502:00</t>
  </si>
  <si>
    <t>2.725</t>
  </si>
  <si>
    <t>22</t>
  </si>
  <si>
    <t>14.502</t>
  </si>
  <si>
    <t>51.873</t>
  </si>
  <si>
    <t>97.195</t>
  </si>
  <si>
    <t>92DDA0075:T575:068</t>
  </si>
  <si>
    <t>21:0955:001857</t>
  </si>
  <si>
    <t>21:0006:000025</t>
  </si>
  <si>
    <t>21:0006:000025:0005:0501:00</t>
  </si>
  <si>
    <t>14.34</t>
  </si>
  <si>
    <t>7.435</t>
  </si>
  <si>
    <t>11.439</t>
  </si>
  <si>
    <t>40.386</t>
  </si>
  <si>
    <t>92DDA0075:T575:069</t>
  </si>
  <si>
    <t>21:0955:001858</t>
  </si>
  <si>
    <t>21:0006:000025:0005:0502:00</t>
  </si>
  <si>
    <t>19.281</t>
  </si>
  <si>
    <t>4.094</t>
  </si>
  <si>
    <t>6.481</t>
  </si>
  <si>
    <t>22.549</t>
  </si>
  <si>
    <t>92DDA0075:T575:070</t>
  </si>
  <si>
    <t>21:0955:001859</t>
  </si>
  <si>
    <t>21:0006:000025:0005:0503:00</t>
  </si>
  <si>
    <t>3.588</t>
  </si>
  <si>
    <t>92DDA0075:T575:071</t>
  </si>
  <si>
    <t>21:0955:001860</t>
  </si>
  <si>
    <t>21:0006:000025:0005:0504:00</t>
  </si>
  <si>
    <t>33.299</t>
  </si>
  <si>
    <t>13.579</t>
  </si>
  <si>
    <t>2.018</t>
  </si>
  <si>
    <t>36.717</t>
  </si>
  <si>
    <t>88.88</t>
  </si>
  <si>
    <t>92DDA0081:T575:073</t>
  </si>
  <si>
    <t>21:0955:001861</t>
  </si>
  <si>
    <t>21:0006:000026</t>
  </si>
  <si>
    <t>21:0006:000026:0005:0501:00</t>
  </si>
  <si>
    <t>20.492</t>
  </si>
  <si>
    <t>5.635</t>
  </si>
  <si>
    <t>42.502</t>
  </si>
  <si>
    <t>102.283</t>
  </si>
  <si>
    <t>92DDA0081:T575:074</t>
  </si>
  <si>
    <t>21:0955:001862</t>
  </si>
  <si>
    <t>21:0006:000026:0005:0502:00</t>
  </si>
  <si>
    <t>2.964</t>
  </si>
  <si>
    <t>1.072</t>
  </si>
  <si>
    <t>54.149</t>
  </si>
  <si>
    <t>100.001</t>
  </si>
  <si>
    <t>93BCW0021:T628:025</t>
  </si>
  <si>
    <t>21:0955:001863</t>
  </si>
  <si>
    <t>21:0006:000040:0005:0517:00</t>
  </si>
  <si>
    <t>25.853</t>
  </si>
  <si>
    <t>21.806</t>
  </si>
  <si>
    <t>98.87</t>
  </si>
  <si>
    <t>93BCW0021:T628:026</t>
  </si>
  <si>
    <t>21:0955:001864</t>
  </si>
  <si>
    <t>21:0006:000040:0005:0516:00</t>
  </si>
  <si>
    <t>88.39</t>
  </si>
  <si>
    <t>89.12</t>
  </si>
  <si>
    <t>93BCW0035:T628:027</t>
  </si>
  <si>
    <t>21:0955:001865</t>
  </si>
  <si>
    <t>21:0006:000053:0005:0513:00</t>
  </si>
  <si>
    <t>1.061</t>
  </si>
  <si>
    <t>35.326</t>
  </si>
  <si>
    <t>10.098</t>
  </si>
  <si>
    <t>49.58</t>
  </si>
  <si>
    <t>96.855</t>
  </si>
  <si>
    <t>93BCW0044:T628:028</t>
  </si>
  <si>
    <t>21:0955:001866</t>
  </si>
  <si>
    <t>21:0006:000061</t>
  </si>
  <si>
    <t>21:0006:000061:0005:0501:00</t>
  </si>
  <si>
    <t>95.626</t>
  </si>
  <si>
    <t>96.712</t>
  </si>
  <si>
    <t>93BCW0051:T628:029</t>
  </si>
  <si>
    <t>21:0955:001867</t>
  </si>
  <si>
    <t>21:0006:000068</t>
  </si>
  <si>
    <t>21:0006:000068:0005:0501:00</t>
  </si>
  <si>
    <t>47.807</t>
  </si>
  <si>
    <t>1.435</t>
  </si>
  <si>
    <t>48.844</t>
  </si>
  <si>
    <t>98.371</t>
  </si>
  <si>
    <t>93BCW0081:T628:030</t>
  </si>
  <si>
    <t>21:0955:001868</t>
  </si>
  <si>
    <t>21:0006:000095:0005:0518:00</t>
  </si>
  <si>
    <t>14.077</t>
  </si>
  <si>
    <t>6.109</t>
  </si>
  <si>
    <t>11.793</t>
  </si>
  <si>
    <t>39.398</t>
  </si>
  <si>
    <t>93BCW0082:T628:031</t>
  </si>
  <si>
    <t>21:0955:001869</t>
  </si>
  <si>
    <t>21:0006:000096:0005:0868:00</t>
  </si>
  <si>
    <t>16.137</t>
  </si>
  <si>
    <t>9.423</t>
  </si>
  <si>
    <t>39.708</t>
  </si>
  <si>
    <t>98.085</t>
  </si>
  <si>
    <t>93BCW0082:T628:032</t>
  </si>
  <si>
    <t>21:0955:001870</t>
  </si>
  <si>
    <t>21:0006:000096:0005:0869:00</t>
  </si>
  <si>
    <t>15.698</t>
  </si>
  <si>
    <t>5.791</t>
  </si>
  <si>
    <t>9.83</t>
  </si>
  <si>
    <t>6.441</t>
  </si>
  <si>
    <t>40.071</t>
  </si>
  <si>
    <t>98.419</t>
  </si>
  <si>
    <t>93BCW0082:T628:033</t>
  </si>
  <si>
    <t>21:0955:001871</t>
  </si>
  <si>
    <t>21:0006:000096:0005:0870:00</t>
  </si>
  <si>
    <t>16.617</t>
  </si>
  <si>
    <t>6.41</t>
  </si>
  <si>
    <t>6.688</t>
  </si>
  <si>
    <t>93BCW0082:T628:034</t>
  </si>
  <si>
    <t>21:0955:001872</t>
  </si>
  <si>
    <t>21:0006:000096:0005:0871:00</t>
  </si>
  <si>
    <t>15.411</t>
  </si>
  <si>
    <t>7.006</t>
  </si>
  <si>
    <t>9.993</t>
  </si>
  <si>
    <t>18.494</t>
  </si>
  <si>
    <t>39.376</t>
  </si>
  <si>
    <t>97.539</t>
  </si>
  <si>
    <t>93BCW0082:T628:035</t>
  </si>
  <si>
    <t>21:0955:001873</t>
  </si>
  <si>
    <t>21:0006:000096:0005:0872:00</t>
  </si>
  <si>
    <t>16.987</t>
  </si>
  <si>
    <t>6.229</t>
  </si>
  <si>
    <t>8.135</t>
  </si>
  <si>
    <t>19.45</t>
  </si>
  <si>
    <t>40.223</t>
  </si>
  <si>
    <t>98.281</t>
  </si>
  <si>
    <t>93BCW0082:T628:036</t>
  </si>
  <si>
    <t>21:0955:001874</t>
  </si>
  <si>
    <t>21:0006:000096:0005:0873:00</t>
  </si>
  <si>
    <t>18.041</t>
  </si>
  <si>
    <t>7.632</t>
  </si>
  <si>
    <t>22.757</t>
  </si>
  <si>
    <t>40.707</t>
  </si>
  <si>
    <t>93BCW0082:T628:037</t>
  </si>
  <si>
    <t>21:0955:001875</t>
  </si>
  <si>
    <t>21:0006:000096:0005:0874:00</t>
  </si>
  <si>
    <t>17.544</t>
  </si>
  <si>
    <t>5.703</t>
  </si>
  <si>
    <t>7.192</t>
  </si>
  <si>
    <t>20.39</t>
  </si>
  <si>
    <t>39.984</t>
  </si>
  <si>
    <t>97.854</t>
  </si>
  <si>
    <t>93BCW0082:T628:038</t>
  </si>
  <si>
    <t>21:0955:001876</t>
  </si>
  <si>
    <t>21:0006:000096:0005:0875:00</t>
  </si>
  <si>
    <t>17.873</t>
  </si>
  <si>
    <t>98.52</t>
  </si>
  <si>
    <t>93BCW0082:T628:039</t>
  </si>
  <si>
    <t>21:0955:001877</t>
  </si>
  <si>
    <t>21:0006:000096:0005:0876:00</t>
  </si>
  <si>
    <t>7.081</t>
  </si>
  <si>
    <t>40.668</t>
  </si>
  <si>
    <t>99.063</t>
  </si>
  <si>
    <t>93BCW0082:T628:040</t>
  </si>
  <si>
    <t>21:0955:001878</t>
  </si>
  <si>
    <t>21:0006:000096:0005:0877:00</t>
  </si>
  <si>
    <t>6.951</t>
  </si>
  <si>
    <t>40.069</t>
  </si>
  <si>
    <t>93BCW0082:T628:041</t>
  </si>
  <si>
    <t>21:0955:001879</t>
  </si>
  <si>
    <t>21:0006:000096:0005:0878:00</t>
  </si>
  <si>
    <t>18.072</t>
  </si>
  <si>
    <t>5.779</t>
  </si>
  <si>
    <t>20.599</t>
  </si>
  <si>
    <t>40.253</t>
  </si>
  <si>
    <t>98.172</t>
  </si>
  <si>
    <t>93BCW0082:T628:042</t>
  </si>
  <si>
    <t>21:0955:001880</t>
  </si>
  <si>
    <t>21:0006:000096:0005:0879:00</t>
  </si>
  <si>
    <t>16.713</t>
  </si>
  <si>
    <t>6.934</t>
  </si>
  <si>
    <t>19.308</t>
  </si>
  <si>
    <t>40.258</t>
  </si>
  <si>
    <t>98.701</t>
  </si>
  <si>
    <t>93BCW0082:T628:043</t>
  </si>
  <si>
    <t>21:0955:001881</t>
  </si>
  <si>
    <t>21:0006:000096:0005:0880:00</t>
  </si>
  <si>
    <t>17.18</t>
  </si>
  <si>
    <t>19.923</t>
  </si>
  <si>
    <t>39.99</t>
  </si>
  <si>
    <t>98.036</t>
  </si>
  <si>
    <t>93BCW0082:T628:044</t>
  </si>
  <si>
    <t>21:0955:001882</t>
  </si>
  <si>
    <t>21:0006:000096:0005:0881:00</t>
  </si>
  <si>
    <t>16.373</t>
  </si>
  <si>
    <t>8.053</t>
  </si>
  <si>
    <t>19.019</t>
  </si>
  <si>
    <t>39.997</t>
  </si>
  <si>
    <t>97.855</t>
  </si>
  <si>
    <t>93BCW0082:T628:045</t>
  </si>
  <si>
    <t>21:0955:001883</t>
  </si>
  <si>
    <t>21:0006:000096:0005:0882:00</t>
  </si>
  <si>
    <t>16.452</t>
  </si>
  <si>
    <t>8.101</t>
  </si>
  <si>
    <t>39.875</t>
  </si>
  <si>
    <t>97.583</t>
  </si>
  <si>
    <t>93BCW0082:T628:046</t>
  </si>
  <si>
    <t>21:0955:001884</t>
  </si>
  <si>
    <t>21:0006:000096:0005:0883:00</t>
  </si>
  <si>
    <t>6.155</t>
  </si>
  <si>
    <t>7.824</t>
  </si>
  <si>
    <t>6.833</t>
  </si>
  <si>
    <t>19.59</t>
  </si>
  <si>
    <t>98.088</t>
  </si>
  <si>
    <t>93BCW0082:T628:047</t>
  </si>
  <si>
    <t>21:0955:001885</t>
  </si>
  <si>
    <t>21:0006:000096:0005:0884:00</t>
  </si>
  <si>
    <t>40.397</t>
  </si>
  <si>
    <t>98.291</t>
  </si>
  <si>
    <t>93BCW0082:T628:048</t>
  </si>
  <si>
    <t>21:0955:001886</t>
  </si>
  <si>
    <t>21:0006:000096:0005:0885:00</t>
  </si>
  <si>
    <t>19.467</t>
  </si>
  <si>
    <t>93BCW0082:T628:049</t>
  </si>
  <si>
    <t>21:0955:001887</t>
  </si>
  <si>
    <t>21:0006:000096:0005:0886:00</t>
  </si>
  <si>
    <t>17.134</t>
  </si>
  <si>
    <t>6.057</t>
  </si>
  <si>
    <t>7.552</t>
  </si>
  <si>
    <t>40.399</t>
  </si>
  <si>
    <t>98.301</t>
  </si>
  <si>
    <t>93BCW0082:T628:050</t>
  </si>
  <si>
    <t>21:0955:001888</t>
  </si>
  <si>
    <t>21:0006:000096:0005:0887:00</t>
  </si>
  <si>
    <t>17.488</t>
  </si>
  <si>
    <t>7.014</t>
  </si>
  <si>
    <t>19.764</t>
  </si>
  <si>
    <t>40.364</t>
  </si>
  <si>
    <t>98.132</t>
  </si>
  <si>
    <t>93BCW0082:T628:051</t>
  </si>
  <si>
    <t>21:0955:001889</t>
  </si>
  <si>
    <t>21:0006:000096:0005:0888:00</t>
  </si>
  <si>
    <t>6.796</t>
  </si>
  <si>
    <t>20.074</t>
  </si>
  <si>
    <t>39.977</t>
  </si>
  <si>
    <t>97.732</t>
  </si>
  <si>
    <t>93BCW0082:T628:052</t>
  </si>
  <si>
    <t>21:0955:001890</t>
  </si>
  <si>
    <t>21:0006:000096:0005:0889:00</t>
  </si>
  <si>
    <t>17.684</t>
  </si>
  <si>
    <t>19.485</t>
  </si>
  <si>
    <t>40.238</t>
  </si>
  <si>
    <t>93BCW0082:T628:053</t>
  </si>
  <si>
    <t>21:0955:001891</t>
  </si>
  <si>
    <t>21:0006:000096:0005:0890:00</t>
  </si>
  <si>
    <t>18.733</t>
  </si>
  <si>
    <t>5.195</t>
  </si>
  <si>
    <t>5.506</t>
  </si>
  <si>
    <t>6.501</t>
  </si>
  <si>
    <t>21.181</t>
  </si>
  <si>
    <t>40.478</t>
  </si>
  <si>
    <t>98.33</t>
  </si>
  <si>
    <t>93BCW0082:T628:054</t>
  </si>
  <si>
    <t>21:0955:001892</t>
  </si>
  <si>
    <t>21:0006:000096:0005:0891:00</t>
  </si>
  <si>
    <t>19.808</t>
  </si>
  <si>
    <t>93BCW0082:T628:055</t>
  </si>
  <si>
    <t>21:0955:001893</t>
  </si>
  <si>
    <t>21:0006:000096:0005:0892:00</t>
  </si>
  <si>
    <t>8.185</t>
  </si>
  <si>
    <t>39.537</t>
  </si>
  <si>
    <t>93BCW0082:T628:056</t>
  </si>
  <si>
    <t>21:0955:001894</t>
  </si>
  <si>
    <t>21:0006:000096:0005:0893:00</t>
  </si>
  <si>
    <t>18.24</t>
  </si>
  <si>
    <t>5.407</t>
  </si>
  <si>
    <t>5.852</t>
  </si>
  <si>
    <t>6.717</t>
  </si>
  <si>
    <t>20.639</t>
  </si>
  <si>
    <t>98.425</t>
  </si>
  <si>
    <t>93BCW0082:T628:057</t>
  </si>
  <si>
    <t>21:0955:001895</t>
  </si>
  <si>
    <t>21:0006:000096:0005:0894:00</t>
  </si>
  <si>
    <t>3.986</t>
  </si>
  <si>
    <t>7.866</t>
  </si>
  <si>
    <t>98.73</t>
  </si>
  <si>
    <t>93BCW0082:T628:058</t>
  </si>
  <si>
    <t>21:0955:001896</t>
  </si>
  <si>
    <t>21:0006:000096:0005:0895:00</t>
  </si>
  <si>
    <t>18.325</t>
  </si>
  <si>
    <t>5.537</t>
  </si>
  <si>
    <t>5.97</t>
  </si>
  <si>
    <t>6.462</t>
  </si>
  <si>
    <t>20.679</t>
  </si>
  <si>
    <t>98.05</t>
  </si>
  <si>
    <t>93BCW0082:T628:059</t>
  </si>
  <si>
    <t>21:0955:001897</t>
  </si>
  <si>
    <t>21:0006:000096:0005:0896:00</t>
  </si>
  <si>
    <t>5.289</t>
  </si>
  <si>
    <t>5.555</t>
  </si>
  <si>
    <t>20.541</t>
  </si>
  <si>
    <t>93BCW0082:T628:060</t>
  </si>
  <si>
    <t>21:0955:001898</t>
  </si>
  <si>
    <t>21:0006:000096:0005:0897:00</t>
  </si>
  <si>
    <t>19.34</t>
  </si>
  <si>
    <t>98.602</t>
  </si>
  <si>
    <t>93BCW0082:T628:061</t>
  </si>
  <si>
    <t>21:0955:001899</t>
  </si>
  <si>
    <t>21:0006:000096:0005:0898:00</t>
  </si>
  <si>
    <t>4.787</t>
  </si>
  <si>
    <t>4.149</t>
  </si>
  <si>
    <t>40.837</t>
  </si>
  <si>
    <t>98.09</t>
  </si>
  <si>
    <t>93BCW0082:T628:062</t>
  </si>
  <si>
    <t>21:0955:001900</t>
  </si>
  <si>
    <t>21:0006:000096:0005:0899:00</t>
  </si>
  <si>
    <t>5.441</t>
  </si>
  <si>
    <t>5.069</t>
  </si>
  <si>
    <t>7.528</t>
  </si>
  <si>
    <t>20.162</t>
  </si>
  <si>
    <t>98.271</t>
  </si>
  <si>
    <t>93BCW0082:T628:063</t>
  </si>
  <si>
    <t>21:0955:001901</t>
  </si>
  <si>
    <t>21:0006:000096:0005:0900:00</t>
  </si>
  <si>
    <t>4.57</t>
  </si>
  <si>
    <t>3.604</t>
  </si>
  <si>
    <t>98.841</t>
  </si>
  <si>
    <t>93BCW0082:T628:064</t>
  </si>
  <si>
    <t>21:0955:001902</t>
  </si>
  <si>
    <t>21:0006:000096:0005:0901:00</t>
  </si>
  <si>
    <t>18.586</t>
  </si>
  <si>
    <t>4.952</t>
  </si>
  <si>
    <t>7.202</t>
  </si>
  <si>
    <t>20.8</t>
  </si>
  <si>
    <t>40.362</t>
  </si>
  <si>
    <t>97.85</t>
  </si>
  <si>
    <t>93BCW0082:T628:065</t>
  </si>
  <si>
    <t>21:0955:001903</t>
  </si>
  <si>
    <t>21:0006:000096:0005:0850:00</t>
  </si>
  <si>
    <t>21.391</t>
  </si>
  <si>
    <t>52.669</t>
  </si>
  <si>
    <t>97.429</t>
  </si>
  <si>
    <t>93BCW0082:T628:066</t>
  </si>
  <si>
    <t>21:0955:001904</t>
  </si>
  <si>
    <t>21:0006:000096:0005:0851:00</t>
  </si>
  <si>
    <t>20.848</t>
  </si>
  <si>
    <t>1.204</t>
  </si>
  <si>
    <t>16.971</t>
  </si>
  <si>
    <t>53.168</t>
  </si>
  <si>
    <t>98.016</t>
  </si>
  <si>
    <t>93BCW0082:T628:067</t>
  </si>
  <si>
    <t>21:0955:001905</t>
  </si>
  <si>
    <t>21:0006:000096:0005:0852:00</t>
  </si>
  <si>
    <t>1.451</t>
  </si>
  <si>
    <t>21.177</t>
  </si>
  <si>
    <t>16.792</t>
  </si>
  <si>
    <t>52.81</t>
  </si>
  <si>
    <t>97.574</t>
  </si>
  <si>
    <t>93BCW0082:T628:068</t>
  </si>
  <si>
    <t>21:0955:001906</t>
  </si>
  <si>
    <t>21:0006:000096:0005:0853:00</t>
  </si>
  <si>
    <t>21.238</t>
  </si>
  <si>
    <t>2.664</t>
  </si>
  <si>
    <t>53.525</t>
  </si>
  <si>
    <t>98.528</t>
  </si>
  <si>
    <t>93BCW0082:T628:069</t>
  </si>
  <si>
    <t>21:0955:001907</t>
  </si>
  <si>
    <t>21:0006:000096:0005:0854:00</t>
  </si>
  <si>
    <t>20.812</t>
  </si>
  <si>
    <t>52.618</t>
  </si>
  <si>
    <t>97.586</t>
  </si>
  <si>
    <t>93BCW0082:T628:070</t>
  </si>
  <si>
    <t>21:0955:001908</t>
  </si>
  <si>
    <t>21:0006:000096:0005:0855:00</t>
  </si>
  <si>
    <t>20.879</t>
  </si>
  <si>
    <t>53.298</t>
  </si>
  <si>
    <t>98.182</t>
  </si>
  <si>
    <t>93BCW0082:T628:071</t>
  </si>
  <si>
    <t>21:0955:001909</t>
  </si>
  <si>
    <t>21:0006:000096:0005:0856:00</t>
  </si>
  <si>
    <t>2.574</t>
  </si>
  <si>
    <t>17.046</t>
  </si>
  <si>
    <t>53.039</t>
  </si>
  <si>
    <t>97.849</t>
  </si>
  <si>
    <t>93BCW0082:T628:072</t>
  </si>
  <si>
    <t>21:0955:001910</t>
  </si>
  <si>
    <t>21:0006:000096:0005:0902:00</t>
  </si>
  <si>
    <t>21.667</t>
  </si>
  <si>
    <t>2.814</t>
  </si>
  <si>
    <t>53.022</t>
  </si>
  <si>
    <t>97.987</t>
  </si>
  <si>
    <t>93BCW0082:T628:073</t>
  </si>
  <si>
    <t>21:0955:001911</t>
  </si>
  <si>
    <t>21:0006:000096:0005:0857:00</t>
  </si>
  <si>
    <t>22.773</t>
  </si>
  <si>
    <t>16.767</t>
  </si>
  <si>
    <t>53.144</t>
  </si>
  <si>
    <t>93BCW0082:T628:074</t>
  </si>
  <si>
    <t>21:0955:001912</t>
  </si>
  <si>
    <t>21:0006:000096:0005:0858:00</t>
  </si>
  <si>
    <t>1.387</t>
  </si>
  <si>
    <t>53.131</t>
  </si>
  <si>
    <t>98.15</t>
  </si>
  <si>
    <t>93BCW0082:T628:075</t>
  </si>
  <si>
    <t>21:0955:001913</t>
  </si>
  <si>
    <t>21:0006:000096:0005:0859:00</t>
  </si>
  <si>
    <t>21.765</t>
  </si>
  <si>
    <t>16.739</t>
  </si>
  <si>
    <t>52.973</t>
  </si>
  <si>
    <t>98.171</t>
  </si>
  <si>
    <t>93BCW0082:T628:076</t>
  </si>
  <si>
    <t>21:0955:001914</t>
  </si>
  <si>
    <t>21:0006:000096:0005:0860:00</t>
  </si>
  <si>
    <t>1.535</t>
  </si>
  <si>
    <t>53.444</t>
  </si>
  <si>
    <t>98.349</t>
  </si>
  <si>
    <t>93BCW0082:T628:077</t>
  </si>
  <si>
    <t>21:0955:001915</t>
  </si>
  <si>
    <t>21:0006:000096:0005:0861:00</t>
  </si>
  <si>
    <t>17.185</t>
  </si>
  <si>
    <t>53.219</t>
  </si>
  <si>
    <t>98.107</t>
  </si>
  <si>
    <t>93BCW0082:T628:078</t>
  </si>
  <si>
    <t>21:0955:001916</t>
  </si>
  <si>
    <t>21:0006:000096:0005:0862:00</t>
  </si>
  <si>
    <t>20.739</t>
  </si>
  <si>
    <t>16.903</t>
  </si>
  <si>
    <t>52.964</t>
  </si>
  <si>
    <t>97.749</t>
  </si>
  <si>
    <t>93BCW0082:T628:079</t>
  </si>
  <si>
    <t>21:0955:001917</t>
  </si>
  <si>
    <t>21:0006:000096:0005:0863:00</t>
  </si>
  <si>
    <t>21.899</t>
  </si>
  <si>
    <t>53.035</t>
  </si>
  <si>
    <t>97.881</t>
  </si>
  <si>
    <t>93BCW0082:T628:080</t>
  </si>
  <si>
    <t>21:0955:001918</t>
  </si>
  <si>
    <t>21:0006:000096:0005:0864:00</t>
  </si>
  <si>
    <t>52.641</t>
  </si>
  <si>
    <t>97.467</t>
  </si>
  <si>
    <t>93BCW0082:T628:081</t>
  </si>
  <si>
    <t>21:0955:001919</t>
  </si>
  <si>
    <t>21:0006:000096:0005:0865:00</t>
  </si>
  <si>
    <t>19.217</t>
  </si>
  <si>
    <t>2.763</t>
  </si>
  <si>
    <t>17.887</t>
  </si>
  <si>
    <t>97.99</t>
  </si>
  <si>
    <t>93BCW0082:T628:082</t>
  </si>
  <si>
    <t>21:0955:001920</t>
  </si>
  <si>
    <t>21:0006:000096:0005:0866:00</t>
  </si>
  <si>
    <t>16.873</t>
  </si>
  <si>
    <t>52.716</t>
  </si>
  <si>
    <t>97.374</t>
  </si>
  <si>
    <t>93BCW0082:T628:083</t>
  </si>
  <si>
    <t>21:0955:001921</t>
  </si>
  <si>
    <t>21:0006:000096:0005:0867:00</t>
  </si>
  <si>
    <t>1.803</t>
  </si>
  <si>
    <t>1.07</t>
  </si>
  <si>
    <t>2.911</t>
  </si>
  <si>
    <t>16.681</t>
  </si>
  <si>
    <t>50.034</t>
  </si>
  <si>
    <t>94.613</t>
  </si>
  <si>
    <t>93DU0558:T629:001</t>
  </si>
  <si>
    <t>21:0955:001922</t>
  </si>
  <si>
    <t>21:0006:000174:0005:0613:00</t>
  </si>
  <si>
    <t>T629</t>
  </si>
  <si>
    <t>7.338</t>
  </si>
  <si>
    <t>20.444</t>
  </si>
  <si>
    <t>40.422</t>
  </si>
  <si>
    <t>0.801</t>
  </si>
  <si>
    <t>99.324</t>
  </si>
  <si>
    <t>93DU0558:T629:002</t>
  </si>
  <si>
    <t>21:0955:001923</t>
  </si>
  <si>
    <t>21:0006:000174:0005:0615:00</t>
  </si>
  <si>
    <t>20.5</t>
  </si>
  <si>
    <t>0.959</t>
  </si>
  <si>
    <t>2.898</t>
  </si>
  <si>
    <t>17.898</t>
  </si>
  <si>
    <t>0.996</t>
  </si>
  <si>
    <t>53.886</t>
  </si>
  <si>
    <t>98.698</t>
  </si>
  <si>
    <t>93DU0558:T629:003</t>
  </si>
  <si>
    <t>21:0955:001924</t>
  </si>
  <si>
    <t>21:0006:000174:0005:0614:00</t>
  </si>
  <si>
    <t>2.096</t>
  </si>
  <si>
    <t>2.401</t>
  </si>
  <si>
    <t>16.711</t>
  </si>
  <si>
    <t>53.082</t>
  </si>
  <si>
    <t>93DU0558:T629:004</t>
  </si>
  <si>
    <t>21:0955:001925</t>
  </si>
  <si>
    <t>21:0006:000174:0005:0612:00</t>
  </si>
  <si>
    <t>1.262</t>
  </si>
  <si>
    <t>1.025</t>
  </si>
  <si>
    <t>18.197</t>
  </si>
  <si>
    <t>53.33</t>
  </si>
  <si>
    <t>98.521</t>
  </si>
  <si>
    <t>93DU0558:T629:005</t>
  </si>
  <si>
    <t>21:0955:001926</t>
  </si>
  <si>
    <t>21:0006:000174:0005:0610:00</t>
  </si>
  <si>
    <t>16.339</t>
  </si>
  <si>
    <t>51.065</t>
  </si>
  <si>
    <t>17.901</t>
  </si>
  <si>
    <t>11.108</t>
  </si>
  <si>
    <t>93DU0558:T629:006</t>
  </si>
  <si>
    <t>21:0955:001927</t>
  </si>
  <si>
    <t>21:0006:000174:0005:0611:00</t>
  </si>
  <si>
    <t>55.793</t>
  </si>
  <si>
    <t>25.767</t>
  </si>
  <si>
    <t>8.777</t>
  </si>
  <si>
    <t>1.026</t>
  </si>
  <si>
    <t>96.702</t>
  </si>
  <si>
    <t>93DU0570:T629:007</t>
  </si>
  <si>
    <t>21:0955:001928</t>
  </si>
  <si>
    <t>21:0006:000186:0005:0539:00</t>
  </si>
  <si>
    <t>5.118</t>
  </si>
  <si>
    <t>6.736</t>
  </si>
  <si>
    <t>21.027</t>
  </si>
  <si>
    <t>40.76</t>
  </si>
  <si>
    <t>98.327</t>
  </si>
  <si>
    <t>93DU0570:T629:008</t>
  </si>
  <si>
    <t>21:0955:001929</t>
  </si>
  <si>
    <t>21:0006:000186:0005:0540:00</t>
  </si>
  <si>
    <t>99.134</t>
  </si>
  <si>
    <t>93DU0570:T629:009</t>
  </si>
  <si>
    <t>21:0955:001930</t>
  </si>
  <si>
    <t>21:0006:000186:0005:0541:00</t>
  </si>
  <si>
    <t>51.196</t>
  </si>
  <si>
    <t>32.98</t>
  </si>
  <si>
    <t>7.308</t>
  </si>
  <si>
    <t>3.635</t>
  </si>
  <si>
    <t>93DU0574:T629:010</t>
  </si>
  <si>
    <t>21:0955:001931</t>
  </si>
  <si>
    <t>21:0006:000190:0005:0538:00</t>
  </si>
  <si>
    <t>18.125</t>
  </si>
  <si>
    <t>5.458</t>
  </si>
  <si>
    <t>6.293</t>
  </si>
  <si>
    <t>20.191</t>
  </si>
  <si>
    <t>40.459</t>
  </si>
  <si>
    <t>93DU0576:T629:011</t>
  </si>
  <si>
    <t>21:0955:001932</t>
  </si>
  <si>
    <t>21:0006:000192:0005:1277:00</t>
  </si>
  <si>
    <t>14.548</t>
  </si>
  <si>
    <t>5.018</t>
  </si>
  <si>
    <t>11.608</t>
  </si>
  <si>
    <t>39.9</t>
  </si>
  <si>
    <t>98.56</t>
  </si>
  <si>
    <t>93DU0576:T629:012</t>
  </si>
  <si>
    <t>21:0955:001933</t>
  </si>
  <si>
    <t>21:0006:000192:0005:1278:00</t>
  </si>
  <si>
    <t>16.358</t>
  </si>
  <si>
    <t>6.336</t>
  </si>
  <si>
    <t>9.323</t>
  </si>
  <si>
    <t>19.537</t>
  </si>
  <si>
    <t>40.048</t>
  </si>
  <si>
    <t>93DU0576:T629:013</t>
  </si>
  <si>
    <t>21:0955:001934</t>
  </si>
  <si>
    <t>21:0006:000192:0005:1279:00</t>
  </si>
  <si>
    <t>15.063</t>
  </si>
  <si>
    <t>6.308</t>
  </si>
  <si>
    <t>10.769</t>
  </si>
  <si>
    <t>6.466</t>
  </si>
  <si>
    <t>40.065</t>
  </si>
  <si>
    <t>98.996</t>
  </si>
  <si>
    <t>93DU0576:T629:014</t>
  </si>
  <si>
    <t>21:0955:001935</t>
  </si>
  <si>
    <t>21:0006:000192:0005:1280:00</t>
  </si>
  <si>
    <t>8.744</t>
  </si>
  <si>
    <t>6.435</t>
  </si>
  <si>
    <t>20.304</t>
  </si>
  <si>
    <t>40.146</t>
  </si>
  <si>
    <t>93DU0576:T629:015</t>
  </si>
  <si>
    <t>21:0955:001936</t>
  </si>
  <si>
    <t>21:0006:000192:0005:1281:00</t>
  </si>
  <si>
    <t>15.029</t>
  </si>
  <si>
    <t>6.653</t>
  </si>
  <si>
    <t>10.717</t>
  </si>
  <si>
    <t>39.697</t>
  </si>
  <si>
    <t>98.458</t>
  </si>
  <si>
    <t>93DU0576:T629:016</t>
  </si>
  <si>
    <t>21:0955:001937</t>
  </si>
  <si>
    <t>21:0006:000192:0005:1282:00</t>
  </si>
  <si>
    <t>19.22</t>
  </si>
  <si>
    <t>5.564</t>
  </si>
  <si>
    <t>8.657</t>
  </si>
  <si>
    <t>18.087</t>
  </si>
  <si>
    <t>40.14</t>
  </si>
  <si>
    <t>98.656</t>
  </si>
  <si>
    <t>93DU0576:T629:017</t>
  </si>
  <si>
    <t>21:0955:001938</t>
  </si>
  <si>
    <t>21:0006:000192:0005:1283:00</t>
  </si>
  <si>
    <t>19.668</t>
  </si>
  <si>
    <t>2.923</t>
  </si>
  <si>
    <t>7.601</t>
  </si>
  <si>
    <t>41.34</t>
  </si>
  <si>
    <t>93DU0576:T629:018</t>
  </si>
  <si>
    <t>21:0955:001939</t>
  </si>
  <si>
    <t>21:0006:000192:0005:1284:00</t>
  </si>
  <si>
    <t>3.262</t>
  </si>
  <si>
    <t>5.935</t>
  </si>
  <si>
    <t>21.996</t>
  </si>
  <si>
    <t>93DU0576:T629:019</t>
  </si>
  <si>
    <t>21:0955:001940</t>
  </si>
  <si>
    <t>21:0006:000192:0005:1285:00</t>
  </si>
  <si>
    <t>16.552</t>
  </si>
  <si>
    <t>8.769</t>
  </si>
  <si>
    <t>6.601</t>
  </si>
  <si>
    <t>40.711</t>
  </si>
  <si>
    <t>93DU0576:T629:020</t>
  </si>
  <si>
    <t>21:0955:001941</t>
  </si>
  <si>
    <t>21:0006:000192:0005:1286:00</t>
  </si>
  <si>
    <t>1.075</t>
  </si>
  <si>
    <t>4.741</t>
  </si>
  <si>
    <t>8.042</t>
  </si>
  <si>
    <t>23.236</t>
  </si>
  <si>
    <t>99.356</t>
  </si>
  <si>
    <t>93DU0576:T629:021</t>
  </si>
  <si>
    <t>21:0955:001942</t>
  </si>
  <si>
    <t>21:0006:000192:0005:1287:00</t>
  </si>
  <si>
    <t>3.042</t>
  </si>
  <si>
    <t>5.855</t>
  </si>
  <si>
    <t>23.254</t>
  </si>
  <si>
    <t>93DU0576:T629:022</t>
  </si>
  <si>
    <t>21:0955:001943</t>
  </si>
  <si>
    <t>21:0006:000192:0005:1288:00</t>
  </si>
  <si>
    <t>9.965</t>
  </si>
  <si>
    <t>18.605</t>
  </si>
  <si>
    <t>40.48</t>
  </si>
  <si>
    <t>99.136</t>
  </si>
  <si>
    <t>93DU0576:T629:023</t>
  </si>
  <si>
    <t>21:0955:001944</t>
  </si>
  <si>
    <t>21:0006:000192:0005:1289:00</t>
  </si>
  <si>
    <t>40.827</t>
  </si>
  <si>
    <t>98.564</t>
  </si>
  <si>
    <t>93DU0576:T629:024</t>
  </si>
  <si>
    <t>21:0955:001945</t>
  </si>
  <si>
    <t>21:0006:000192:0005:1290:00</t>
  </si>
  <si>
    <t>20.434</t>
  </si>
  <si>
    <t>21.319</t>
  </si>
  <si>
    <t>98.95</t>
  </si>
  <si>
    <t>93DU0576:T629:025</t>
  </si>
  <si>
    <t>21:0955:001946</t>
  </si>
  <si>
    <t>21:0006:000192:0005:1291:00</t>
  </si>
  <si>
    <t>20.601</t>
  </si>
  <si>
    <t>40.067</t>
  </si>
  <si>
    <t>93DU0576:T629:026</t>
  </si>
  <si>
    <t>21:0955:001947</t>
  </si>
  <si>
    <t>21:0006:000192:0005:1292:00</t>
  </si>
  <si>
    <t>93DU0576:T629:027</t>
  </si>
  <si>
    <t>21:0955:001948</t>
  </si>
  <si>
    <t>21:0006:000192:0005:1293:00</t>
  </si>
  <si>
    <t>16.632</t>
  </si>
  <si>
    <t>8.239</t>
  </si>
  <si>
    <t>39.945</t>
  </si>
  <si>
    <t>97.974</t>
  </si>
  <si>
    <t>93DU0576:T629:028</t>
  </si>
  <si>
    <t>21:0955:001949</t>
  </si>
  <si>
    <t>21:0006:000192:0005:1294:00</t>
  </si>
  <si>
    <t>17.11</t>
  </si>
  <si>
    <t>5.98</t>
  </si>
  <si>
    <t>7.756</t>
  </si>
  <si>
    <t>19.76</t>
  </si>
  <si>
    <t>39.828</t>
  </si>
  <si>
    <t>97.895</t>
  </si>
  <si>
    <t>93DU0576:T629:029</t>
  </si>
  <si>
    <t>21:0955:001950</t>
  </si>
  <si>
    <t>21:0006:000192:0005:1295:00</t>
  </si>
  <si>
    <t>18.028</t>
  </si>
  <si>
    <t>5.556</t>
  </si>
  <si>
    <t>40.27</t>
  </si>
  <si>
    <t>98.304</t>
  </si>
  <si>
    <t>93DU0576:T629:030</t>
  </si>
  <si>
    <t>21:0955:001951</t>
  </si>
  <si>
    <t>21:0006:000192:0005:1296:00</t>
  </si>
  <si>
    <t>17.32</t>
  </si>
  <si>
    <t>5.734</t>
  </si>
  <si>
    <t>39.973</t>
  </si>
  <si>
    <t>98.266</t>
  </si>
  <si>
    <t>93DU0576:T629:031</t>
  </si>
  <si>
    <t>21:0955:001952</t>
  </si>
  <si>
    <t>21:0006:000192:0005:1297:00</t>
  </si>
  <si>
    <t>14.757</t>
  </si>
  <si>
    <t>11.382</t>
  </si>
  <si>
    <t>39.678</t>
  </si>
  <si>
    <t>97.836</t>
  </si>
  <si>
    <t>93DU0576:T629:032</t>
  </si>
  <si>
    <t>21:0955:001953</t>
  </si>
  <si>
    <t>21:0006:000192:0005:1298:00</t>
  </si>
  <si>
    <t>16.637</t>
  </si>
  <si>
    <t>7.146</t>
  </si>
  <si>
    <t>40.089</t>
  </si>
  <si>
    <t>97.757</t>
  </si>
  <si>
    <t>93DU0576:T629:033</t>
  </si>
  <si>
    <t>21:0955:001954</t>
  </si>
  <si>
    <t>21:0006:000192:0005:1299:00</t>
  </si>
  <si>
    <t>16.834</t>
  </si>
  <si>
    <t>8.353</t>
  </si>
  <si>
    <t>39.761</t>
  </si>
  <si>
    <t>98.193</t>
  </si>
  <si>
    <t>93DU0576:T629:034</t>
  </si>
  <si>
    <t>21:0955:001955</t>
  </si>
  <si>
    <t>21:0006:000192:0005:1300:00</t>
  </si>
  <si>
    <t>6.026</t>
  </si>
  <si>
    <t>8.649</t>
  </si>
  <si>
    <t>93DU0576:T629:035</t>
  </si>
  <si>
    <t>21:0955:001956</t>
  </si>
  <si>
    <t>21:0006:000192:0005:1301:00</t>
  </si>
  <si>
    <t>8.565</t>
  </si>
  <si>
    <t>6.561</t>
  </si>
  <si>
    <t>40.17</t>
  </si>
  <si>
    <t>98.554</t>
  </si>
  <si>
    <t>93DU0576:T629:036</t>
  </si>
  <si>
    <t>21:0955:001957</t>
  </si>
  <si>
    <t>21:0006:000192:0005:1302:00</t>
  </si>
  <si>
    <t>16.428</t>
  </si>
  <si>
    <t>4.258</t>
  </si>
  <si>
    <t>9.167</t>
  </si>
  <si>
    <t>6.259</t>
  </si>
  <si>
    <t>21.531</t>
  </si>
  <si>
    <t>40.262</t>
  </si>
  <si>
    <t>98.67</t>
  </si>
  <si>
    <t>93DU0576:T629:037</t>
  </si>
  <si>
    <t>21:0955:001958</t>
  </si>
  <si>
    <t>21:0006:000192:0005:1303:00</t>
  </si>
  <si>
    <t>14.967</t>
  </si>
  <si>
    <t>7.017</t>
  </si>
  <si>
    <t>10.333</t>
  </si>
  <si>
    <t>19.004</t>
  </si>
  <si>
    <t>39.545</t>
  </si>
  <si>
    <t>98.641</t>
  </si>
  <si>
    <t>93DU0576:T629:038</t>
  </si>
  <si>
    <t>21:0955:001959</t>
  </si>
  <si>
    <t>21:0006:000192:0005:1304:00</t>
  </si>
  <si>
    <t>16.507</t>
  </si>
  <si>
    <t>8.361</t>
  </si>
  <si>
    <t>19.364</t>
  </si>
  <si>
    <t>40.099</t>
  </si>
  <si>
    <t>98.219</t>
  </si>
  <si>
    <t>93DU0576:T629:039</t>
  </si>
  <si>
    <t>21:0955:001960</t>
  </si>
  <si>
    <t>21:0006:000192:0005:1305:00</t>
  </si>
  <si>
    <t>18.31</t>
  </si>
  <si>
    <t>20.109</t>
  </si>
  <si>
    <t>40.655</t>
  </si>
  <si>
    <t>98.557</t>
  </si>
  <si>
    <t>93DU0576:T629:040</t>
  </si>
  <si>
    <t>21:0955:001961</t>
  </si>
  <si>
    <t>21:0006:000192:0005:1306:00</t>
  </si>
  <si>
    <t>17.373</t>
  </si>
  <si>
    <t>6.598</t>
  </si>
  <si>
    <t>40.581</t>
  </si>
  <si>
    <t>93DU0576:T629:041</t>
  </si>
  <si>
    <t>21:0955:001962</t>
  </si>
  <si>
    <t>21:0006:000192:0005:1307:00</t>
  </si>
  <si>
    <t>14.487</t>
  </si>
  <si>
    <t>10.868</t>
  </si>
  <si>
    <t>6.857</t>
  </si>
  <si>
    <t>39.477</t>
  </si>
  <si>
    <t>93DU0576:T629:042</t>
  </si>
  <si>
    <t>21:0955:001963</t>
  </si>
  <si>
    <t>21:0006:000192:0005:1308:00</t>
  </si>
  <si>
    <t>17.82</t>
  </si>
  <si>
    <t>5.815</t>
  </si>
  <si>
    <t>98.788</t>
  </si>
  <si>
    <t>93DU0576:T629:043</t>
  </si>
  <si>
    <t>21:0955:001964</t>
  </si>
  <si>
    <t>21:0006:000192:0005:1309:00</t>
  </si>
  <si>
    <t>7.702</t>
  </si>
  <si>
    <t>40.373</t>
  </si>
  <si>
    <t>98.946</t>
  </si>
  <si>
    <t>93DU0576:T629:044</t>
  </si>
  <si>
    <t>21:0955:001965</t>
  </si>
  <si>
    <t>21:0006:000192:0005:1310:00</t>
  </si>
  <si>
    <t>2.799</t>
  </si>
  <si>
    <t>40.919</t>
  </si>
  <si>
    <t>93DU0576:T629:045</t>
  </si>
  <si>
    <t>21:0955:001966</t>
  </si>
  <si>
    <t>21:0006:000192:0005:1311:00</t>
  </si>
  <si>
    <t>16.989</t>
  </si>
  <si>
    <t>5.809</t>
  </si>
  <si>
    <t>7.843</t>
  </si>
  <si>
    <t>20.009</t>
  </si>
  <si>
    <t>39.832</t>
  </si>
  <si>
    <t>97.86</t>
  </si>
  <si>
    <t>93DU0576:T629:046</t>
  </si>
  <si>
    <t>21:0955:001967</t>
  </si>
  <si>
    <t>21:0006:000192:0005:1312:00</t>
  </si>
  <si>
    <t>18.321</t>
  </si>
  <si>
    <t>6.121</t>
  </si>
  <si>
    <t>20.452</t>
  </si>
  <si>
    <t>98.388</t>
  </si>
  <si>
    <t>93DU0576:T629:047</t>
  </si>
  <si>
    <t>21:0955:001968</t>
  </si>
  <si>
    <t>21:0006:000192:0005:1313:00</t>
  </si>
  <si>
    <t>17.161</t>
  </si>
  <si>
    <t>5.847</t>
  </si>
  <si>
    <t>39.552</t>
  </si>
  <si>
    <t>97.349</t>
  </si>
  <si>
    <t>93DU0576:T629:048</t>
  </si>
  <si>
    <t>21:0955:001969</t>
  </si>
  <si>
    <t>21:0006:000192:0005:1314:00</t>
  </si>
  <si>
    <t>17.278</t>
  </si>
  <si>
    <t>6.193</t>
  </si>
  <si>
    <t>7.397</t>
  </si>
  <si>
    <t>40.315</t>
  </si>
  <si>
    <t>93DU0576:T629:049</t>
  </si>
  <si>
    <t>21:0955:001970</t>
  </si>
  <si>
    <t>21:0006:000192:0005:1315:00</t>
  </si>
  <si>
    <t>98.857</t>
  </si>
  <si>
    <t>93DU0576:T629:050</t>
  </si>
  <si>
    <t>21:0955:001971</t>
  </si>
  <si>
    <t>21:0006:000192:0005:1316:00</t>
  </si>
  <si>
    <t>17.964</t>
  </si>
  <si>
    <t>7.047</t>
  </si>
  <si>
    <t>40.636</t>
  </si>
  <si>
    <t>93DU0576:T629:051</t>
  </si>
  <si>
    <t>21:0955:001972</t>
  </si>
  <si>
    <t>21:0006:000192:0005:1317:00</t>
  </si>
  <si>
    <t>4.973</t>
  </si>
  <si>
    <t>40.35</t>
  </si>
  <si>
    <t>93DU0576:T629:052</t>
  </si>
  <si>
    <t>21:0955:001973</t>
  </si>
  <si>
    <t>21:0006:000192:0005:1318:00</t>
  </si>
  <si>
    <t>5.785</t>
  </si>
  <si>
    <t>7.55</t>
  </si>
  <si>
    <t>39.766</t>
  </si>
  <si>
    <t>97.112</t>
  </si>
  <si>
    <t>93DU0576:T629:053</t>
  </si>
  <si>
    <t>21:0955:001974</t>
  </si>
  <si>
    <t>21:0006:000192:0005:1319:00</t>
  </si>
  <si>
    <t>18.739</t>
  </si>
  <si>
    <t>6.927</t>
  </si>
  <si>
    <t>4.813</t>
  </si>
  <si>
    <t>8.447</t>
  </si>
  <si>
    <t>98.624</t>
  </si>
  <si>
    <t>93DU0576:T629:054</t>
  </si>
  <si>
    <t>21:0955:001975</t>
  </si>
  <si>
    <t>21:0006:000192:0005:1320:00</t>
  </si>
  <si>
    <t>5.17</t>
  </si>
  <si>
    <t>4.323</t>
  </si>
  <si>
    <t>40.456</t>
  </si>
  <si>
    <t>97.668</t>
  </si>
  <si>
    <t>93DU0576:T629:055</t>
  </si>
  <si>
    <t>21:0955:001976</t>
  </si>
  <si>
    <t>21:0006:000192:0005:1321:00</t>
  </si>
  <si>
    <t>21.21</t>
  </si>
  <si>
    <t>93DU0576:T629:056</t>
  </si>
  <si>
    <t>21:0955:001977</t>
  </si>
  <si>
    <t>21:0006:000192:0005:1322:00</t>
  </si>
  <si>
    <t>19.166</t>
  </si>
  <si>
    <t>4.043</t>
  </si>
  <si>
    <t>21.236</t>
  </si>
  <si>
    <t>93DU0576:T629:057</t>
  </si>
  <si>
    <t>21:0955:001978</t>
  </si>
  <si>
    <t>21:0006:000192:0005:1323:00</t>
  </si>
  <si>
    <t>4.386</t>
  </si>
  <si>
    <t>2.822</t>
  </si>
  <si>
    <t>7.891</t>
  </si>
  <si>
    <t>21.251</t>
  </si>
  <si>
    <t>98.394</t>
  </si>
  <si>
    <t>93DU0576:T629:058</t>
  </si>
  <si>
    <t>21:0955:001979</t>
  </si>
  <si>
    <t>21:0006:000192:0005:1324:00</t>
  </si>
  <si>
    <t>5.323</t>
  </si>
  <si>
    <t>40.311</t>
  </si>
  <si>
    <t>97.841</t>
  </si>
  <si>
    <t>93DU0576:T629:059</t>
  </si>
  <si>
    <t>21:0955:001980</t>
  </si>
  <si>
    <t>21:0006:000192:0005:1325:00</t>
  </si>
  <si>
    <t>20.66</t>
  </si>
  <si>
    <t>4.114</t>
  </si>
  <si>
    <t>2.423</t>
  </si>
  <si>
    <t>7.296</t>
  </si>
  <si>
    <t>21.506</t>
  </si>
  <si>
    <t>40.998</t>
  </si>
  <si>
    <t>97.761</t>
  </si>
  <si>
    <t>93DU0576:T629:060</t>
  </si>
  <si>
    <t>21:0955:001981</t>
  </si>
  <si>
    <t>21:0006:000192:0005:1212:00</t>
  </si>
  <si>
    <t>2.735</t>
  </si>
  <si>
    <t>17.834</t>
  </si>
  <si>
    <t>53.114</t>
  </si>
  <si>
    <t>97.52</t>
  </si>
  <si>
    <t>93DU0576:T629:061</t>
  </si>
  <si>
    <t>21:0955:001982</t>
  </si>
  <si>
    <t>21:0006:000192:0005:1213:00</t>
  </si>
  <si>
    <t>21.53</t>
  </si>
  <si>
    <t>2.37</t>
  </si>
  <si>
    <t>16.522</t>
  </si>
  <si>
    <t>1.224</t>
  </si>
  <si>
    <t>53.014</t>
  </si>
  <si>
    <t>97.585</t>
  </si>
  <si>
    <t>93DU0576:T629:062</t>
  </si>
  <si>
    <t>21:0955:001983</t>
  </si>
  <si>
    <t>21:0006:000192:0005:1214:00</t>
  </si>
  <si>
    <t>53.533</t>
  </si>
  <si>
    <t>93DU0576:T629:063</t>
  </si>
  <si>
    <t>21:0955:001984</t>
  </si>
  <si>
    <t>21:0006:000192:0005:1334:00</t>
  </si>
  <si>
    <t>2.344</t>
  </si>
  <si>
    <t>52.8</t>
  </si>
  <si>
    <t>93DU0576:T629:064</t>
  </si>
  <si>
    <t>21:0955:001985</t>
  </si>
  <si>
    <t>21:0006:000192:0005:1215:00</t>
  </si>
  <si>
    <t>21.563</t>
  </si>
  <si>
    <t>16.862</t>
  </si>
  <si>
    <t>53.157</t>
  </si>
  <si>
    <t>98.287</t>
  </si>
  <si>
    <t>93DU0576:T629:065</t>
  </si>
  <si>
    <t>21:0955:001986</t>
  </si>
  <si>
    <t>21:0006:000192:0005:1216:00</t>
  </si>
  <si>
    <t>1.608</t>
  </si>
  <si>
    <t>20.384</t>
  </si>
  <si>
    <t>2.494</t>
  </si>
  <si>
    <t>16.774</t>
  </si>
  <si>
    <t>51.901</t>
  </si>
  <si>
    <t>96.071</t>
  </si>
  <si>
    <t>93DU0576:T629:066</t>
  </si>
  <si>
    <t>21:0955:001987</t>
  </si>
  <si>
    <t>21:0006:000192:0005:1217:00</t>
  </si>
  <si>
    <t>16.759</t>
  </si>
  <si>
    <t>97.667</t>
  </si>
  <si>
    <t>93DU0576:T629:067</t>
  </si>
  <si>
    <t>21:0955:001988</t>
  </si>
  <si>
    <t>21:0006:000192:0005:1326:00</t>
  </si>
  <si>
    <t>1.532</t>
  </si>
  <si>
    <t>52.053</t>
  </si>
  <si>
    <t>93DU0576:T629:068</t>
  </si>
  <si>
    <t>21:0955:001989</t>
  </si>
  <si>
    <t>21:0006:000192:0005:1218:00</t>
  </si>
  <si>
    <t>1.534</t>
  </si>
  <si>
    <t>20.89</t>
  </si>
  <si>
    <t>16.665</t>
  </si>
  <si>
    <t>52.468</t>
  </si>
  <si>
    <t>97.123</t>
  </si>
  <si>
    <t>93DU0576:T629:069</t>
  </si>
  <si>
    <t>21:0955:001990</t>
  </si>
  <si>
    <t>21:0006:000192:0005:1219:00</t>
  </si>
  <si>
    <t>20.537</t>
  </si>
  <si>
    <t>52.904</t>
  </si>
  <si>
    <t>93DU0576:T629:070</t>
  </si>
  <si>
    <t>21:0955:001991</t>
  </si>
  <si>
    <t>21:0006:000192:0005:1335:00</t>
  </si>
  <si>
    <t>18.177</t>
  </si>
  <si>
    <t>0.833</t>
  </si>
  <si>
    <t>3.236</t>
  </si>
  <si>
    <t>1.076</t>
  </si>
  <si>
    <t>52.68</t>
  </si>
  <si>
    <t>96.744</t>
  </si>
  <si>
    <t>93DU0576:T629:071</t>
  </si>
  <si>
    <t>21:0955:001992</t>
  </si>
  <si>
    <t>21:0006:000192:0005:1327:00</t>
  </si>
  <si>
    <t>17.145</t>
  </si>
  <si>
    <t>52.509</t>
  </si>
  <si>
    <t>96.803</t>
  </si>
  <si>
    <t>93DU0576:T629:072</t>
  </si>
  <si>
    <t>21:0955:001993</t>
  </si>
  <si>
    <t>21:0006:000192:0005:1336:00</t>
  </si>
  <si>
    <t>19.385</t>
  </si>
  <si>
    <t>0.861</t>
  </si>
  <si>
    <t>2.774</t>
  </si>
  <si>
    <t>18.631</t>
  </si>
  <si>
    <t>54.111</t>
  </si>
  <si>
    <t>93DU0576:T629:073</t>
  </si>
  <si>
    <t>21:0955:001994</t>
  </si>
  <si>
    <t>21:0006:000192:0005:1220:00</t>
  </si>
  <si>
    <t>20.694</t>
  </si>
  <si>
    <t>16.807</t>
  </si>
  <si>
    <t>53.414</t>
  </si>
  <si>
    <t>98.049</t>
  </si>
  <si>
    <t>93DU0576:T629:074</t>
  </si>
  <si>
    <t>21:0955:001995</t>
  </si>
  <si>
    <t>21:0006:000192:0005:1221:00</t>
  </si>
  <si>
    <t>23.011</t>
  </si>
  <si>
    <t>2.408</t>
  </si>
  <si>
    <t>53.099</t>
  </si>
  <si>
    <t>98.204</t>
  </si>
  <si>
    <t>93DU0576:T629:075</t>
  </si>
  <si>
    <t>21:0955:001996</t>
  </si>
  <si>
    <t>21:0006:000192:0005:1222:00</t>
  </si>
  <si>
    <t>52.763</t>
  </si>
  <si>
    <t>97.577</t>
  </si>
  <si>
    <t>93DU0576:T629:076</t>
  </si>
  <si>
    <t>21:0955:001997</t>
  </si>
  <si>
    <t>21:0006:000192:0005:1223:00</t>
  </si>
  <si>
    <t>2.819</t>
  </si>
  <si>
    <t>53.174</t>
  </si>
  <si>
    <t>98.123</t>
  </si>
  <si>
    <t>93DU0576:T629:077</t>
  </si>
  <si>
    <t>21:0955:001998</t>
  </si>
  <si>
    <t>21:0006:000192:0005:1224:00</t>
  </si>
  <si>
    <t>53.315</t>
  </si>
  <si>
    <t>93DU0576:T629:078</t>
  </si>
  <si>
    <t>21:0955:001999</t>
  </si>
  <si>
    <t>21:0006:000192:0005:1225:00</t>
  </si>
  <si>
    <t>20.389</t>
  </si>
  <si>
    <t>2.502</t>
  </si>
  <si>
    <t>53.619</t>
  </si>
  <si>
    <t>97.867</t>
  </si>
  <si>
    <t>93DU0576:T629:079</t>
  </si>
  <si>
    <t>21:0955:002000</t>
  </si>
  <si>
    <t>21:0006:000192:0005:1226:00</t>
  </si>
  <si>
    <t>93DU0576:T629:080</t>
  </si>
  <si>
    <t>21:0955:002001</t>
  </si>
  <si>
    <t>21:0006:000192:0005:1227:00</t>
  </si>
  <si>
    <t>17.809</t>
  </si>
  <si>
    <t>55.048</t>
  </si>
  <si>
    <t>93DU0576:T629:081</t>
  </si>
  <si>
    <t>21:0955:002002</t>
  </si>
  <si>
    <t>21:0006:000192:0005:1228:00</t>
  </si>
  <si>
    <t>16.578</t>
  </si>
  <si>
    <t>52.605</t>
  </si>
  <si>
    <t>97.234</t>
  </si>
  <si>
    <t>93DU0576:T629:082</t>
  </si>
  <si>
    <t>21:0955:002003</t>
  </si>
  <si>
    <t>21:0006:000192:0005:1229:00</t>
  </si>
  <si>
    <t>21.5</t>
  </si>
  <si>
    <t>1.217</t>
  </si>
  <si>
    <t>2.444</t>
  </si>
  <si>
    <t>16.81</t>
  </si>
  <si>
    <t>53.106</t>
  </si>
  <si>
    <t>98.127</t>
  </si>
  <si>
    <t>93DU0576:T629:083</t>
  </si>
  <si>
    <t>21:0955:002004</t>
  </si>
  <si>
    <t>21:0006:000192:0005:1230:00</t>
  </si>
  <si>
    <t>93DU0576:T629:084</t>
  </si>
  <si>
    <t>21:0955:002005</t>
  </si>
  <si>
    <t>21:0006:000192:0005:1231:00</t>
  </si>
  <si>
    <t>2.639</t>
  </si>
  <si>
    <t>52.348</t>
  </si>
  <si>
    <t>97.006</t>
  </si>
  <si>
    <t>93DU0576:T629:085</t>
  </si>
  <si>
    <t>21:0955:002006</t>
  </si>
  <si>
    <t>21:0006:000192:0005:1232:00</t>
  </si>
  <si>
    <t>53.103</t>
  </si>
  <si>
    <t>97.531</t>
  </si>
  <si>
    <t>93DU0576:T629:086</t>
  </si>
  <si>
    <t>21:0955:002007</t>
  </si>
  <si>
    <t>21:0006:000192:0005:1233:00</t>
  </si>
  <si>
    <t>16.801</t>
  </si>
  <si>
    <t>52.528</t>
  </si>
  <si>
    <t>93DU0576:T629:087</t>
  </si>
  <si>
    <t>21:0955:002008</t>
  </si>
  <si>
    <t>21:0006:000192:0005:1234:00</t>
  </si>
  <si>
    <t>16.993</t>
  </si>
  <si>
    <t>52.149</t>
  </si>
  <si>
    <t>96.91</t>
  </si>
  <si>
    <t>93DU0576:T629:088</t>
  </si>
  <si>
    <t>21:0955:002009</t>
  </si>
  <si>
    <t>21:0006:000192:0005:1235:00</t>
  </si>
  <si>
    <t>1.004</t>
  </si>
  <si>
    <t>53.14</t>
  </si>
  <si>
    <t>97.864</t>
  </si>
  <si>
    <t>93DU0576:T629:089</t>
  </si>
  <si>
    <t>21:0955:002010</t>
  </si>
  <si>
    <t>21:0006:000192:0005:1236:00</t>
  </si>
  <si>
    <t>21.622</t>
  </si>
  <si>
    <t>1.023</t>
  </si>
  <si>
    <t>2.359</t>
  </si>
  <si>
    <t>16.616</t>
  </si>
  <si>
    <t>53.568</t>
  </si>
  <si>
    <t>97.623</t>
  </si>
  <si>
    <t>93DU0576:T629:090</t>
  </si>
  <si>
    <t>21:0955:002011</t>
  </si>
  <si>
    <t>21:0006:000192:0005:1237:00</t>
  </si>
  <si>
    <t>21.683</t>
  </si>
  <si>
    <t>16.608</t>
  </si>
  <si>
    <t>53.354</t>
  </si>
  <si>
    <t>93DU0576:T629:091</t>
  </si>
  <si>
    <t>21:0955:002012</t>
  </si>
  <si>
    <t>21:0006:000192:0005:1238:00</t>
  </si>
  <si>
    <t>20.588</t>
  </si>
  <si>
    <t>16.956</t>
  </si>
  <si>
    <t>1.325</t>
  </si>
  <si>
    <t>52.823</t>
  </si>
  <si>
    <t>97.376</t>
  </si>
  <si>
    <t>93DU0576:T630:001</t>
  </si>
  <si>
    <t>21:0955:002013</t>
  </si>
  <si>
    <t>21:0006:000192:0005:1328:00</t>
  </si>
  <si>
    <t>T630</t>
  </si>
  <si>
    <t>19.513</t>
  </si>
  <si>
    <t>1.679</t>
  </si>
  <si>
    <t>2.238</t>
  </si>
  <si>
    <t>53.349</t>
  </si>
  <si>
    <t>98.209</t>
  </si>
  <si>
    <t>93DU0576:T630:002</t>
  </si>
  <si>
    <t>21:0955:002014</t>
  </si>
  <si>
    <t>21:0006:000192:0005:1239:00</t>
  </si>
  <si>
    <t>53.356</t>
  </si>
  <si>
    <t>98.134</t>
  </si>
  <si>
    <t>93DU0576:T630:003</t>
  </si>
  <si>
    <t>21:0955:002015</t>
  </si>
  <si>
    <t>21:0006:000192:0005:1240:00</t>
  </si>
  <si>
    <t>17.248</t>
  </si>
  <si>
    <t>53.523</t>
  </si>
  <si>
    <t>93DU0576:T630:004</t>
  </si>
  <si>
    <t>21:0955:002016</t>
  </si>
  <si>
    <t>21:0006:000192:0005:1241:00</t>
  </si>
  <si>
    <t>98.227</t>
  </si>
  <si>
    <t>93DU0576:T630:005</t>
  </si>
  <si>
    <t>21:0955:002017</t>
  </si>
  <si>
    <t>21:0006:000192:0005:1242:00</t>
  </si>
  <si>
    <t>16.126</t>
  </si>
  <si>
    <t>52.261</t>
  </si>
  <si>
    <t>96.433</t>
  </si>
  <si>
    <t>93DU0576:T630:006</t>
  </si>
  <si>
    <t>21:0955:002018</t>
  </si>
  <si>
    <t>21:0006:000192:0005:1243:00</t>
  </si>
  <si>
    <t>1.162</t>
  </si>
  <si>
    <t>17.452</t>
  </si>
  <si>
    <t>53.531</t>
  </si>
  <si>
    <t>98.79</t>
  </si>
  <si>
    <t>93DU0576:T630:007</t>
  </si>
  <si>
    <t>21:0955:002019</t>
  </si>
  <si>
    <t>21:0006:000192:0005:1244:00</t>
  </si>
  <si>
    <t>2.677</t>
  </si>
  <si>
    <t>17.179</t>
  </si>
  <si>
    <t>53.82</t>
  </si>
  <si>
    <t>98.981</t>
  </si>
  <si>
    <t>93DU0576:T630:008</t>
  </si>
  <si>
    <t>21:0955:002020</t>
  </si>
  <si>
    <t>21:0006:000192:0005:1245:00</t>
  </si>
  <si>
    <t>19.375</t>
  </si>
  <si>
    <t>15.872</t>
  </si>
  <si>
    <t>56.725</t>
  </si>
  <si>
    <t>98.559</t>
  </si>
  <si>
    <t>93DU0576:T630:009</t>
  </si>
  <si>
    <t>21:0955:002021</t>
  </si>
  <si>
    <t>21:0006:000192:0005:1246:00</t>
  </si>
  <si>
    <t>53.185</t>
  </si>
  <si>
    <t>93DU0576:T630:010</t>
  </si>
  <si>
    <t>21:0955:002022</t>
  </si>
  <si>
    <t>21:0006:000192:0005:1329:00</t>
  </si>
  <si>
    <t>1.692</t>
  </si>
  <si>
    <t>2.303</t>
  </si>
  <si>
    <t>52.956</t>
  </si>
  <si>
    <t>97.816</t>
  </si>
  <si>
    <t>93DU0576:T630:011</t>
  </si>
  <si>
    <t>21:0955:002023</t>
  </si>
  <si>
    <t>21:0006:000192:0005:1247:00</t>
  </si>
  <si>
    <t>2.686</t>
  </si>
  <si>
    <t>16.296</t>
  </si>
  <si>
    <t>53.283</t>
  </si>
  <si>
    <t>97.193</t>
  </si>
  <si>
    <t>93DU0576:T630:012</t>
  </si>
  <si>
    <t>21:0955:002024</t>
  </si>
  <si>
    <t>21:0006:000192:0005:1248:00</t>
  </si>
  <si>
    <t>98.813</t>
  </si>
  <si>
    <t>93DU0576:T630:013</t>
  </si>
  <si>
    <t>21:0955:002025</t>
  </si>
  <si>
    <t>21:0006:000192:0005:1249:00</t>
  </si>
  <si>
    <t>21.585</t>
  </si>
  <si>
    <t>1.233</t>
  </si>
  <si>
    <t>98.386</t>
  </si>
  <si>
    <t>93DU0576:T630:014</t>
  </si>
  <si>
    <t>21:0955:002026</t>
  </si>
  <si>
    <t>21:0006:000192:0005:1250:00</t>
  </si>
  <si>
    <t>21.998</t>
  </si>
  <si>
    <t>16.751</t>
  </si>
  <si>
    <t>53.816</t>
  </si>
  <si>
    <t>99.071</t>
  </si>
  <si>
    <t>93DU0576:T630:015</t>
  </si>
  <si>
    <t>21:0955:002027</t>
  </si>
  <si>
    <t>21:0006:000192:0005:1251:00</t>
  </si>
  <si>
    <t>20.081</t>
  </si>
  <si>
    <t>17.577</t>
  </si>
  <si>
    <t>53.411</t>
  </si>
  <si>
    <t>98.25</t>
  </si>
  <si>
    <t>93DU0576:T630:016</t>
  </si>
  <si>
    <t>21:0955:002028</t>
  </si>
  <si>
    <t>21:0006:000192:0005:1252:00</t>
  </si>
  <si>
    <t>53.217</t>
  </si>
  <si>
    <t>93DU0576:T630:017</t>
  </si>
  <si>
    <t>21:0955:002029</t>
  </si>
  <si>
    <t>21:0006:000192:0005:1253:00</t>
  </si>
  <si>
    <t>2.631</t>
  </si>
  <si>
    <t>98.499</t>
  </si>
  <si>
    <t>93DU0576:T630:018</t>
  </si>
  <si>
    <t>21:0955:002030</t>
  </si>
  <si>
    <t>21:0006:000192:0005:1254:00</t>
  </si>
  <si>
    <t>19.848</t>
  </si>
  <si>
    <t>18.306</t>
  </si>
  <si>
    <t>54.16</t>
  </si>
  <si>
    <t>99.065</t>
  </si>
  <si>
    <t>93DU0576:T630:019</t>
  </si>
  <si>
    <t>21:0955:002031</t>
  </si>
  <si>
    <t>21:0006:000192:0005:1255:00</t>
  </si>
  <si>
    <t>16.441</t>
  </si>
  <si>
    <t>53.863</t>
  </si>
  <si>
    <t>97.582</t>
  </si>
  <si>
    <t>93DU0576:T630:020</t>
  </si>
  <si>
    <t>21:0955:002032</t>
  </si>
  <si>
    <t>21:0006:000192:0005:1256:00</t>
  </si>
  <si>
    <t>20.826</t>
  </si>
  <si>
    <t>17.968</t>
  </si>
  <si>
    <t>54.406</t>
  </si>
  <si>
    <t>99.358</t>
  </si>
  <si>
    <t>93DU0576:T630:021</t>
  </si>
  <si>
    <t>21:0955:002033</t>
  </si>
  <si>
    <t>21:0006:000192:0005:1257:00</t>
  </si>
  <si>
    <t>17.152</t>
  </si>
  <si>
    <t>53.499</t>
  </si>
  <si>
    <t>98.762</t>
  </si>
  <si>
    <t>93DU0576:T630:022</t>
  </si>
  <si>
    <t>21:0955:002034</t>
  </si>
  <si>
    <t>21:0006:000192:0005:1258:00</t>
  </si>
  <si>
    <t>20.736</t>
  </si>
  <si>
    <t>2.591</t>
  </si>
  <si>
    <t>93DU0576:T630:023</t>
  </si>
  <si>
    <t>21:0955:002035</t>
  </si>
  <si>
    <t>21:0006:000192:0005:1337:00</t>
  </si>
  <si>
    <t>2.374</t>
  </si>
  <si>
    <t>16.905</t>
  </si>
  <si>
    <t>51.629</t>
  </si>
  <si>
    <t>93DU0576:T630:024</t>
  </si>
  <si>
    <t>21:0955:002036</t>
  </si>
  <si>
    <t>21:0006:000192:0005:1330:00</t>
  </si>
  <si>
    <t>3.167</t>
  </si>
  <si>
    <t>15.325</t>
  </si>
  <si>
    <t>53.287</t>
  </si>
  <si>
    <t>98.578</t>
  </si>
  <si>
    <t>93DU0576:T630:025</t>
  </si>
  <si>
    <t>21:0955:002037</t>
  </si>
  <si>
    <t>21:0006:000192:0005:1259:00</t>
  </si>
  <si>
    <t>1.117</t>
  </si>
  <si>
    <t>21.973</t>
  </si>
  <si>
    <t>1.109</t>
  </si>
  <si>
    <t>53.484</t>
  </si>
  <si>
    <t>98.464</t>
  </si>
  <si>
    <t>93DU0576:T630:026</t>
  </si>
  <si>
    <t>21:0955:002038</t>
  </si>
  <si>
    <t>21:0006:000192:0005:1260:00</t>
  </si>
  <si>
    <t>16.988</t>
  </si>
  <si>
    <t>53.439</t>
  </si>
  <si>
    <t>93DU0576:T630:027</t>
  </si>
  <si>
    <t>21:0955:002039</t>
  </si>
  <si>
    <t>21:0006:000192:0005:1331:00</t>
  </si>
  <si>
    <t>18.914</t>
  </si>
  <si>
    <t>2.061</t>
  </si>
  <si>
    <t>2.317</t>
  </si>
  <si>
    <t>17.3</t>
  </si>
  <si>
    <t>53.313</t>
  </si>
  <si>
    <t>93DU0576:T630:028</t>
  </si>
  <si>
    <t>21:0955:002040</t>
  </si>
  <si>
    <t>21:0006:000192:0005:1261:00</t>
  </si>
  <si>
    <t>53.773</t>
  </si>
  <si>
    <t>98.133</t>
  </si>
  <si>
    <t>93DU0576:T630:029</t>
  </si>
  <si>
    <t>21:0955:002041</t>
  </si>
  <si>
    <t>21:0006:000192:0005:1262:00</t>
  </si>
  <si>
    <t>3.866</t>
  </si>
  <si>
    <t>52.374</t>
  </si>
  <si>
    <t>93.054</t>
  </si>
  <si>
    <t>93DU0576:T630:030</t>
  </si>
  <si>
    <t>21:0955:002042</t>
  </si>
  <si>
    <t>21:0006:000192:0005:1263:00</t>
  </si>
  <si>
    <t>22.871</t>
  </si>
  <si>
    <t>1.125</t>
  </si>
  <si>
    <t>52.096</t>
  </si>
  <si>
    <t>97.643</t>
  </si>
  <si>
    <t>93DU0576:T630:031</t>
  </si>
  <si>
    <t>21:0955:002043</t>
  </si>
  <si>
    <t>21:0006:000192:0005:1264:00</t>
  </si>
  <si>
    <t>93DU0576:T630:032</t>
  </si>
  <si>
    <t>21:0955:002044</t>
  </si>
  <si>
    <t>21:0006:000192:0005:1265:00</t>
  </si>
  <si>
    <t>20.813</t>
  </si>
  <si>
    <t>17.23</t>
  </si>
  <si>
    <t>53.45</t>
  </si>
  <si>
    <t>98.526</t>
  </si>
  <si>
    <t>93DU0576:T630:033</t>
  </si>
  <si>
    <t>21:0955:002045</t>
  </si>
  <si>
    <t>21:0006:000192:0005:1266:00</t>
  </si>
  <si>
    <t>21.436</t>
  </si>
  <si>
    <t>53.148</t>
  </si>
  <si>
    <t>93DU0576:T630:034</t>
  </si>
  <si>
    <t>21:0955:002046</t>
  </si>
  <si>
    <t>21:0006:000192:0005:1267:00</t>
  </si>
  <si>
    <t>17.039</t>
  </si>
  <si>
    <t>53.17</t>
  </si>
  <si>
    <t>93DU0576:T630:035</t>
  </si>
  <si>
    <t>21:0955:002047</t>
  </si>
  <si>
    <t>21:0006:000192:0005:1268:00</t>
  </si>
  <si>
    <t>2.425</t>
  </si>
  <si>
    <t>53.266</t>
  </si>
  <si>
    <t>93DU0576:T630:036</t>
  </si>
  <si>
    <t>21:0955:002048</t>
  </si>
  <si>
    <t>21:0006:000192:0005:1269:00</t>
  </si>
  <si>
    <t>53.02</t>
  </si>
  <si>
    <t>97.883</t>
  </si>
  <si>
    <t>93DU0576:T630:037</t>
  </si>
  <si>
    <t>21:0955:002049</t>
  </si>
  <si>
    <t>21:0006:000192:0005:1332:00</t>
  </si>
  <si>
    <t>2.792</t>
  </si>
  <si>
    <t>18.096</t>
  </si>
  <si>
    <t>53.655</t>
  </si>
  <si>
    <t>98.648</t>
  </si>
  <si>
    <t>93DU0576:T630:038</t>
  </si>
  <si>
    <t>21:0955:002050</t>
  </si>
  <si>
    <t>21:0006:000192:0005:1270:00</t>
  </si>
  <si>
    <t>17.016</t>
  </si>
  <si>
    <t>53.193</t>
  </si>
  <si>
    <t>98.139</t>
  </si>
  <si>
    <t>93DU0576:T630:039</t>
  </si>
  <si>
    <t>21:0955:002051</t>
  </si>
  <si>
    <t>21:0006:000192:0005:1271:00</t>
  </si>
  <si>
    <t>17.228</t>
  </si>
  <si>
    <t>52.887</t>
  </si>
  <si>
    <t>97.725</t>
  </si>
  <si>
    <t>93DU0576:T630:040</t>
  </si>
  <si>
    <t>21:0955:002052</t>
  </si>
  <si>
    <t>21:0006:000192:0005:1338:00</t>
  </si>
  <si>
    <t>0.798</t>
  </si>
  <si>
    <t>52.667</t>
  </si>
  <si>
    <t>93DU0576:T630:041</t>
  </si>
  <si>
    <t>21:0955:002053</t>
  </si>
  <si>
    <t>21:0006:000192:0005:1342:00</t>
  </si>
  <si>
    <t>21.784</t>
  </si>
  <si>
    <t>2.348</t>
  </si>
  <si>
    <t>3.643</t>
  </si>
  <si>
    <t>27.465</t>
  </si>
  <si>
    <t>57.977</t>
  </si>
  <si>
    <t>93DU0576:T630:042</t>
  </si>
  <si>
    <t>21:0955:002054</t>
  </si>
  <si>
    <t>21:0006:000192:0005:1272:00</t>
  </si>
  <si>
    <t>21.103</t>
  </si>
  <si>
    <t>53.544</t>
  </si>
  <si>
    <t>98.681</t>
  </si>
  <si>
    <t>93DU0576:T630:043</t>
  </si>
  <si>
    <t>21:0955:002055</t>
  </si>
  <si>
    <t>21:0006:000192:0005:1273:00</t>
  </si>
  <si>
    <t>18.947</t>
  </si>
  <si>
    <t>17.177</t>
  </si>
  <si>
    <t>52.466</t>
  </si>
  <si>
    <t>95.239</t>
  </si>
  <si>
    <t>93DU0576:T630:044</t>
  </si>
  <si>
    <t>21:0955:002056</t>
  </si>
  <si>
    <t>21:0006:000192:0005:1274:00</t>
  </si>
  <si>
    <t>21.588</t>
  </si>
  <si>
    <t>53.559</t>
  </si>
  <si>
    <t>93DU0576:T630:045</t>
  </si>
  <si>
    <t>21:0955:002057</t>
  </si>
  <si>
    <t>21:0006:000192:0005:1275:00</t>
  </si>
  <si>
    <t>21.542</t>
  </si>
  <si>
    <t>2.47</t>
  </si>
  <si>
    <t>1.167</t>
  </si>
  <si>
    <t>53.85</t>
  </si>
  <si>
    <t>99.159</t>
  </si>
  <si>
    <t>93DU0576:T630:046</t>
  </si>
  <si>
    <t>21:0955:002058</t>
  </si>
  <si>
    <t>21:0006:000192:0005:1333:00</t>
  </si>
  <si>
    <t>19.274</t>
  </si>
  <si>
    <t>53.576</t>
  </si>
  <si>
    <t>98.14</t>
  </si>
  <si>
    <t>93DU0576:T630:047</t>
  </si>
  <si>
    <t>21:0955:002059</t>
  </si>
  <si>
    <t>21:0006:000192:0005:1276:00</t>
  </si>
  <si>
    <t>20.999</t>
  </si>
  <si>
    <t>17.051</t>
  </si>
  <si>
    <t>53.488</t>
  </si>
  <si>
    <t>93DU0576:T630:048</t>
  </si>
  <si>
    <t>21:0955:002060</t>
  </si>
  <si>
    <t>21:0006:000192:0005:1343:00</t>
  </si>
  <si>
    <t>56.43</t>
  </si>
  <si>
    <t>24.878</t>
  </si>
  <si>
    <t>8.566</t>
  </si>
  <si>
    <t>2.871</t>
  </si>
  <si>
    <t>96.145</t>
  </si>
  <si>
    <t>93DU0576:T630:049</t>
  </si>
  <si>
    <t>21:0955:002061</t>
  </si>
  <si>
    <t>21:0006:000192:0005:1210:00</t>
  </si>
  <si>
    <t>49.128</t>
  </si>
  <si>
    <t>12.081</t>
  </si>
  <si>
    <t>93DU0576:T630:050</t>
  </si>
  <si>
    <t>21:0955:002062</t>
  </si>
  <si>
    <t>21:0006:000192:0005:1339:00</t>
  </si>
  <si>
    <t>30.973</t>
  </si>
  <si>
    <t>11.365</t>
  </si>
  <si>
    <t>0.366</t>
  </si>
  <si>
    <t>49.073</t>
  </si>
  <si>
    <t>97.969</t>
  </si>
  <si>
    <t>93DU0576:T630:051</t>
  </si>
  <si>
    <t>21:0955:002063</t>
  </si>
  <si>
    <t>21:0006:000192:0005:1344:00</t>
  </si>
  <si>
    <t>1.793</t>
  </si>
  <si>
    <t>53.448</t>
  </si>
  <si>
    <t>28.997</t>
  </si>
  <si>
    <t>3.234</t>
  </si>
  <si>
    <t>93DU0576:T630:052</t>
  </si>
  <si>
    <t>21:0955:002064</t>
  </si>
  <si>
    <t>21:0006:000192:0005:1340:00</t>
  </si>
  <si>
    <t>30.752</t>
  </si>
  <si>
    <t>11.272</t>
  </si>
  <si>
    <t>49.451</t>
  </si>
  <si>
    <t>96.846</t>
  </si>
  <si>
    <t>93DU0576:T630:053</t>
  </si>
  <si>
    <t>21:0955:002065</t>
  </si>
  <si>
    <t>21:0006:000192:0005:1211:00</t>
  </si>
  <si>
    <t>18.939</t>
  </si>
  <si>
    <t>48.137</t>
  </si>
  <si>
    <t>19.206</t>
  </si>
  <si>
    <t>11.41</t>
  </si>
  <si>
    <t>98.356</t>
  </si>
  <si>
    <t>93DU0576:T630:054</t>
  </si>
  <si>
    <t>21:0955:002066</t>
  </si>
  <si>
    <t>21:0006:000192:0005:1345:00</t>
  </si>
  <si>
    <t>1.857</t>
  </si>
  <si>
    <t>52.213</t>
  </si>
  <si>
    <t>30.819</t>
  </si>
  <si>
    <t>8.483</t>
  </si>
  <si>
    <t>3.69</t>
  </si>
  <si>
    <t>97.645</t>
  </si>
  <si>
    <t>93DU0576:T630:055</t>
  </si>
  <si>
    <t>21:0955:002067</t>
  </si>
  <si>
    <t>21:0006:000192:0005:1346:00</t>
  </si>
  <si>
    <t>2.048</t>
  </si>
  <si>
    <t>54.474</t>
  </si>
  <si>
    <t>28.439</t>
  </si>
  <si>
    <t>9.08</t>
  </si>
  <si>
    <t>98.009</t>
  </si>
  <si>
    <t>93DU0576:T630:056</t>
  </si>
  <si>
    <t>21:0955:002068</t>
  </si>
  <si>
    <t>21:0006:000192:0005:1341:00</t>
  </si>
  <si>
    <t>29.055</t>
  </si>
  <si>
    <t>12.469</t>
  </si>
  <si>
    <t>50.974</t>
  </si>
  <si>
    <t>93DU0576:T630:057</t>
  </si>
  <si>
    <t>21:0955:002069</t>
  </si>
  <si>
    <t>21:0006:000192:0005:1347:00</t>
  </si>
  <si>
    <t>1.818</t>
  </si>
  <si>
    <t>55.661</t>
  </si>
  <si>
    <t>27.074</t>
  </si>
  <si>
    <t>8.188</t>
  </si>
  <si>
    <t>3.036</t>
  </si>
  <si>
    <t>96.677</t>
  </si>
  <si>
    <t>93DU0576:T630:058</t>
  </si>
  <si>
    <t>21:0955:002070</t>
  </si>
  <si>
    <t>21:0006:000192:0005:1348:00</t>
  </si>
  <si>
    <t>51.861</t>
  </si>
  <si>
    <t>31.611</t>
  </si>
  <si>
    <t>3.815</t>
  </si>
  <si>
    <t>93DU0580:T630:059</t>
  </si>
  <si>
    <t>21:0955:002071</t>
  </si>
  <si>
    <t>21:0006:000196:0005:0520:00</t>
  </si>
  <si>
    <t>15.876</t>
  </si>
  <si>
    <t>8.872</t>
  </si>
  <si>
    <t>7.191</t>
  </si>
  <si>
    <t>40.394</t>
  </si>
  <si>
    <t>98.828</t>
  </si>
  <si>
    <t>93DU0580:T630:060</t>
  </si>
  <si>
    <t>21:0955:002072</t>
  </si>
  <si>
    <t>21:0006:000196:0005:0521:00</t>
  </si>
  <si>
    <t>6.021</t>
  </si>
  <si>
    <t>9.875</t>
  </si>
  <si>
    <t>0.591</t>
  </si>
  <si>
    <t>39.879</t>
  </si>
  <si>
    <t>93DU0580:T630:061</t>
  </si>
  <si>
    <t>21:0955:002073</t>
  </si>
  <si>
    <t>21:0006:000196:0005:0522:00</t>
  </si>
  <si>
    <t>6.077</t>
  </si>
  <si>
    <t>8.334</t>
  </si>
  <si>
    <t>40.709</t>
  </si>
  <si>
    <t>93DU0580:T630:062</t>
  </si>
  <si>
    <t>21:0955:002074</t>
  </si>
  <si>
    <t>21:0006:000196:0005:0523:00</t>
  </si>
  <si>
    <t>19.058</t>
  </si>
  <si>
    <t>5.499</t>
  </si>
  <si>
    <t>5.048</t>
  </si>
  <si>
    <t>99.341</t>
  </si>
  <si>
    <t>93DU0580:T630:063</t>
  </si>
  <si>
    <t>21:0955:002075</t>
  </si>
  <si>
    <t>21:0006:000196:0005:0519:00</t>
  </si>
  <si>
    <t>1.037</t>
  </si>
  <si>
    <t>22.042</t>
  </si>
  <si>
    <t>17.157</t>
  </si>
  <si>
    <t>53.437</t>
  </si>
  <si>
    <t>93DU0583:T630:064</t>
  </si>
  <si>
    <t>21:0955:002076</t>
  </si>
  <si>
    <t>21:0006:000198:0005:0538:00</t>
  </si>
  <si>
    <t>32.293</t>
  </si>
  <si>
    <t>11.476</t>
  </si>
  <si>
    <t>50.973</t>
  </si>
  <si>
    <t>97.247</t>
  </si>
  <si>
    <t>93DU0583:T630:065</t>
  </si>
  <si>
    <t>21:0955:002077</t>
  </si>
  <si>
    <t>21:0006:000198:0005:0539:00</t>
  </si>
  <si>
    <t>11.395</t>
  </si>
  <si>
    <t>48.822</t>
  </si>
  <si>
    <t>96.464</t>
  </si>
  <si>
    <t>93DU0611:T630:066</t>
  </si>
  <si>
    <t>21:0955:002078</t>
  </si>
  <si>
    <t>21:0006:000205:0005:0583:00</t>
  </si>
  <si>
    <t>16.486</t>
  </si>
  <si>
    <t>5.714</t>
  </si>
  <si>
    <t>8.834</t>
  </si>
  <si>
    <t>6.944</t>
  </si>
  <si>
    <t>40.202</t>
  </si>
  <si>
    <t>98.513</t>
  </si>
  <si>
    <t>93DU0611:T630:067</t>
  </si>
  <si>
    <t>21:0955:002079</t>
  </si>
  <si>
    <t>21:0006:000205:0005:0584:00</t>
  </si>
  <si>
    <t>6.659</t>
  </si>
  <si>
    <t>7.611</t>
  </si>
  <si>
    <t>20.041</t>
  </si>
  <si>
    <t>99.125</t>
  </si>
  <si>
    <t>93DU0611:T630:068</t>
  </si>
  <si>
    <t>21:0955:002080</t>
  </si>
  <si>
    <t>21:0006:000205:0005:0585:00</t>
  </si>
  <si>
    <t>18.416</t>
  </si>
  <si>
    <t>5.59</t>
  </si>
  <si>
    <t>40.985</t>
  </si>
  <si>
    <t>99.325</t>
  </si>
  <si>
    <t>93DU0611:T630:069</t>
  </si>
  <si>
    <t>21:0955:002081</t>
  </si>
  <si>
    <t>21:0006:000205:0005:0586:00</t>
  </si>
  <si>
    <t>40.193</t>
  </si>
  <si>
    <t>93DU0611:T630:070</t>
  </si>
  <si>
    <t>21:0955:002082</t>
  </si>
  <si>
    <t>21:0006:000205:0005:0587:00</t>
  </si>
  <si>
    <t>19.519</t>
  </si>
  <si>
    <t>98.587</t>
  </si>
  <si>
    <t>93DU0611:T630:071</t>
  </si>
  <si>
    <t>21:0955:002083</t>
  </si>
  <si>
    <t>21:0006:000205:0005:0588:00</t>
  </si>
  <si>
    <t>19.321</t>
  </si>
  <si>
    <t>4.322</t>
  </si>
  <si>
    <t>20.397</t>
  </si>
  <si>
    <t>98.176</t>
  </si>
  <si>
    <t>93DU0611:T630:072</t>
  </si>
  <si>
    <t>21:0955:002084</t>
  </si>
  <si>
    <t>21:0006:000205:0005:0582:00</t>
  </si>
  <si>
    <t>32.321</t>
  </si>
  <si>
    <t>35.365</t>
  </si>
  <si>
    <t>13.722</t>
  </si>
  <si>
    <t>14.769</t>
  </si>
  <si>
    <t>96.824</t>
  </si>
  <si>
    <t>92DDA0051:T630:073</t>
  </si>
  <si>
    <t>21:0955:002085</t>
  </si>
  <si>
    <t>21:0006:000001</t>
  </si>
  <si>
    <t>21:0006:000001:0005:0529:00</t>
  </si>
  <si>
    <t>missing</t>
  </si>
  <si>
    <t>92DDA0051:T630:074</t>
  </si>
  <si>
    <t>21:0955:002086</t>
  </si>
  <si>
    <t>21:0006:000001:0005:0501:00</t>
  </si>
  <si>
    <t>12.4</t>
  </si>
  <si>
    <t>26.099</t>
  </si>
  <si>
    <t>2.144</t>
  </si>
  <si>
    <t>36.89</t>
  </si>
  <si>
    <t>99.409</t>
  </si>
  <si>
    <t>92DDA0052:T630:075</t>
  </si>
  <si>
    <t>21:0955:002087</t>
  </si>
  <si>
    <t>21:0006:000002</t>
  </si>
  <si>
    <t>21:0006:000002:0005:0501:00</t>
  </si>
  <si>
    <t>47.999</t>
  </si>
  <si>
    <t>48.043</t>
  </si>
  <si>
    <t>97.561</t>
  </si>
  <si>
    <t>92DDA0053:T630:076</t>
  </si>
  <si>
    <t>21:0955:002088</t>
  </si>
  <si>
    <t>21:0006:000003</t>
  </si>
  <si>
    <t>21:0006:000003:0005:0502:00</t>
  </si>
  <si>
    <t>33.451</t>
  </si>
  <si>
    <t>12.752</t>
  </si>
  <si>
    <t>1.731</t>
  </si>
  <si>
    <t>35.509</t>
  </si>
  <si>
    <t>86.222</t>
  </si>
  <si>
    <t>92DDA0054:T630:077</t>
  </si>
  <si>
    <t>21:0955:002089</t>
  </si>
  <si>
    <t>21:0006:000004</t>
  </si>
  <si>
    <t>21:0006:000004:0005:0504:00</t>
  </si>
  <si>
    <t>54.496</t>
  </si>
  <si>
    <t>97.637</t>
  </si>
  <si>
    <t>92DDA0054:T630:078</t>
  </si>
  <si>
    <t>21:0955:002090</t>
  </si>
  <si>
    <t>21:0006:000004:0005:0510:00</t>
  </si>
  <si>
    <t>33.114</t>
  </si>
  <si>
    <t>14.321</t>
  </si>
  <si>
    <t>1.647</t>
  </si>
  <si>
    <t>34.535</t>
  </si>
  <si>
    <t>85.349</t>
  </si>
  <si>
    <t>92DDA0059:T630:079</t>
  </si>
  <si>
    <t>21:0955:002091</t>
  </si>
  <si>
    <t>21:0006:000009</t>
  </si>
  <si>
    <t>21:0006:000009:0005:0505:00</t>
  </si>
  <si>
    <t>15.972</t>
  </si>
  <si>
    <t>19.072</t>
  </si>
  <si>
    <t>39.87</t>
  </si>
  <si>
    <t>98.768</t>
  </si>
  <si>
    <t>92DDA0059:T630:080</t>
  </si>
  <si>
    <t>21:0955:002092</t>
  </si>
  <si>
    <t>21:0006:000009:0005:0506:00</t>
  </si>
  <si>
    <t>17.425</t>
  </si>
  <si>
    <t>6.806</t>
  </si>
  <si>
    <t>7.935</t>
  </si>
  <si>
    <t>40.632</t>
  </si>
  <si>
    <t>99.843</t>
  </si>
  <si>
    <t>92DDA0059:T630:081</t>
  </si>
  <si>
    <t>21:0955:002093</t>
  </si>
  <si>
    <t>21:0006:000009:0005:0507:00</t>
  </si>
  <si>
    <t>18.151</t>
  </si>
  <si>
    <t>7.062</t>
  </si>
  <si>
    <t>7.89</t>
  </si>
  <si>
    <t>18.679</t>
  </si>
  <si>
    <t>40.133</t>
  </si>
  <si>
    <t>98.758</t>
  </si>
  <si>
    <t>92DDA0059:T630:082</t>
  </si>
  <si>
    <t>21:0955:002094</t>
  </si>
  <si>
    <t>21:0006:000009:0005:0508:00</t>
  </si>
  <si>
    <t>15.687</t>
  </si>
  <si>
    <t>6.054</t>
  </si>
  <si>
    <t>39.485</t>
  </si>
  <si>
    <t>97.692</t>
  </si>
  <si>
    <t>92DDA0059:T630:083</t>
  </si>
  <si>
    <t>21:0955:002095</t>
  </si>
  <si>
    <t>21:0006:000009:0005:0509:00</t>
  </si>
  <si>
    <t>2.04</t>
  </si>
  <si>
    <t>2.186</t>
  </si>
  <si>
    <t>98.479</t>
  </si>
  <si>
    <t>92DDA0059:T630:084</t>
  </si>
  <si>
    <t>21:0955:002096</t>
  </si>
  <si>
    <t>21:0006:000009:0005:0520:00</t>
  </si>
  <si>
    <t>1.584</t>
  </si>
  <si>
    <t>10.369</t>
  </si>
  <si>
    <t>92DDA0059:T630:085</t>
  </si>
  <si>
    <t>21:0955:002097</t>
  </si>
  <si>
    <t>21:0006:000009:0005:0501:00</t>
  </si>
  <si>
    <t>1.525</t>
  </si>
  <si>
    <t>52.695</t>
  </si>
  <si>
    <t>92DDA0059:T630:086</t>
  </si>
  <si>
    <t>21:0955:002098</t>
  </si>
  <si>
    <t>21:0006:000009:0005:0512:00</t>
  </si>
  <si>
    <t>22.054</t>
  </si>
  <si>
    <t>54.357</t>
  </si>
  <si>
    <t>92DDA0059:T630:087</t>
  </si>
  <si>
    <t>21:0955:002099</t>
  </si>
  <si>
    <t>21:0006:000009:0005:0513:00</t>
  </si>
  <si>
    <t>3.548</t>
  </si>
  <si>
    <t>19.233</t>
  </si>
  <si>
    <t>92DDA0059:T630:088</t>
  </si>
  <si>
    <t>21:0955:002100</t>
  </si>
  <si>
    <t>21:0006:000009:0005:0510:00</t>
  </si>
  <si>
    <t>21.532</t>
  </si>
  <si>
    <t>16.442</t>
  </si>
  <si>
    <t>52.714</t>
  </si>
  <si>
    <t>97.723</t>
  </si>
  <si>
    <t>92DDA0059:T630:089</t>
  </si>
  <si>
    <t>21:0955:002101</t>
  </si>
  <si>
    <t>21:0006:000009:0005:0511:00</t>
  </si>
  <si>
    <t>0.882</t>
  </si>
  <si>
    <t>21.857</t>
  </si>
  <si>
    <t>1.811</t>
  </si>
  <si>
    <t>16.618</t>
  </si>
  <si>
    <t>52.731</t>
  </si>
  <si>
    <t>97.65</t>
  </si>
  <si>
    <t>92DDA0059:T630:090</t>
  </si>
  <si>
    <t>21:0955:002102</t>
  </si>
  <si>
    <t>21:0006:000009:0005:0502:00</t>
  </si>
  <si>
    <t>19.785</t>
  </si>
  <si>
    <t>17.817</t>
  </si>
  <si>
    <t>98.593</t>
  </si>
  <si>
    <t>92DDA0059:T630:091</t>
  </si>
  <si>
    <t>21:0955:002103</t>
  </si>
  <si>
    <t>21:0006:000009:0005:0514:00</t>
  </si>
  <si>
    <t>21.946</t>
  </si>
  <si>
    <t>53.005</t>
  </si>
  <si>
    <t>98.233</t>
  </si>
  <si>
    <t>92DDA0059:T630:092</t>
  </si>
  <si>
    <t>21:0955:002104</t>
  </si>
  <si>
    <t>21:0006:000009:0005:0515:00</t>
  </si>
  <si>
    <t>16.885</t>
  </si>
  <si>
    <t>53.495</t>
  </si>
  <si>
    <t>98.838</t>
  </si>
  <si>
    <t>92DDA0059:T630:093</t>
  </si>
  <si>
    <t>21:0955:002105</t>
  </si>
  <si>
    <t>21:0006:000009:0005:0503:00</t>
  </si>
  <si>
    <t>0.937</t>
  </si>
  <si>
    <t>22.176</t>
  </si>
  <si>
    <t>2.258</t>
  </si>
  <si>
    <t>16.996</t>
  </si>
  <si>
    <t>1.02</t>
  </si>
  <si>
    <t>53.016</t>
  </si>
  <si>
    <t>98.06</t>
  </si>
  <si>
    <t>92DDA0059:T630:094</t>
  </si>
  <si>
    <t>21:0955:002106</t>
  </si>
  <si>
    <t>21:0006:000009:0005:0516:00</t>
  </si>
  <si>
    <t>1.646</t>
  </si>
  <si>
    <t>0.97</t>
  </si>
  <si>
    <t>3.679</t>
  </si>
  <si>
    <t>54.049</t>
  </si>
  <si>
    <t>92DDA0059:T630:095</t>
  </si>
  <si>
    <t>21:0955:002107</t>
  </si>
  <si>
    <t>21:0006:000009:0005:0504:00</t>
  </si>
  <si>
    <t>54.07</t>
  </si>
  <si>
    <t>98.553</t>
  </si>
  <si>
    <t>92DDA0059:T630:096</t>
  </si>
  <si>
    <t>21:0955:002108</t>
  </si>
  <si>
    <t>21:0006:000009:0005:0517:00</t>
  </si>
  <si>
    <t>30.751</t>
  </si>
  <si>
    <t>51.475</t>
  </si>
  <si>
    <t>98.232</t>
  </si>
  <si>
    <t>92DDA0059:T630:097</t>
  </si>
  <si>
    <t>21:0955:002109</t>
  </si>
  <si>
    <t>21:0006:000009:0005:0518:00</t>
  </si>
  <si>
    <t>3.155</t>
  </si>
  <si>
    <t>30.513</t>
  </si>
  <si>
    <t>11.902</t>
  </si>
  <si>
    <t>97.72</t>
  </si>
  <si>
    <t>92DDA0059:T630:098</t>
  </si>
  <si>
    <t>21:0955:002110</t>
  </si>
  <si>
    <t>21:0006:000009:0005:0519:00</t>
  </si>
  <si>
    <t>30.998</t>
  </si>
  <si>
    <t>12.015</t>
  </si>
  <si>
    <t>51.324</t>
  </si>
  <si>
    <t>92DDA0061:T631:001</t>
  </si>
  <si>
    <t>21:0955:002111</t>
  </si>
  <si>
    <t>21:0006:000011</t>
  </si>
  <si>
    <t>21:0006:000011:0005:0501:00</t>
  </si>
  <si>
    <t>T631</t>
  </si>
  <si>
    <t>21.85</t>
  </si>
  <si>
    <t>16.912</t>
  </si>
  <si>
    <t>53.212</t>
  </si>
  <si>
    <t>92DDA0063:T631:002</t>
  </si>
  <si>
    <t>21:0955:002112</t>
  </si>
  <si>
    <t>21:0006:000013</t>
  </si>
  <si>
    <t>21:0006:000013:0005:0501:00</t>
  </si>
  <si>
    <t>98.932</t>
  </si>
  <si>
    <t>92DDA0063:T631:003</t>
  </si>
  <si>
    <t>21:0955:002113</t>
  </si>
  <si>
    <t>21:0006:000013:0005:0502:00</t>
  </si>
  <si>
    <t>29.847</t>
  </si>
  <si>
    <t>17.03</t>
  </si>
  <si>
    <t>34.261</t>
  </si>
  <si>
    <t>86.415</t>
  </si>
  <si>
    <t>92DDA0065:T631:004</t>
  </si>
  <si>
    <t>21:0955:002114</t>
  </si>
  <si>
    <t>21:0006:000015</t>
  </si>
  <si>
    <t>21:0006:000015:0005:0501:00</t>
  </si>
  <si>
    <t>92DDA0068:T631:005</t>
  </si>
  <si>
    <t>21:0955:002115</t>
  </si>
  <si>
    <t>21:0006:000018</t>
  </si>
  <si>
    <t>21:0006:000018:0005:0501:00</t>
  </si>
  <si>
    <t>1.985</t>
  </si>
  <si>
    <t>46.772</t>
  </si>
  <si>
    <t>92DDA0069:T631:006</t>
  </si>
  <si>
    <t>21:0955:002116</t>
  </si>
  <si>
    <t>21:0006:000019</t>
  </si>
  <si>
    <t>21:0006:000019:0005:0502:00</t>
  </si>
  <si>
    <t>21.846</t>
  </si>
  <si>
    <t>2.978</t>
  </si>
  <si>
    <t>17.973</t>
  </si>
  <si>
    <t>101.455</t>
  </si>
  <si>
    <t>92DDA0069:T631:007</t>
  </si>
  <si>
    <t>21:0955:002117</t>
  </si>
  <si>
    <t>21:0006:000019:0005:0501:00</t>
  </si>
  <si>
    <t>1.138</t>
  </si>
  <si>
    <t>1.014</t>
  </si>
  <si>
    <t>2.726</t>
  </si>
  <si>
    <t>0.917</t>
  </si>
  <si>
    <t>53.709</t>
  </si>
  <si>
    <t>98.223</t>
  </si>
  <si>
    <t>92DDA0070:T631:008</t>
  </si>
  <si>
    <t>21:0955:002118</t>
  </si>
  <si>
    <t>21:0006:000020</t>
  </si>
  <si>
    <t>21:0006:000020:0005:0501:00</t>
  </si>
  <si>
    <t>48.924</t>
  </si>
  <si>
    <t>46.22</t>
  </si>
  <si>
    <t>97.251</t>
  </si>
  <si>
    <t>92DDA0071:T631:009</t>
  </si>
  <si>
    <t>21:0955:002119</t>
  </si>
  <si>
    <t>21:0006:000021</t>
  </si>
  <si>
    <t>21:0006:000021:0005:0501:00</t>
  </si>
  <si>
    <t>1.563</t>
  </si>
  <si>
    <t>0.916</t>
  </si>
  <si>
    <t>3.317</t>
  </si>
  <si>
    <t>98.486</t>
  </si>
  <si>
    <t>92DDA0071:T631:010</t>
  </si>
  <si>
    <t>21:0955:002120</t>
  </si>
  <si>
    <t>21:0006:000021:0005:0502:00</t>
  </si>
  <si>
    <t>1.827</t>
  </si>
  <si>
    <t>21.612</t>
  </si>
  <si>
    <t>16.729</t>
  </si>
  <si>
    <t>98.234</t>
  </si>
  <si>
    <t>93DU0503:T631:011</t>
  </si>
  <si>
    <t>21:0955:002121</t>
  </si>
  <si>
    <t>21:0006:000124</t>
  </si>
  <si>
    <t>21:0006:000124:0005:0504:00</t>
  </si>
  <si>
    <t>26.023</t>
  </si>
  <si>
    <t>16.648</t>
  </si>
  <si>
    <t>34.024</t>
  </si>
  <si>
    <t>86.91</t>
  </si>
  <si>
    <t>93DU0503:T631:012</t>
  </si>
  <si>
    <t>21:0955:002122</t>
  </si>
  <si>
    <t>21:0006:000124:0005:0502:00</t>
  </si>
  <si>
    <t>95.45</t>
  </si>
  <si>
    <t>96.558</t>
  </si>
  <si>
    <t>93DU0503:T631:013</t>
  </si>
  <si>
    <t>21:0955:002123</t>
  </si>
  <si>
    <t>21:0006:000124:0005:0503:00</t>
  </si>
  <si>
    <t>72.388</t>
  </si>
  <si>
    <t>92.48</t>
  </si>
  <si>
    <t>93DU0503:T631:014</t>
  </si>
  <si>
    <t>21:0955:002124</t>
  </si>
  <si>
    <t>21:0006:000124:0005:0501:00</t>
  </si>
  <si>
    <t>49.817</t>
  </si>
  <si>
    <t>98.179</t>
  </si>
  <si>
    <t>93DU0526:T631:015</t>
  </si>
  <si>
    <t>21:0955:002125</t>
  </si>
  <si>
    <t>21:0006:000147</t>
  </si>
  <si>
    <t>21:0006:000147:0005:0502:00</t>
  </si>
  <si>
    <t>26.879</t>
  </si>
  <si>
    <t>14.045</t>
  </si>
  <si>
    <t>5.266</t>
  </si>
  <si>
    <t>34.826</t>
  </si>
  <si>
    <t>85.838</t>
  </si>
  <si>
    <t>93DU0526:T631:016</t>
  </si>
  <si>
    <t>21:0955:002126</t>
  </si>
  <si>
    <t>21:0006:000147:0005:0501:00</t>
  </si>
  <si>
    <t>47.406</t>
  </si>
  <si>
    <t>49.294</t>
  </si>
  <si>
    <t>98.686</t>
  </si>
  <si>
    <t>92DDA0059:T632:001</t>
  </si>
  <si>
    <t>21:0955:002127</t>
  </si>
  <si>
    <t>21:0006:000009:0005:0524:00</t>
  </si>
  <si>
    <t>T632</t>
  </si>
  <si>
    <t>5.896</t>
  </si>
  <si>
    <t>101.016</t>
  </si>
  <si>
    <t>92DDA0059:T632:002</t>
  </si>
  <si>
    <t>21:0955:002128</t>
  </si>
  <si>
    <t>21:0006:000009:0005:0525:00</t>
  </si>
  <si>
    <t>15.821</t>
  </si>
  <si>
    <t>7.13</t>
  </si>
  <si>
    <t>10.089</t>
  </si>
  <si>
    <t>40.198</t>
  </si>
  <si>
    <t>100.443</t>
  </si>
  <si>
    <t>92DDA0059:T632:003</t>
  </si>
  <si>
    <t>21:0955:002129</t>
  </si>
  <si>
    <t>21:0006:000009:0005:0526:00</t>
  </si>
  <si>
    <t>18.266</t>
  </si>
  <si>
    <t>6.793</t>
  </si>
  <si>
    <t>40.176</t>
  </si>
  <si>
    <t>99.534</t>
  </si>
  <si>
    <t>92DDA0059:T632:004</t>
  </si>
  <si>
    <t>21:0955:002130</t>
  </si>
  <si>
    <t>21:0006:000009:0005:0527:00</t>
  </si>
  <si>
    <t>15.432</t>
  </si>
  <si>
    <t>6.864</t>
  </si>
  <si>
    <t>9.572</t>
  </si>
  <si>
    <t>40.228</t>
  </si>
  <si>
    <t>100.346</t>
  </si>
  <si>
    <t>92DDA0059:T632:005</t>
  </si>
  <si>
    <t>21:0955:002131</t>
  </si>
  <si>
    <t>21:0006:000009:0005:0528:00</t>
  </si>
  <si>
    <t>16.622</t>
  </si>
  <si>
    <t>8.817</t>
  </si>
  <si>
    <t>92DDA0059:T632:006</t>
  </si>
  <si>
    <t>21:0955:002132</t>
  </si>
  <si>
    <t>21:0006:000009:0005:0529:00</t>
  </si>
  <si>
    <t>40.705</t>
  </si>
  <si>
    <t>92DDA0059:T632:007</t>
  </si>
  <si>
    <t>21:0955:002133</t>
  </si>
  <si>
    <t>21:0006:000009:0005:0530:00</t>
  </si>
  <si>
    <t>18.861</t>
  </si>
  <si>
    <t>7.106</t>
  </si>
  <si>
    <t>40.904</t>
  </si>
  <si>
    <t>92DDA0059:T632:008</t>
  </si>
  <si>
    <t>21:0955:002134</t>
  </si>
  <si>
    <t>21:0006:000009:0005:0531:00</t>
  </si>
  <si>
    <t>17.554</t>
  </si>
  <si>
    <t>7.942</t>
  </si>
  <si>
    <t>92DDA0059:T632:009</t>
  </si>
  <si>
    <t>21:0955:002135</t>
  </si>
  <si>
    <t>21:0006:000009:0005:0532:00</t>
  </si>
  <si>
    <t>6.782</t>
  </si>
  <si>
    <t>41.122</t>
  </si>
  <si>
    <t>92DDA0059:T632:010</t>
  </si>
  <si>
    <t>21:0955:002136</t>
  </si>
  <si>
    <t>21:0006:000009:0005:0533:00</t>
  </si>
  <si>
    <t>21.469</t>
  </si>
  <si>
    <t>3.378</t>
  </si>
  <si>
    <t>21.936</t>
  </si>
  <si>
    <t>100.303</t>
  </si>
  <si>
    <t>92DDA0059:T632:011</t>
  </si>
  <si>
    <t>21:0955:002137</t>
  </si>
  <si>
    <t>21:0006:000009:0005:0534:00</t>
  </si>
  <si>
    <t>4.736</t>
  </si>
  <si>
    <t>22.118</t>
  </si>
  <si>
    <t>40.724</t>
  </si>
  <si>
    <t>100.53</t>
  </si>
  <si>
    <t>92DDA0059:T632:012</t>
  </si>
  <si>
    <t>21:0955:002138</t>
  </si>
  <si>
    <t>21:0006:000009:0005:0535:00</t>
  </si>
  <si>
    <t>6.975</t>
  </si>
  <si>
    <t>20.429</t>
  </si>
  <si>
    <t>99.364</t>
  </si>
  <si>
    <t>92DDA0059:T632:013</t>
  </si>
  <si>
    <t>21:0955:002139</t>
  </si>
  <si>
    <t>21:0006:000009:0005:0536:00</t>
  </si>
  <si>
    <t>20.409</t>
  </si>
  <si>
    <t>21.573</t>
  </si>
  <si>
    <t>41.304</t>
  </si>
  <si>
    <t>92DDA0059:T632:014</t>
  </si>
  <si>
    <t>21:0955:002140</t>
  </si>
  <si>
    <t>21:0006:000009:0005:0537:00</t>
  </si>
  <si>
    <t>19.234</t>
  </si>
  <si>
    <t>7.099</t>
  </si>
  <si>
    <t>40.912</t>
  </si>
  <si>
    <t>100.168</t>
  </si>
  <si>
    <t>92DDA0059:T632:015</t>
  </si>
  <si>
    <t>21:0955:002141</t>
  </si>
  <si>
    <t>21:0006:000009:0005:0538:00</t>
  </si>
  <si>
    <t>5.523</t>
  </si>
  <si>
    <t>40.966</t>
  </si>
  <si>
    <t>100.66</t>
  </si>
  <si>
    <t>92DDA0059:T632:016</t>
  </si>
  <si>
    <t>21:0955:002142</t>
  </si>
  <si>
    <t>21:0006:000009:0005:0539:00</t>
  </si>
  <si>
    <t>6.305</t>
  </si>
  <si>
    <t>92DDA0059:T632:017</t>
  </si>
  <si>
    <t>21:0955:002143</t>
  </si>
  <si>
    <t>21:0006:000009:0005:0540:00</t>
  </si>
  <si>
    <t>5.296</t>
  </si>
  <si>
    <t>6.986</t>
  </si>
  <si>
    <t>41.008</t>
  </si>
  <si>
    <t>92DDA0059:T632:018</t>
  </si>
  <si>
    <t>21:0955:002144</t>
  </si>
  <si>
    <t>21:0006:000009:0005:0541:00</t>
  </si>
  <si>
    <t>5.538</t>
  </si>
  <si>
    <t>92DDA0059:T632:019</t>
  </si>
  <si>
    <t>21:0955:002145</t>
  </si>
  <si>
    <t>21:0006:000009:0005:0542:00</t>
  </si>
  <si>
    <t>7.189</t>
  </si>
  <si>
    <t>20.359</t>
  </si>
  <si>
    <t>100.45</t>
  </si>
  <si>
    <t>92DDA0059:T632:020</t>
  </si>
  <si>
    <t>21:0955:002146</t>
  </si>
  <si>
    <t>21:0006:000009:0005:0543:00</t>
  </si>
  <si>
    <t>18.501</t>
  </si>
  <si>
    <t>40.294</t>
  </si>
  <si>
    <t>92DDA0059:T632:021</t>
  </si>
  <si>
    <t>21:0955:002147</t>
  </si>
  <si>
    <t>21:0006:000009:0005:0544:00</t>
  </si>
  <si>
    <t>19.396</t>
  </si>
  <si>
    <t>100.081</t>
  </si>
  <si>
    <t>92DDA0059:T632:022</t>
  </si>
  <si>
    <t>21:0955:002148</t>
  </si>
  <si>
    <t>21:0006:000009:0005:0545:00</t>
  </si>
  <si>
    <t>18.977</t>
  </si>
  <si>
    <t>5.933</t>
  </si>
  <si>
    <t>7.553</t>
  </si>
  <si>
    <t>20.528</t>
  </si>
  <si>
    <t>101.055</t>
  </si>
  <si>
    <t>92DDA0059:T632:023</t>
  </si>
  <si>
    <t>21:0955:002149</t>
  </si>
  <si>
    <t>21:0006:000009:0005:0546:00</t>
  </si>
  <si>
    <t>4.948</t>
  </si>
  <si>
    <t>7.158</t>
  </si>
  <si>
    <t>21.75</t>
  </si>
  <si>
    <t>92DDA0059:T632:024</t>
  </si>
  <si>
    <t>21:0955:002150</t>
  </si>
  <si>
    <t>21:0006:000009:0005:0547:00</t>
  </si>
  <si>
    <t>5.681</t>
  </si>
  <si>
    <t>100.315</t>
  </si>
  <si>
    <t>92DDA0059:T632:025</t>
  </si>
  <si>
    <t>21:0955:002151</t>
  </si>
  <si>
    <t>21:0006:000009:0005:0548:00</t>
  </si>
  <si>
    <t>16.8</t>
  </si>
  <si>
    <t>7.266</t>
  </si>
  <si>
    <t>40.602</t>
  </si>
  <si>
    <t>0.871</t>
  </si>
  <si>
    <t>100.394</t>
  </si>
  <si>
    <t>92DDA0059:T632:026</t>
  </si>
  <si>
    <t>21:0955:002152</t>
  </si>
  <si>
    <t>21:0006:000009:0005:0549:00</t>
  </si>
  <si>
    <t>19.878</t>
  </si>
  <si>
    <t>4.902</t>
  </si>
  <si>
    <t>100.785</t>
  </si>
  <si>
    <t>92DDA0059:T632:027</t>
  </si>
  <si>
    <t>21:0955:002153</t>
  </si>
  <si>
    <t>21:0006:000009:0005:0550:00</t>
  </si>
  <si>
    <t>6.453</t>
  </si>
  <si>
    <t>92DDA0059:T632:028</t>
  </si>
  <si>
    <t>21:0955:002154</t>
  </si>
  <si>
    <t>21:0006:000009:0005:0551:00</t>
  </si>
  <si>
    <t>21.263</t>
  </si>
  <si>
    <t>3.626</t>
  </si>
  <si>
    <t>21.747</t>
  </si>
  <si>
    <t>92DDA0059:T632:029</t>
  </si>
  <si>
    <t>21:0955:002155</t>
  </si>
  <si>
    <t>21:0006:000009:0005:0552:00</t>
  </si>
  <si>
    <t>5.216</t>
  </si>
  <si>
    <t>3.715</t>
  </si>
  <si>
    <t>41.113</t>
  </si>
  <si>
    <t>92DDA0059:T632:030</t>
  </si>
  <si>
    <t>21:0955:002156</t>
  </si>
  <si>
    <t>21:0006:000009:0005:0553:00</t>
  </si>
  <si>
    <t>22.336</t>
  </si>
  <si>
    <t>2.131</t>
  </si>
  <si>
    <t>92DDA0059:T632:031</t>
  </si>
  <si>
    <t>21:0955:002157</t>
  </si>
  <si>
    <t>21:0006:000009:0005:0554:00</t>
  </si>
  <si>
    <t>8.118</t>
  </si>
  <si>
    <t>92DDA0059:T632:032</t>
  </si>
  <si>
    <t>21:0955:002158</t>
  </si>
  <si>
    <t>21:0006:000009:0005:0571:00</t>
  </si>
  <si>
    <t>23.285</t>
  </si>
  <si>
    <t>4.067</t>
  </si>
  <si>
    <t>10.79</t>
  </si>
  <si>
    <t>92DDA0059:T632:033</t>
  </si>
  <si>
    <t>21:0955:002159</t>
  </si>
  <si>
    <t>21:0006:000009:0005:0559:00</t>
  </si>
  <si>
    <t>22.751</t>
  </si>
  <si>
    <t>0.768</t>
  </si>
  <si>
    <t>53.891</t>
  </si>
  <si>
    <t>99.672</t>
  </si>
  <si>
    <t>92DDA0059:T632:034</t>
  </si>
  <si>
    <t>21:0955:002160</t>
  </si>
  <si>
    <t>21:0006:000009:0005:0560:00</t>
  </si>
  <si>
    <t>2.655</t>
  </si>
  <si>
    <t>17.605</t>
  </si>
  <si>
    <t>53.743</t>
  </si>
  <si>
    <t>99.361</t>
  </si>
  <si>
    <t>92DDA0059:T632:035</t>
  </si>
  <si>
    <t>21:0955:002161</t>
  </si>
  <si>
    <t>21:0006:000009:0005:0561:00</t>
  </si>
  <si>
    <t>17.517</t>
  </si>
  <si>
    <t>3.457</t>
  </si>
  <si>
    <t>19.82</t>
  </si>
  <si>
    <t>1.29</t>
  </si>
  <si>
    <t>99.71</t>
  </si>
  <si>
    <t>92DDA0059:T632:036</t>
  </si>
  <si>
    <t>21:0955:002162</t>
  </si>
  <si>
    <t>21:0006:000009:0005:0562:00</t>
  </si>
  <si>
    <t>17.275</t>
  </si>
  <si>
    <t>3.657</t>
  </si>
  <si>
    <t>19.862</t>
  </si>
  <si>
    <t>99.52</t>
  </si>
  <si>
    <t>92DDA0059:T632:037</t>
  </si>
  <si>
    <t>21:0955:002163</t>
  </si>
  <si>
    <t>21:0006:000009:0005:0563:00</t>
  </si>
  <si>
    <t>0.932</t>
  </si>
  <si>
    <t>0.775</t>
  </si>
  <si>
    <t>0.787</t>
  </si>
  <si>
    <t>53.694</t>
  </si>
  <si>
    <t>99.262</t>
  </si>
  <si>
    <t>92DDA0059:T632:038</t>
  </si>
  <si>
    <t>21:0955:002164</t>
  </si>
  <si>
    <t>21:0006:000009:0005:0564:00</t>
  </si>
  <si>
    <t>18.636</t>
  </si>
  <si>
    <t>54.021</t>
  </si>
  <si>
    <t>92DDA0059:T632:039</t>
  </si>
  <si>
    <t>21:0955:002165</t>
  </si>
  <si>
    <t>21:0006:000009:0005:0521:00</t>
  </si>
  <si>
    <t>20.817</t>
  </si>
  <si>
    <t>17.729</t>
  </si>
  <si>
    <t>54.134</t>
  </si>
  <si>
    <t>99.521</t>
  </si>
  <si>
    <t>92DDA0059:T632:040</t>
  </si>
  <si>
    <t>21:0955:002166</t>
  </si>
  <si>
    <t>21:0006:000009:0005:0565:00</t>
  </si>
  <si>
    <t>22.036</t>
  </si>
  <si>
    <t>2.712</t>
  </si>
  <si>
    <t>17.717</t>
  </si>
  <si>
    <t>54.438</t>
  </si>
  <si>
    <t>92DDA0059:T632:041</t>
  </si>
  <si>
    <t>21:0955:002167</t>
  </si>
  <si>
    <t>21:0006:000009:0005:0566:00</t>
  </si>
  <si>
    <t>20.946</t>
  </si>
  <si>
    <t>2.81</t>
  </si>
  <si>
    <t>53.861</t>
  </si>
  <si>
    <t>99.353</t>
  </si>
  <si>
    <t>92DDA0059:T632:042</t>
  </si>
  <si>
    <t>21:0955:002168</t>
  </si>
  <si>
    <t>21:0006:000009:0005:0567:00</t>
  </si>
  <si>
    <t>23.382</t>
  </si>
  <si>
    <t>1.809</t>
  </si>
  <si>
    <t>18.611</t>
  </si>
  <si>
    <t>54.646</t>
  </si>
  <si>
    <t>92DDA0059:T632:043</t>
  </si>
  <si>
    <t>21:0955:002169</t>
  </si>
  <si>
    <t>21:0006:000009:0005:0555:00</t>
  </si>
  <si>
    <t>18.658</t>
  </si>
  <si>
    <t>2.896</t>
  </si>
  <si>
    <t>18.893</t>
  </si>
  <si>
    <t>99.041</t>
  </si>
  <si>
    <t>92DDA0059:T632:044</t>
  </si>
  <si>
    <t>21:0955:002170</t>
  </si>
  <si>
    <t>21:0006:000009:0005:0556:00</t>
  </si>
  <si>
    <t>2.146</t>
  </si>
  <si>
    <t>54.282</t>
  </si>
  <si>
    <t>92DDA0059:T632:045</t>
  </si>
  <si>
    <t>21:0955:002171</t>
  </si>
  <si>
    <t>21:0006:000009:0005:0568:00</t>
  </si>
  <si>
    <t>18.076</t>
  </si>
  <si>
    <t>53.698</t>
  </si>
  <si>
    <t>99.444</t>
  </si>
  <si>
    <t>92DDA0059:T632:046</t>
  </si>
  <si>
    <t>21:0955:002172</t>
  </si>
  <si>
    <t>21:0006:000009:0005:0522:00</t>
  </si>
  <si>
    <t>18.686</t>
  </si>
  <si>
    <t>19.125</t>
  </si>
  <si>
    <t>54.804</t>
  </si>
  <si>
    <t>99.468</t>
  </si>
  <si>
    <t>92DDA0059:T632:047</t>
  </si>
  <si>
    <t>21:0955:002173</t>
  </si>
  <si>
    <t>21:0006:000009:0005:0557:00</t>
  </si>
  <si>
    <t>20.62</t>
  </si>
  <si>
    <t>1.637</t>
  </si>
  <si>
    <t>92DDA0059:T632:048</t>
  </si>
  <si>
    <t>21:0955:002174</t>
  </si>
  <si>
    <t>21:0006:000009:0005:0569:00</t>
  </si>
  <si>
    <t>21.781</t>
  </si>
  <si>
    <t>0.929</t>
  </si>
  <si>
    <t>54.327</t>
  </si>
  <si>
    <t>99.568</t>
  </si>
  <si>
    <t>92DDA0059:T632:049</t>
  </si>
  <si>
    <t>21:0955:002175</t>
  </si>
  <si>
    <t>21:0006:000009:0005:0523:00</t>
  </si>
  <si>
    <t>2.977</t>
  </si>
  <si>
    <t>54.122</t>
  </si>
  <si>
    <t>99.495</t>
  </si>
  <si>
    <t>92DDA0059:T632:050</t>
  </si>
  <si>
    <t>21:0955:002176</t>
  </si>
  <si>
    <t>21:0006:000009:0005:0558:00</t>
  </si>
  <si>
    <t>17.502</t>
  </si>
  <si>
    <t>99.189</t>
  </si>
  <si>
    <t>92DDA0059:T632:051</t>
  </si>
  <si>
    <t>21:0955:002177</t>
  </si>
  <si>
    <t>21:0006:000009:0005:0570:00</t>
  </si>
  <si>
    <t>3.356</t>
  </si>
  <si>
    <t>35.072</t>
  </si>
  <si>
    <t>10.06</t>
  </si>
  <si>
    <t>92DDA0071:T632:052</t>
  </si>
  <si>
    <t>21:0955:002178</t>
  </si>
  <si>
    <t>21:0006:000021:0005:0503:00</t>
  </si>
  <si>
    <t>18.821</t>
  </si>
  <si>
    <t>0.683</t>
  </si>
  <si>
    <t>53.965</t>
  </si>
  <si>
    <t>92DDA0072:T632:053</t>
  </si>
  <si>
    <t>21:0955:002179</t>
  </si>
  <si>
    <t>21:0006:000022</t>
  </si>
  <si>
    <t>21:0006:000022:0005:0501:00</t>
  </si>
  <si>
    <t>20.421</t>
  </si>
  <si>
    <t>2.43</t>
  </si>
  <si>
    <t>54.167</t>
  </si>
  <si>
    <t>99.35</t>
  </si>
  <si>
    <t>92DDA0073:T632:054</t>
  </si>
  <si>
    <t>21:0955:002180</t>
  </si>
  <si>
    <t>21:0006:000023</t>
  </si>
  <si>
    <t>21:0006:000023:0005:0501:00</t>
  </si>
  <si>
    <t>6.615</t>
  </si>
  <si>
    <t>92DDA0073:T632:055</t>
  </si>
  <si>
    <t>21:0955:002181</t>
  </si>
  <si>
    <t>21:0006:000023:0005:0502:00</t>
  </si>
  <si>
    <t>33.583</t>
  </si>
  <si>
    <t>10.913</t>
  </si>
  <si>
    <t>4.233</t>
  </si>
  <si>
    <t>2.007</t>
  </si>
  <si>
    <t>36.133</t>
  </si>
  <si>
    <t>87.707</t>
  </si>
  <si>
    <t>92DDA0074:T632:056</t>
  </si>
  <si>
    <t>21:0955:002182</t>
  </si>
  <si>
    <t>21:0006:000024</t>
  </si>
  <si>
    <t>21:0006:000024:0005:0501:00</t>
  </si>
  <si>
    <t>19.26</t>
  </si>
  <si>
    <t>6.254</t>
  </si>
  <si>
    <t>7.226</t>
  </si>
  <si>
    <t>92DDA0074:T632:057</t>
  </si>
  <si>
    <t>21:0955:002183</t>
  </si>
  <si>
    <t>21:0006:000024:0005:0502:00</t>
  </si>
  <si>
    <t>6.689</t>
  </si>
  <si>
    <t>0.473</t>
  </si>
  <si>
    <t>99.816</t>
  </si>
  <si>
    <t>92DDA0074:T632:058</t>
  </si>
  <si>
    <t>21:0955:002184</t>
  </si>
  <si>
    <t>21:0006:000024:0005:0503:00</t>
  </si>
  <si>
    <t>19.476</t>
  </si>
  <si>
    <t>6.22</t>
  </si>
  <si>
    <t>21.462</t>
  </si>
  <si>
    <t>92DDA0074:T632:059</t>
  </si>
  <si>
    <t>21:0955:002185</t>
  </si>
  <si>
    <t>21:0006:000024:0005:0504:00</t>
  </si>
  <si>
    <t>7.321</t>
  </si>
  <si>
    <t>92DDA0074:T632:060</t>
  </si>
  <si>
    <t>21:0955:002186</t>
  </si>
  <si>
    <t>21:0006:000024:0005:0505:00</t>
  </si>
  <si>
    <t>19.542</t>
  </si>
  <si>
    <t>100.189</t>
  </si>
  <si>
    <t>92DDA0074:T632:061</t>
  </si>
  <si>
    <t>21:0955:002187</t>
  </si>
  <si>
    <t>21:0006:000024:0005:0506:00</t>
  </si>
  <si>
    <t>21.131</t>
  </si>
  <si>
    <t>3.559</t>
  </si>
  <si>
    <t>7.184</t>
  </si>
  <si>
    <t>21.719</t>
  </si>
  <si>
    <t>100.39</t>
  </si>
  <si>
    <t>92DDA0074:T632:062</t>
  </si>
  <si>
    <t>21:0955:002188</t>
  </si>
  <si>
    <t>21:0006:000024:0005:0507:00</t>
  </si>
  <si>
    <t>18.591</t>
  </si>
  <si>
    <t>2.262</t>
  </si>
  <si>
    <t>1.953</t>
  </si>
  <si>
    <t>54.057</t>
  </si>
  <si>
    <t>98.871</t>
  </si>
  <si>
    <t>92DDA0060:T632:063</t>
  </si>
  <si>
    <t>21:0955:002189</t>
  </si>
  <si>
    <t>21:0006:000010</t>
  </si>
  <si>
    <t>21:0006:000010:0005:0501:00</t>
  </si>
  <si>
    <t>15.061</t>
  </si>
  <si>
    <t>3.512</t>
  </si>
  <si>
    <t>12.909</t>
  </si>
  <si>
    <t>4.482</t>
  </si>
  <si>
    <t>55.981</t>
  </si>
  <si>
    <t>92DDA0056:T655:001</t>
  </si>
  <si>
    <t>21:0955:002190</t>
  </si>
  <si>
    <t>21:0006:000006</t>
  </si>
  <si>
    <t>21:0006:000006:0005:0525:00</t>
  </si>
  <si>
    <t>T655</t>
  </si>
  <si>
    <t>7.246</t>
  </si>
  <si>
    <t>7.469</t>
  </si>
  <si>
    <t>40.268</t>
  </si>
  <si>
    <t>92DDA0051:T655:002</t>
  </si>
  <si>
    <t>21:0955:002191</t>
  </si>
  <si>
    <t>21:0006:000001:0005:0502:00</t>
  </si>
  <si>
    <t>10.119</t>
  </si>
  <si>
    <t>28.326</t>
  </si>
  <si>
    <t>1.983</t>
  </si>
  <si>
    <t>100.606</t>
  </si>
  <si>
    <t>92DDA0051:T655:003</t>
  </si>
  <si>
    <t>21:0955:002192</t>
  </si>
  <si>
    <t>21:0006:000001:0005:0503:00</t>
  </si>
  <si>
    <t>13.732</t>
  </si>
  <si>
    <t>25.155</t>
  </si>
  <si>
    <t>92DDA0051:T655:004</t>
  </si>
  <si>
    <t>21:0955:002193</t>
  </si>
  <si>
    <t>21:0006:000001:0005:0505:00</t>
  </si>
  <si>
    <t>23.816</t>
  </si>
  <si>
    <t>0.899</t>
  </si>
  <si>
    <t>53.405</t>
  </si>
  <si>
    <t>92DDA0051:T655:005</t>
  </si>
  <si>
    <t>21:0955:002194</t>
  </si>
  <si>
    <t>21:0006:000001:0005:0506:00</t>
  </si>
  <si>
    <t>47.471</t>
  </si>
  <si>
    <t>0.651</t>
  </si>
  <si>
    <t>51.281</t>
  </si>
  <si>
    <t>92DDA0051:T655:006</t>
  </si>
  <si>
    <t>21:0955:002195</t>
  </si>
  <si>
    <t>21:0006:000001:0005:0507:00</t>
  </si>
  <si>
    <t>49.872</t>
  </si>
  <si>
    <t>100.076</t>
  </si>
  <si>
    <t>92DDA0051:T655:007</t>
  </si>
  <si>
    <t>21:0955:002196</t>
  </si>
  <si>
    <t>21:0006:000001:0005:0508:00</t>
  </si>
  <si>
    <t>98.732</t>
  </si>
  <si>
    <t>92DDA0051:T655:008</t>
  </si>
  <si>
    <t>21:0955:002197</t>
  </si>
  <si>
    <t>21:0006:000001:0005:0509:00</t>
  </si>
  <si>
    <t>48.197</t>
  </si>
  <si>
    <t>49.141</t>
  </si>
  <si>
    <t>92DDA0051:T655:009</t>
  </si>
  <si>
    <t>21:0955:002198</t>
  </si>
  <si>
    <t>21:0006:000001:0005:0510:00</t>
  </si>
  <si>
    <t>47.975</t>
  </si>
  <si>
    <t>50.812</t>
  </si>
  <si>
    <t>92DDA0051:T655:010</t>
  </si>
  <si>
    <t>21:0955:002199</t>
  </si>
  <si>
    <t>21:0006:000001:0005:0511:00</t>
  </si>
  <si>
    <t>47.636</t>
  </si>
  <si>
    <t>92DDA0051:T655:011</t>
  </si>
  <si>
    <t>21:0955:002200</t>
  </si>
  <si>
    <t>21:0006:000001:0005:0512:00</t>
  </si>
  <si>
    <t>45.657</t>
  </si>
  <si>
    <t>1.462</t>
  </si>
  <si>
    <t>99.936</t>
  </si>
  <si>
    <t>92DDA0051:T655:012</t>
  </si>
  <si>
    <t>21:0955:002201</t>
  </si>
  <si>
    <t>21:0006:000001:0005:0513:00</t>
  </si>
  <si>
    <t>45.962</t>
  </si>
  <si>
    <t>53.201</t>
  </si>
  <si>
    <t>92DDA0051:T655:013</t>
  </si>
  <si>
    <t>21:0955:002202</t>
  </si>
  <si>
    <t>21:0006:000001:0005:0514:00</t>
  </si>
  <si>
    <t>46.163</t>
  </si>
  <si>
    <t>53.043</t>
  </si>
  <si>
    <t>92DDA0051:T655:014</t>
  </si>
  <si>
    <t>21:0955:002203</t>
  </si>
  <si>
    <t>21:0006:000001:0005:0530:00</t>
  </si>
  <si>
    <t>77.264</t>
  </si>
  <si>
    <t>13.938</t>
  </si>
  <si>
    <t>91.71</t>
  </si>
  <si>
    <t>92DDA0051:T655:015</t>
  </si>
  <si>
    <t>21:0955:002204</t>
  </si>
  <si>
    <t>21:0006:000001:0005:0515:00</t>
  </si>
  <si>
    <t>47.215</t>
  </si>
  <si>
    <t>50.624</t>
  </si>
  <si>
    <t>99.321</t>
  </si>
  <si>
    <t>92DDA0051:T655:016</t>
  </si>
  <si>
    <t>21:0955:002205</t>
  </si>
  <si>
    <t>21:0006:000001:0005:0531:00</t>
  </si>
  <si>
    <t>3.173</t>
  </si>
  <si>
    <t>71.335</t>
  </si>
  <si>
    <t>94.715</t>
  </si>
  <si>
    <t>92DDA0051:T655:017</t>
  </si>
  <si>
    <t>21:0955:002206</t>
  </si>
  <si>
    <t>21:0006:000001:0005:0516:00</t>
  </si>
  <si>
    <t>47.339</t>
  </si>
  <si>
    <t>0.516</t>
  </si>
  <si>
    <t>51.731</t>
  </si>
  <si>
    <t>99.823</t>
  </si>
  <si>
    <t>92DDA0051:T655:018</t>
  </si>
  <si>
    <t>21:0955:002207</t>
  </si>
  <si>
    <t>21:0006:000001:0005:0517:00</t>
  </si>
  <si>
    <t>52.911</t>
  </si>
  <si>
    <t>92DDA0051:T655:019</t>
  </si>
  <si>
    <t>21:0955:002208</t>
  </si>
  <si>
    <t>21:0006:000001:0005:0532:00</t>
  </si>
  <si>
    <t>74.754</t>
  </si>
  <si>
    <t>17.326</t>
  </si>
  <si>
    <t>92.855</t>
  </si>
  <si>
    <t>92DDA0051:T655:020</t>
  </si>
  <si>
    <t>21:0955:002209</t>
  </si>
  <si>
    <t>21:0006:000001:0005:0518:00</t>
  </si>
  <si>
    <t>45.167</t>
  </si>
  <si>
    <t>1.844</t>
  </si>
  <si>
    <t>53.361</t>
  </si>
  <si>
    <t>92DDA0051:T655:021</t>
  </si>
  <si>
    <t>21:0955:002210</t>
  </si>
  <si>
    <t>21:0006:000001:0005:0519:00</t>
  </si>
  <si>
    <t>51.937</t>
  </si>
  <si>
    <t>44.897</t>
  </si>
  <si>
    <t>98.714</t>
  </si>
  <si>
    <t>92DDA0051:T655:022</t>
  </si>
  <si>
    <t>21:0955:002211</t>
  </si>
  <si>
    <t>21:0006:000001:0005:0520:00</t>
  </si>
  <si>
    <t>48.225</t>
  </si>
  <si>
    <t>50.732</t>
  </si>
  <si>
    <t>100.154</t>
  </si>
  <si>
    <t>92DDA0051:T655:023</t>
  </si>
  <si>
    <t>21:0955:002212</t>
  </si>
  <si>
    <t>21:0006:000001:0005:0521:00</t>
  </si>
  <si>
    <t>50.15</t>
  </si>
  <si>
    <t>47.028</t>
  </si>
  <si>
    <t>92DDA0051:T655:024</t>
  </si>
  <si>
    <t>21:0955:002213</t>
  </si>
  <si>
    <t>21:0006:000001:0005:0522:00</t>
  </si>
  <si>
    <t>47.025</t>
  </si>
  <si>
    <t>51.555</t>
  </si>
  <si>
    <t>92DDA0051:T655:025</t>
  </si>
  <si>
    <t>21:0955:002214</t>
  </si>
  <si>
    <t>21:0006:000001:0005:0523:00</t>
  </si>
  <si>
    <t>48.14</t>
  </si>
  <si>
    <t>2.397</t>
  </si>
  <si>
    <t>92DDA0051:T655:026</t>
  </si>
  <si>
    <t>21:0955:002215</t>
  </si>
  <si>
    <t>21:0006:000001:0005:0524:00</t>
  </si>
  <si>
    <t>46.236</t>
  </si>
  <si>
    <t>51.109</t>
  </si>
  <si>
    <t>99.449</t>
  </si>
  <si>
    <t>92DDA0051:T655:027</t>
  </si>
  <si>
    <t>21:0955:002216</t>
  </si>
  <si>
    <t>21:0006:000001:0005:0533:00</t>
  </si>
  <si>
    <t>76.071</t>
  </si>
  <si>
    <t>13.033</t>
  </si>
  <si>
    <t>90.479</t>
  </si>
  <si>
    <t>92DDA0051:T655:028</t>
  </si>
  <si>
    <t>21:0955:002217</t>
  </si>
  <si>
    <t>21:0006:000001:0005:0504:00</t>
  </si>
  <si>
    <t>13.316</t>
  </si>
  <si>
    <t>11.39</t>
  </si>
  <si>
    <t>22.803</t>
  </si>
  <si>
    <t>39.094</t>
  </si>
  <si>
    <t>1.078</t>
  </si>
  <si>
    <t>96.427</t>
  </si>
  <si>
    <t>92DDA0051:T655:029</t>
  </si>
  <si>
    <t>21:0955:002218</t>
  </si>
  <si>
    <t>21:0006:000001:0005:0525:00</t>
  </si>
  <si>
    <t>47.79</t>
  </si>
  <si>
    <t>2.375</t>
  </si>
  <si>
    <t>48.275</t>
  </si>
  <si>
    <t>98.756</t>
  </si>
  <si>
    <t>92DDA0051:T655:030</t>
  </si>
  <si>
    <t>21:0955:002219</t>
  </si>
  <si>
    <t>21:0006:000001:0005:0526:00</t>
  </si>
  <si>
    <t>48.805</t>
  </si>
  <si>
    <t>2.173</t>
  </si>
  <si>
    <t>48.199</t>
  </si>
  <si>
    <t>92DDA0051:T655:031</t>
  </si>
  <si>
    <t>21:0955:002220</t>
  </si>
  <si>
    <t>21:0006:000001:0005:0527:00</t>
  </si>
  <si>
    <t>47.357</t>
  </si>
  <si>
    <t>51.041</t>
  </si>
  <si>
    <t>99.728</t>
  </si>
  <si>
    <t>92DDA0051:T655:032</t>
  </si>
  <si>
    <t>21:0955:002221</t>
  </si>
  <si>
    <t>21:0006:000001:0005:0528:00</t>
  </si>
  <si>
    <t>45.94</t>
  </si>
  <si>
    <t>100.595</t>
  </si>
  <si>
    <t>92DDA0051:T655:033</t>
  </si>
  <si>
    <t>21:0955:002222</t>
  </si>
  <si>
    <t>21:0006:000001:0005:0534:00</t>
  </si>
  <si>
    <t>77.276</t>
  </si>
  <si>
    <t>14.444</t>
  </si>
  <si>
    <t>91.987</t>
  </si>
  <si>
    <t>92DDA0053:T655:035</t>
  </si>
  <si>
    <t>21:0955:002223</t>
  </si>
  <si>
    <t>21:0006:000003:0005:0501:00</t>
  </si>
  <si>
    <t>48.598</t>
  </si>
  <si>
    <t>92DDA0054:T655:036</t>
  </si>
  <si>
    <t>21:0955:002224</t>
  </si>
  <si>
    <t>21:0006:000004:0005:0501:00</t>
  </si>
  <si>
    <t>18.478</t>
  </si>
  <si>
    <t>100.794</t>
  </si>
  <si>
    <t>92DDA0054:T655:037</t>
  </si>
  <si>
    <t>21:0955:002225</t>
  </si>
  <si>
    <t>21:0006:000004:0005:0502:00</t>
  </si>
  <si>
    <t>17.363</t>
  </si>
  <si>
    <t>8.044</t>
  </si>
  <si>
    <t>12.07</t>
  </si>
  <si>
    <t>14.753</t>
  </si>
  <si>
    <t>38.818</t>
  </si>
  <si>
    <t>92DDA0054:T655:038</t>
  </si>
  <si>
    <t>21:0955:002226</t>
  </si>
  <si>
    <t>21:0006:000004:0005:0503:00</t>
  </si>
  <si>
    <t>19.457</t>
  </si>
  <si>
    <t>40.142</t>
  </si>
  <si>
    <t>99.259</t>
  </si>
  <si>
    <t>92DDA0054:T655:039</t>
  </si>
  <si>
    <t>21:0955:002227</t>
  </si>
  <si>
    <t>21:0006:000004:0005:0508:00</t>
  </si>
  <si>
    <t>75.814</t>
  </si>
  <si>
    <t>15.813</t>
  </si>
  <si>
    <t>92.361</t>
  </si>
  <si>
    <t>92DDA0054:T655:040</t>
  </si>
  <si>
    <t>21:0955:002228</t>
  </si>
  <si>
    <t>21:0006:000004:0005:0505:00</t>
  </si>
  <si>
    <t>50.024</t>
  </si>
  <si>
    <t>47.188</t>
  </si>
  <si>
    <t>99.146</t>
  </si>
  <si>
    <t>92DDA0054:T655:041</t>
  </si>
  <si>
    <t>21:0955:002229</t>
  </si>
  <si>
    <t>21:0006:000004:0005:0506:00</t>
  </si>
  <si>
    <t>43.345</t>
  </si>
  <si>
    <t>2.53</t>
  </si>
  <si>
    <t>43.772</t>
  </si>
  <si>
    <t>95.652</t>
  </si>
  <si>
    <t>92DDA0054:T655:042</t>
  </si>
  <si>
    <t>21:0955:002230</t>
  </si>
  <si>
    <t>21:0006:000004:0005:0509:00</t>
  </si>
  <si>
    <t>75.264</t>
  </si>
  <si>
    <t>93.258</t>
  </si>
  <si>
    <t>92DDA0054:T655:043</t>
  </si>
  <si>
    <t>21:0955:002231</t>
  </si>
  <si>
    <t>21:0006:000004:0005:0507:00</t>
  </si>
  <si>
    <t>46.506</t>
  </si>
  <si>
    <t>52.217</t>
  </si>
  <si>
    <t>92DDA0055:T655:044</t>
  </si>
  <si>
    <t>21:0955:002232</t>
  </si>
  <si>
    <t>21:0006:000005</t>
  </si>
  <si>
    <t>21:0006:000005:0005:0501:00</t>
  </si>
  <si>
    <t>19.3</t>
  </si>
  <si>
    <t>8.549</t>
  </si>
  <si>
    <t>18.634</t>
  </si>
  <si>
    <t>99.906</t>
  </si>
  <si>
    <t>92DDA0055:T655:045</t>
  </si>
  <si>
    <t>21:0955:002233</t>
  </si>
  <si>
    <t>21:0006:000005:0005:0502:00</t>
  </si>
  <si>
    <t>5.626</t>
  </si>
  <si>
    <t>40.469</t>
  </si>
  <si>
    <t>92DDA0055:T655:046</t>
  </si>
  <si>
    <t>21:0955:002234</t>
  </si>
  <si>
    <t>21:0006:000005:0005:0503:00</t>
  </si>
  <si>
    <t>17.758</t>
  </si>
  <si>
    <t>8.332</t>
  </si>
  <si>
    <t>17.804</t>
  </si>
  <si>
    <t>39.487</t>
  </si>
  <si>
    <t>92DDA0055:T655:047</t>
  </si>
  <si>
    <t>21:0955:002235</t>
  </si>
  <si>
    <t>21:0006:000005:0005:0504:00</t>
  </si>
  <si>
    <t>19.736</t>
  </si>
  <si>
    <t>5.237</t>
  </si>
  <si>
    <t>7.211</t>
  </si>
  <si>
    <t>92DDA0055:T655:048</t>
  </si>
  <si>
    <t>21:0955:002236</t>
  </si>
  <si>
    <t>21:0006:000005:0005:0505:00</t>
  </si>
  <si>
    <t>6.159</t>
  </si>
  <si>
    <t>8.125</t>
  </si>
  <si>
    <t>19.318</t>
  </si>
  <si>
    <t>39.706</t>
  </si>
  <si>
    <t>92DDA0055:T655:049</t>
  </si>
  <si>
    <t>21:0955:002237</t>
  </si>
  <si>
    <t>21:0006:000005:0005:0506:00</t>
  </si>
  <si>
    <t>7.749</t>
  </si>
  <si>
    <t>20.123</t>
  </si>
  <si>
    <t>39.868</t>
  </si>
  <si>
    <t>99.315</t>
  </si>
  <si>
    <t>92DDA0055:T655:050</t>
  </si>
  <si>
    <t>21:0955:002238</t>
  </si>
  <si>
    <t>21:0006:000005:0005:0507:00</t>
  </si>
  <si>
    <t>8.667</t>
  </si>
  <si>
    <t>92DDA0055:T655:051</t>
  </si>
  <si>
    <t>21:0955:002239</t>
  </si>
  <si>
    <t>21:0006:000005:0005:0508:00</t>
  </si>
  <si>
    <t>4.873</t>
  </si>
  <si>
    <t>21.8</t>
  </si>
  <si>
    <t>40.277</t>
  </si>
  <si>
    <t>92DDA0055:T655:052</t>
  </si>
  <si>
    <t>21:0955:002240</t>
  </si>
  <si>
    <t>21:0006:000005:0005:0509:00</t>
  </si>
  <si>
    <t>6.922</t>
  </si>
  <si>
    <t>8.405</t>
  </si>
  <si>
    <t>18.81</t>
  </si>
  <si>
    <t>38.835</t>
  </si>
  <si>
    <t>98.555</t>
  </si>
  <si>
    <t>92DDA0055:T655:053</t>
  </si>
  <si>
    <t>21:0955:002241</t>
  </si>
  <si>
    <t>21:0006:000005:0005:0510:00</t>
  </si>
  <si>
    <t>5.723</t>
  </si>
  <si>
    <t>7.1</t>
  </si>
  <si>
    <t>40.039</t>
  </si>
  <si>
    <t>100.218</t>
  </si>
  <si>
    <t>92DDA0055:T655:054</t>
  </si>
  <si>
    <t>21:0955:002242</t>
  </si>
  <si>
    <t>21:0006:000005:0005:0511:00</t>
  </si>
  <si>
    <t>17.943</t>
  </si>
  <si>
    <t>6.808</t>
  </si>
  <si>
    <t>19.871</t>
  </si>
  <si>
    <t>39.68</t>
  </si>
  <si>
    <t>99.242</t>
  </si>
  <si>
    <t>92DDA0055:T655:055</t>
  </si>
  <si>
    <t>21:0955:002243</t>
  </si>
  <si>
    <t>21:0006:000005:0005:0512:00</t>
  </si>
  <si>
    <t>6.565</t>
  </si>
  <si>
    <t>0.579</t>
  </si>
  <si>
    <t>100.159</t>
  </si>
  <si>
    <t>92DDA0055:T655:056</t>
  </si>
  <si>
    <t>21:0955:002244</t>
  </si>
  <si>
    <t>21:0006:000005:0005:0534:00</t>
  </si>
  <si>
    <t>1.82</t>
  </si>
  <si>
    <t>20.882</t>
  </si>
  <si>
    <t>0.837</t>
  </si>
  <si>
    <t>17.507</t>
  </si>
  <si>
    <t>1.516</t>
  </si>
  <si>
    <t>53.037</t>
  </si>
  <si>
    <t>92DDA0055:T655:057</t>
  </si>
  <si>
    <t>21:0955:002245</t>
  </si>
  <si>
    <t>21:0006:000005:0005:0535:00</t>
  </si>
  <si>
    <t>22.94</t>
  </si>
  <si>
    <t>16.232</t>
  </si>
  <si>
    <t>51.446</t>
  </si>
  <si>
    <t>98.724</t>
  </si>
  <si>
    <t>92DDA0055:T655:058</t>
  </si>
  <si>
    <t>21:0955:002246</t>
  </si>
  <si>
    <t>21:0006:000005:0005:0536:00</t>
  </si>
  <si>
    <t>8.907</t>
  </si>
  <si>
    <t>28.255</t>
  </si>
  <si>
    <t>12.222</t>
  </si>
  <si>
    <t>49.45</t>
  </si>
  <si>
    <t>92DDA0055:T655:059</t>
  </si>
  <si>
    <t>21:0955:002247</t>
  </si>
  <si>
    <t>21:0006:000005:0005:0516:00</t>
  </si>
  <si>
    <t>48.484</t>
  </si>
  <si>
    <t>3.055</t>
  </si>
  <si>
    <t>47.565</t>
  </si>
  <si>
    <t>99.28</t>
  </si>
  <si>
    <t>92DDA0055:T655:060</t>
  </si>
  <si>
    <t>21:0955:002248</t>
  </si>
  <si>
    <t>21:0006:000005:0005:0517:00</t>
  </si>
  <si>
    <t>45.37</t>
  </si>
  <si>
    <t>53.173</t>
  </si>
  <si>
    <t>99.922</t>
  </si>
  <si>
    <t>92DDA0055:T655:061</t>
  </si>
  <si>
    <t>21:0955:002249</t>
  </si>
  <si>
    <t>21:0006:000005:0005:0513:00</t>
  </si>
  <si>
    <t>89.445</t>
  </si>
  <si>
    <t>89.623</t>
  </si>
  <si>
    <t>92DDA0055:T655:062</t>
  </si>
  <si>
    <t>21:0955:002250</t>
  </si>
  <si>
    <t>21:0006:000005:0005:0518:00</t>
  </si>
  <si>
    <t>46.47</t>
  </si>
  <si>
    <t>3.033</t>
  </si>
  <si>
    <t>92DDA0055:T655:063</t>
  </si>
  <si>
    <t>21:0955:002251</t>
  </si>
  <si>
    <t>21:0006:000005:0005:0514:00</t>
  </si>
  <si>
    <t>82.241</t>
  </si>
  <si>
    <t>89.561</t>
  </si>
  <si>
    <t>92DDA0055:T655:064</t>
  </si>
  <si>
    <t>21:0955:002252</t>
  </si>
  <si>
    <t>21:0006:000005:0005:0537:00</t>
  </si>
  <si>
    <t>0.251</t>
  </si>
  <si>
    <t>78.964</t>
  </si>
  <si>
    <t>11.551</t>
  </si>
  <si>
    <t>91.228</t>
  </si>
  <si>
    <t>92DDA0055:T655:065</t>
  </si>
  <si>
    <t>21:0955:002253</t>
  </si>
  <si>
    <t>21:0006:000005:0005:0519:00</t>
  </si>
  <si>
    <t>45.98</t>
  </si>
  <si>
    <t>53.238</t>
  </si>
  <si>
    <t>100.09</t>
  </si>
  <si>
    <t>92DDA0055:T655:066</t>
  </si>
  <si>
    <t>21:0955:002254</t>
  </si>
  <si>
    <t>21:0006:000005:0005:0520:00</t>
  </si>
  <si>
    <t>47.892</t>
  </si>
  <si>
    <t>50.691</t>
  </si>
  <si>
    <t>92DDA0055:T655:067</t>
  </si>
  <si>
    <t>21:0955:002255</t>
  </si>
  <si>
    <t>21:0006:000005:0005:0521:00</t>
  </si>
  <si>
    <t>48.578</t>
  </si>
  <si>
    <t>50.881</t>
  </si>
  <si>
    <t>100.334</t>
  </si>
  <si>
    <t>92DDA0055:T655:068</t>
  </si>
  <si>
    <t>21:0955:002256</t>
  </si>
  <si>
    <t>21:0006:000005:0005:0522:00</t>
  </si>
  <si>
    <t>49.23</t>
  </si>
  <si>
    <t>0.902</t>
  </si>
  <si>
    <t>92DDA0055:T655:069</t>
  </si>
  <si>
    <t>21:0955:002257</t>
  </si>
  <si>
    <t>21:0006:000005:0005:0523:00</t>
  </si>
  <si>
    <t>46.661</t>
  </si>
  <si>
    <t>92DDA0055:T655:070</t>
  </si>
  <si>
    <t>21:0955:002258</t>
  </si>
  <si>
    <t>21:0006:000005:0005:0515:00</t>
  </si>
  <si>
    <t>89.382</t>
  </si>
  <si>
    <t>89.622</t>
  </si>
  <si>
    <t>92DDA0055:T655:071</t>
  </si>
  <si>
    <t>21:0955:002259</t>
  </si>
  <si>
    <t>21:0006:000005:0005:0538:00</t>
  </si>
  <si>
    <t>92.257</t>
  </si>
  <si>
    <t>92DDA0055:T655:072</t>
  </si>
  <si>
    <t>21:0955:002260</t>
  </si>
  <si>
    <t>21:0006:000005:0005:0539:00</t>
  </si>
  <si>
    <t>76.098</t>
  </si>
  <si>
    <t>13.216</t>
  </si>
  <si>
    <t>89.748</t>
  </si>
  <si>
    <t>92DDA0055:T655:073</t>
  </si>
  <si>
    <t>21:0955:002261</t>
  </si>
  <si>
    <t>21:0006:000005:0005:0524:00</t>
  </si>
  <si>
    <t>51.289</t>
  </si>
  <si>
    <t>99.428</t>
  </si>
  <si>
    <t>92DDA0055:T655:074</t>
  </si>
  <si>
    <t>21:0955:002262</t>
  </si>
  <si>
    <t>21:0006:000005:0005:0525:00</t>
  </si>
  <si>
    <t>47.803</t>
  </si>
  <si>
    <t>92DDA0055:T655:075</t>
  </si>
  <si>
    <t>21:0955:002263</t>
  </si>
  <si>
    <t>21:0006:000005:0005:0526:00</t>
  </si>
  <si>
    <t>48.644</t>
  </si>
  <si>
    <t>99.119</t>
  </si>
  <si>
    <t>92DDA0055:T655:076</t>
  </si>
  <si>
    <t>21:0955:002264</t>
  </si>
  <si>
    <t>21:0006:000005:0005:0527:00</t>
  </si>
  <si>
    <t>49.328</t>
  </si>
  <si>
    <t>48.204</t>
  </si>
  <si>
    <t>98.901</t>
  </si>
  <si>
    <t>92DDA0055:T655:077</t>
  </si>
  <si>
    <t>21:0955:002265</t>
  </si>
  <si>
    <t>21:0006:000005:0005:0528:00</t>
  </si>
  <si>
    <t>46.598</t>
  </si>
  <si>
    <t>52.971</t>
  </si>
  <si>
    <t>100.407</t>
  </si>
  <si>
    <t>92DDA0055:T655:078</t>
  </si>
  <si>
    <t>21:0955:002266</t>
  </si>
  <si>
    <t>21:0006:000005:0005:0529:00</t>
  </si>
  <si>
    <t>46.098</t>
  </si>
  <si>
    <t>52.24</t>
  </si>
  <si>
    <t>92DDA0055:T655:079</t>
  </si>
  <si>
    <t>21:0955:002267</t>
  </si>
  <si>
    <t>21:0006:000005:0005:0530:00</t>
  </si>
  <si>
    <t>48.776</t>
  </si>
  <si>
    <t>48.842</t>
  </si>
  <si>
    <t>92DDA0055:T655:080</t>
  </si>
  <si>
    <t>21:0955:002268</t>
  </si>
  <si>
    <t>21:0006:000005:0005:0531:00</t>
  </si>
  <si>
    <t>48.18</t>
  </si>
  <si>
    <t>51.209</t>
  </si>
  <si>
    <t>92DDA0055:T655:081</t>
  </si>
  <si>
    <t>21:0955:002269</t>
  </si>
  <si>
    <t>21:0006:000005:0005:0532:00</t>
  </si>
  <si>
    <t>47.054</t>
  </si>
  <si>
    <t>52.075</t>
  </si>
  <si>
    <t>100.209</t>
  </si>
  <si>
    <t>92DDA0055:T655:082</t>
  </si>
  <si>
    <t>21:0955:002270</t>
  </si>
  <si>
    <t>21:0006:000005:0005:0533:00</t>
  </si>
  <si>
    <t>49.105</t>
  </si>
  <si>
    <t>49.129</t>
  </si>
  <si>
    <t>99.675</t>
  </si>
  <si>
    <t>92DDA0056:T655:083</t>
  </si>
  <si>
    <t>21:0955:002271</t>
  </si>
  <si>
    <t>21:0006:000006:0005:0501:00</t>
  </si>
  <si>
    <t>4.966</t>
  </si>
  <si>
    <t>7.676</t>
  </si>
  <si>
    <t>99.459</t>
  </si>
  <si>
    <t>92DDA0056:T655:084</t>
  </si>
  <si>
    <t>21:0955:002272</t>
  </si>
  <si>
    <t>21:0006:000006:0005:0502:00</t>
  </si>
  <si>
    <t>4.581</t>
  </si>
  <si>
    <t>5.466</t>
  </si>
  <si>
    <t>99.172</t>
  </si>
  <si>
    <t>92DDA0056:T655:085</t>
  </si>
  <si>
    <t>21:0955:002273</t>
  </si>
  <si>
    <t>21:0006:000006:0005:0503:00</t>
  </si>
  <si>
    <t>20.54</t>
  </si>
  <si>
    <t>39.49</t>
  </si>
  <si>
    <t>99.307</t>
  </si>
  <si>
    <t>92DDA0056:T655:086</t>
  </si>
  <si>
    <t>21:0955:002274</t>
  </si>
  <si>
    <t>21:0006:000006:0005:0504:00</t>
  </si>
  <si>
    <t>17.977</t>
  </si>
  <si>
    <t>7.596</t>
  </si>
  <si>
    <t>39.584</t>
  </si>
  <si>
    <t>92DDA0056:T655:087</t>
  </si>
  <si>
    <t>21:0955:002275</t>
  </si>
  <si>
    <t>21:0006:000006:0005:0505:00</t>
  </si>
  <si>
    <t>18.82</t>
  </si>
  <si>
    <t>0.608</t>
  </si>
  <si>
    <t>39.421</t>
  </si>
  <si>
    <t>99.787</t>
  </si>
  <si>
    <t>92DDA0056:T655:088</t>
  </si>
  <si>
    <t>21:0955:002276</t>
  </si>
  <si>
    <t>21:0006:000006:0005:0506:00</t>
  </si>
  <si>
    <t>18.99</t>
  </si>
  <si>
    <t>7.525</t>
  </si>
  <si>
    <t>20.545</t>
  </si>
  <si>
    <t>40.508</t>
  </si>
  <si>
    <t>92DDA0056:T655:089</t>
  </si>
  <si>
    <t>21:0955:002277</t>
  </si>
  <si>
    <t>21:0006:000006:0005:0507:00</t>
  </si>
  <si>
    <t>18.365</t>
  </si>
  <si>
    <t>7.152</t>
  </si>
  <si>
    <t>99.157</t>
  </si>
  <si>
    <t>92DDA0056:T655:090</t>
  </si>
  <si>
    <t>21:0955:002278</t>
  </si>
  <si>
    <t>21:0006:000006:0005:0508:00</t>
  </si>
  <si>
    <t>19.045</t>
  </si>
  <si>
    <t>5.369</t>
  </si>
  <si>
    <t>8.453</t>
  </si>
  <si>
    <t>39.798</t>
  </si>
  <si>
    <t>99.228</t>
  </si>
  <si>
    <t>92DDA0056:T655:091</t>
  </si>
  <si>
    <t>21:0955:002279</t>
  </si>
  <si>
    <t>21:0006:000006:0005:0509:00</t>
  </si>
  <si>
    <t>2.721</t>
  </si>
  <si>
    <t>6.118</t>
  </si>
  <si>
    <t>23.194</t>
  </si>
  <si>
    <t>99.508</t>
  </si>
  <si>
    <t>92DDA0056:T655:092</t>
  </si>
  <si>
    <t>21:0955:002280</t>
  </si>
  <si>
    <t>21:0006:000006:0005:0510:00</t>
  </si>
  <si>
    <t>18.249</t>
  </si>
  <si>
    <t>39.607</t>
  </si>
  <si>
    <t>99.036</t>
  </si>
  <si>
    <t>92DDA0056:T655:093</t>
  </si>
  <si>
    <t>21:0955:002281</t>
  </si>
  <si>
    <t>21:0006:000006:0005:0521:00</t>
  </si>
  <si>
    <t>2.369</t>
  </si>
  <si>
    <t>19.864</t>
  </si>
  <si>
    <t>2.913</t>
  </si>
  <si>
    <t>52.984</t>
  </si>
  <si>
    <t>92DDA0056:T655:094</t>
  </si>
  <si>
    <t>21:0955:002282</t>
  </si>
  <si>
    <t>21:0006:000006:0005:0512:00</t>
  </si>
  <si>
    <t>1.848</t>
  </si>
  <si>
    <t>52.9</t>
  </si>
  <si>
    <t>98.434</t>
  </si>
  <si>
    <t>92DDA0056:T655:095</t>
  </si>
  <si>
    <t>21:0955:002283</t>
  </si>
  <si>
    <t>21:0006:000006:0005:0522:00</t>
  </si>
  <si>
    <t>96.47</t>
  </si>
  <si>
    <t>97.866</t>
  </si>
  <si>
    <t>92DDA0056:T655:096</t>
  </si>
  <si>
    <t>21:0955:002284</t>
  </si>
  <si>
    <t>21:0006:000006:0005:0513:00</t>
  </si>
  <si>
    <t>46.953</t>
  </si>
  <si>
    <t>2.761</t>
  </si>
  <si>
    <t>49.88</t>
  </si>
  <si>
    <t>99.781</t>
  </si>
  <si>
    <t>92DDA0056:T655:097</t>
  </si>
  <si>
    <t>21:0955:002285</t>
  </si>
  <si>
    <t>21:0006:000006:0005:0511:00</t>
  </si>
  <si>
    <t>19.145</t>
  </si>
  <si>
    <t>5.753</t>
  </si>
  <si>
    <t>6.941</t>
  </si>
  <si>
    <t>21.568</t>
  </si>
  <si>
    <t>39.834</t>
  </si>
  <si>
    <t>99.271</t>
  </si>
  <si>
    <t>92DDA0056:T655:098</t>
  </si>
  <si>
    <t>21:0955:002286</t>
  </si>
  <si>
    <t>21:0006:000006:0005:0524:00</t>
  </si>
  <si>
    <t>70.021</t>
  </si>
  <si>
    <t>22.304</t>
  </si>
  <si>
    <t>93.102</t>
  </si>
  <si>
    <t>92DDA0056:T655:099</t>
  </si>
  <si>
    <t>21:0955:002287</t>
  </si>
  <si>
    <t>21:0006:000006:0005:0514:00</t>
  </si>
  <si>
    <t>45.296</t>
  </si>
  <si>
    <t>52.963</t>
  </si>
  <si>
    <t>92DDA0056:T655:100</t>
  </si>
  <si>
    <t>21:0955:002288</t>
  </si>
  <si>
    <t>21:0006:000006:0005:0515:00</t>
  </si>
  <si>
    <t>46.403</t>
  </si>
  <si>
    <t>52.227</t>
  </si>
  <si>
    <t>99.99</t>
  </si>
  <si>
    <t>92DDA0056:T655:101</t>
  </si>
  <si>
    <t>21:0955:002289</t>
  </si>
  <si>
    <t>21:0006:000006:0005:0523:00</t>
  </si>
  <si>
    <t>99.907</t>
  </si>
  <si>
    <t>92DDA0056:T655:102</t>
  </si>
  <si>
    <t>21:0955:002290</t>
  </si>
  <si>
    <t>21:0006:000006:0005:0516:00</t>
  </si>
  <si>
    <t>48.725</t>
  </si>
  <si>
    <t>48.169</t>
  </si>
  <si>
    <t>92DDA0056:T655:103</t>
  </si>
  <si>
    <t>21:0955:002291</t>
  </si>
  <si>
    <t>21:0006:000006:0005:0517:00</t>
  </si>
  <si>
    <t>45.737</t>
  </si>
  <si>
    <t>52.637</t>
  </si>
  <si>
    <t>92DDA0056:T655:104</t>
  </si>
  <si>
    <t>21:0955:002292</t>
  </si>
  <si>
    <t>21:0006:000006:0005:0518:00</t>
  </si>
  <si>
    <t>46.434</t>
  </si>
  <si>
    <t>52.02</t>
  </si>
  <si>
    <t>92DDA0056:T655:105</t>
  </si>
  <si>
    <t>21:0955:002293</t>
  </si>
  <si>
    <t>21:0006:000006:0005:0519:00</t>
  </si>
  <si>
    <t>47.703</t>
  </si>
  <si>
    <t>50.929</t>
  </si>
  <si>
    <t>99.734</t>
  </si>
  <si>
    <t>92DDA0056:T655:105b</t>
  </si>
  <si>
    <t>21:0955:002294</t>
  </si>
  <si>
    <t>21:0006:000006:0005:0520:00</t>
  </si>
  <si>
    <t>47.557</t>
  </si>
  <si>
    <t>50.869</t>
  </si>
  <si>
    <t>99.533</t>
  </si>
  <si>
    <t>93BCW0102:T530:024</t>
  </si>
  <si>
    <t>21:0981:000001</t>
  </si>
  <si>
    <t>21:0001:000007</t>
  </si>
  <si>
    <t>21:0001:000007:0005:0501:00</t>
  </si>
  <si>
    <t>48.934</t>
  </si>
  <si>
    <t>98.827</t>
  </si>
  <si>
    <t>93BCW0102:T530:025</t>
  </si>
  <si>
    <t>21:0981:000002</t>
  </si>
  <si>
    <t>21:0001:000007:0005:0509:00</t>
  </si>
  <si>
    <t>0.616</t>
  </si>
  <si>
    <t>38.652</t>
  </si>
  <si>
    <t>94.123</t>
  </si>
  <si>
    <t>93BCW0102:T530:026</t>
  </si>
  <si>
    <t>21:0981:000003</t>
  </si>
  <si>
    <t>21:0001:000007:0005:0510:00</t>
  </si>
  <si>
    <t>81.017</t>
  </si>
  <si>
    <t>10.063</t>
  </si>
  <si>
    <t>91.522</t>
  </si>
  <si>
    <t>93BCW0102:T530:027</t>
  </si>
  <si>
    <t>21:0981:000004</t>
  </si>
  <si>
    <t>21:0001:000007:0005:0502:00</t>
  </si>
  <si>
    <t>47.937</t>
  </si>
  <si>
    <t>50.077</t>
  </si>
  <si>
    <t>99.365</t>
  </si>
  <si>
    <t>93BCW0102:T530:028</t>
  </si>
  <si>
    <t>21:0981:000005</t>
  </si>
  <si>
    <t>21:0001:000007:0005:0503:00</t>
  </si>
  <si>
    <t>99.986</t>
  </si>
  <si>
    <t>93BCW0102:T530:029</t>
  </si>
  <si>
    <t>21:0981:000006</t>
  </si>
  <si>
    <t>21:0001:000007:0005:0504:00</t>
  </si>
  <si>
    <t>52.222</t>
  </si>
  <si>
    <t>99.013</t>
  </si>
  <si>
    <t>93BCW0102:T530:030</t>
  </si>
  <si>
    <t>21:0981:000007</t>
  </si>
  <si>
    <t>21:0001:000007:0005:0505:00</t>
  </si>
  <si>
    <t>47.668</t>
  </si>
  <si>
    <t>3.12</t>
  </si>
  <si>
    <t>93BCW0102:T530:031</t>
  </si>
  <si>
    <t>21:0981:000008</t>
  </si>
  <si>
    <t>21:0001:000007:0005:0506:00</t>
  </si>
  <si>
    <t>47.254</t>
  </si>
  <si>
    <t>3.064</t>
  </si>
  <si>
    <t>47.875</t>
  </si>
  <si>
    <t>93BCW0102:T530:032</t>
  </si>
  <si>
    <t>21:0981:000009</t>
  </si>
  <si>
    <t>21:0001:000007:0005:0507:00</t>
  </si>
  <si>
    <t>45.589</t>
  </si>
  <si>
    <t>51.36</t>
  </si>
  <si>
    <t>98.764</t>
  </si>
  <si>
    <t>93BCW0102:T530:033</t>
  </si>
  <si>
    <t>21:0981:000010</t>
  </si>
  <si>
    <t>21:0001:000007:0005:0508:00</t>
  </si>
  <si>
    <t>46.316</t>
  </si>
  <si>
    <t>0.623</t>
  </si>
  <si>
    <t>93BCW0106:T530:034</t>
  </si>
  <si>
    <t>21:0981:000011</t>
  </si>
  <si>
    <t>21:0001:000011</t>
  </si>
  <si>
    <t>21:0001:000011:0005:0501:00</t>
  </si>
  <si>
    <t>45.921</t>
  </si>
  <si>
    <t>51.606</t>
  </si>
  <si>
    <t>93BCW0106:T530:035</t>
  </si>
  <si>
    <t>21:0981:000012</t>
  </si>
  <si>
    <t>21:0001:000011:0005:0502:00</t>
  </si>
  <si>
    <t>46.73</t>
  </si>
  <si>
    <t>52.31</t>
  </si>
  <si>
    <t>100.018</t>
  </si>
  <si>
    <t>93BCW0106:T530:036</t>
  </si>
  <si>
    <t>21:0981:000013</t>
  </si>
  <si>
    <t>21:0001:000011:0005:0508:00</t>
  </si>
  <si>
    <t>76.223</t>
  </si>
  <si>
    <t>15.008</t>
  </si>
  <si>
    <t>91.788</t>
  </si>
  <si>
    <t>93BCW0106:T530:037</t>
  </si>
  <si>
    <t>21:0981:000014</t>
  </si>
  <si>
    <t>21:0001:000011:0005:0509:00</t>
  </si>
  <si>
    <t>35.48</t>
  </si>
  <si>
    <t>13.544</t>
  </si>
  <si>
    <t>36.257</t>
  </si>
  <si>
    <t>87.79</t>
  </si>
  <si>
    <t>93BCW0106:T530:038</t>
  </si>
  <si>
    <t>21:0981:000015</t>
  </si>
  <si>
    <t>21:0001:000011:0005:0503:00</t>
  </si>
  <si>
    <t>52.085</t>
  </si>
  <si>
    <t>99.322</t>
  </si>
  <si>
    <t>93BCW0106:T530:039</t>
  </si>
  <si>
    <t>21:0981:000016</t>
  </si>
  <si>
    <t>21:0001:000011:0005:0504:00</t>
  </si>
  <si>
    <t>48.044</t>
  </si>
  <si>
    <t>49.66</t>
  </si>
  <si>
    <t>93BCW0106:T530:040</t>
  </si>
  <si>
    <t>21:0981:000017</t>
  </si>
  <si>
    <t>21:0001:000011:0005:0507:00</t>
  </si>
  <si>
    <t>97.835</t>
  </si>
  <si>
    <t>99.841</t>
  </si>
  <si>
    <t>93BCW0106:T530:041</t>
  </si>
  <si>
    <t>21:0981:000018</t>
  </si>
  <si>
    <t>21:0001:000011:0005:0505:00</t>
  </si>
  <si>
    <t>45.462</t>
  </si>
  <si>
    <t>0.812</t>
  </si>
  <si>
    <t>52.2</t>
  </si>
  <si>
    <t>99.122</t>
  </si>
  <si>
    <t>93BCW0106:T530:042</t>
  </si>
  <si>
    <t>21:0981:000019</t>
  </si>
  <si>
    <t>21:0001:000011:0005:0510:00</t>
  </si>
  <si>
    <t>34.792</t>
  </si>
  <si>
    <t>13.361</t>
  </si>
  <si>
    <t>36.546</t>
  </si>
  <si>
    <t>88.442</t>
  </si>
  <si>
    <t>93BCW0106:T530:043</t>
  </si>
  <si>
    <t>21:0981:000020</t>
  </si>
  <si>
    <t>21:0001:000011:0005:0506:00</t>
  </si>
  <si>
    <t>47.591</t>
  </si>
  <si>
    <t>49.201</t>
  </si>
  <si>
    <t>93BCW0109:T530:044</t>
  </si>
  <si>
    <t>21:0981:000021</t>
  </si>
  <si>
    <t>21:0001:000014</t>
  </si>
  <si>
    <t>21:0001:000014:0005:0507:00</t>
  </si>
  <si>
    <t>55.861</t>
  </si>
  <si>
    <t>12.879</t>
  </si>
  <si>
    <t>2.127</t>
  </si>
  <si>
    <t>28.969</t>
  </si>
  <si>
    <t>93BCW0109:T530:045</t>
  </si>
  <si>
    <t>21:0981:000022</t>
  </si>
  <si>
    <t>21:0001:000014:0005:0501:00</t>
  </si>
  <si>
    <t>30.437</t>
  </si>
  <si>
    <t>8.231</t>
  </si>
  <si>
    <t>1.335</t>
  </si>
  <si>
    <t>39.126</t>
  </si>
  <si>
    <t>100.801</t>
  </si>
  <si>
    <t>93BCW0109:T530:046</t>
  </si>
  <si>
    <t>21:0981:000023</t>
  </si>
  <si>
    <t>21:0001:000014:0005:0503:00</t>
  </si>
  <si>
    <t>48.282</t>
  </si>
  <si>
    <t>48.33</t>
  </si>
  <si>
    <t>93BCW0109:T530:047</t>
  </si>
  <si>
    <t>21:0981:000024</t>
  </si>
  <si>
    <t>21:0001:000014:0005:0504:00</t>
  </si>
  <si>
    <t>49.329</t>
  </si>
  <si>
    <t>97.612</t>
  </si>
  <si>
    <t>93BCW0109:T530:048</t>
  </si>
  <si>
    <t>21:0981:000025</t>
  </si>
  <si>
    <t>21:0001:000014:0005:0502:00</t>
  </si>
  <si>
    <t>88.143</t>
  </si>
  <si>
    <t>93BCW0109:T530:049</t>
  </si>
  <si>
    <t>21:0981:000026</t>
  </si>
  <si>
    <t>21:0001:000014:0005:0505:00</t>
  </si>
  <si>
    <t>46.077</t>
  </si>
  <si>
    <t>52.035</t>
  </si>
  <si>
    <t>99.15</t>
  </si>
  <si>
    <t>93BCW0109:T530:050</t>
  </si>
  <si>
    <t>21:0981:000027</t>
  </si>
  <si>
    <t>21:0001:000014:0005:0508:00</t>
  </si>
  <si>
    <t>72.523</t>
  </si>
  <si>
    <t>92.208</t>
  </si>
  <si>
    <t>93BCW0109:T530:051</t>
  </si>
  <si>
    <t>21:0981:000028</t>
  </si>
  <si>
    <t>21:0001:000014:0005:0506:00</t>
  </si>
  <si>
    <t>46.923</t>
  </si>
  <si>
    <t>93BCW0110:T530:052</t>
  </si>
  <si>
    <t>21:0981:000029</t>
  </si>
  <si>
    <t>21:0001:000015</t>
  </si>
  <si>
    <t>21:0001:000015:0005:0501:00</t>
  </si>
  <si>
    <t>48.499</t>
  </si>
  <si>
    <t>48.742</t>
  </si>
  <si>
    <t>93BCW0110:T530:053</t>
  </si>
  <si>
    <t>21:0981:000030</t>
  </si>
  <si>
    <t>21:0001:000015:0005:0502:00</t>
  </si>
  <si>
    <t>47.445</t>
  </si>
  <si>
    <t>50.169</t>
  </si>
  <si>
    <t>98.81</t>
  </si>
  <si>
    <t>93BCW0110:T530:054</t>
  </si>
  <si>
    <t>21:0981:000031</t>
  </si>
  <si>
    <t>21:0001:000015:0005:0503:00</t>
  </si>
  <si>
    <t>46.011</t>
  </si>
  <si>
    <t>52.329</t>
  </si>
  <si>
    <t>99.286</t>
  </si>
  <si>
    <t>93BCW0110:T530:055</t>
  </si>
  <si>
    <t>21:0981:000032</t>
  </si>
  <si>
    <t>21:0001:000015:0005:0504:00</t>
  </si>
  <si>
    <t>46.676</t>
  </si>
  <si>
    <t>51.872</t>
  </si>
  <si>
    <t>99.278</t>
  </si>
  <si>
    <t>93BCW0110:T530:056</t>
  </si>
  <si>
    <t>21:0981:000033</t>
  </si>
  <si>
    <t>21:0001:000015:0005:0505:00</t>
  </si>
  <si>
    <t>46.472</t>
  </si>
  <si>
    <t>93BCW0117:T530:057</t>
  </si>
  <si>
    <t>21:0981:000034</t>
  </si>
  <si>
    <t>21:0001:000020</t>
  </si>
  <si>
    <t>21:0001:000020:0005:0519:00</t>
  </si>
  <si>
    <t>54.268</t>
  </si>
  <si>
    <t>41.501</t>
  </si>
  <si>
    <t>97.291</t>
  </si>
  <si>
    <t>93BCW0117:T530:058</t>
  </si>
  <si>
    <t>21:0981:000035</t>
  </si>
  <si>
    <t>21:0001:000020:0005:0504:00</t>
  </si>
  <si>
    <t>49.42</t>
  </si>
  <si>
    <t>46.657</t>
  </si>
  <si>
    <t>98.355</t>
  </si>
  <si>
    <t>93BCW0117:T530:059</t>
  </si>
  <si>
    <t>21:0981:000036</t>
  </si>
  <si>
    <t>21:0001:000020:0005:0505:00</t>
  </si>
  <si>
    <t>48.533</t>
  </si>
  <si>
    <t>48.06</t>
  </si>
  <si>
    <t>93BCW0117:T530:060</t>
  </si>
  <si>
    <t>21:0981:000037</t>
  </si>
  <si>
    <t>21:0001:000020:0005:0506:00</t>
  </si>
  <si>
    <t>2.922</t>
  </si>
  <si>
    <t>97.828</t>
  </si>
  <si>
    <t>93BCW0117:T530:061</t>
  </si>
  <si>
    <t>21:0981:000038</t>
  </si>
  <si>
    <t>21:0001:000020:0005:0507:00</t>
  </si>
  <si>
    <t>48.551</t>
  </si>
  <si>
    <t>98.114</t>
  </si>
  <si>
    <t>93BCW0117:T530:062</t>
  </si>
  <si>
    <t>21:0981:000039</t>
  </si>
  <si>
    <t>21:0001:000020:0005:0508:00</t>
  </si>
  <si>
    <t>48.445</t>
  </si>
  <si>
    <t>47.324</t>
  </si>
  <si>
    <t>97.96</t>
  </si>
  <si>
    <t>93BCW0117:T530:063</t>
  </si>
  <si>
    <t>21:0981:000040</t>
  </si>
  <si>
    <t>21:0001:000020:0005:0509:00</t>
  </si>
  <si>
    <t>48.239</t>
  </si>
  <si>
    <t>48.092</t>
  </si>
  <si>
    <t>98.691</t>
  </si>
  <si>
    <t>93BCW0117:T530:064</t>
  </si>
  <si>
    <t>21:0981:000041</t>
  </si>
  <si>
    <t>21:0001:000020:0005:0510:00</t>
  </si>
  <si>
    <t>48.062</t>
  </si>
  <si>
    <t>93BCW0117:T530:065</t>
  </si>
  <si>
    <t>21:0981:000042</t>
  </si>
  <si>
    <t>21:0001:000020:0005:0525:00</t>
  </si>
  <si>
    <t>27.737</t>
  </si>
  <si>
    <t>4.616</t>
  </si>
  <si>
    <t>35.489</t>
  </si>
  <si>
    <t>87.438</t>
  </si>
  <si>
    <t>93BCW0117:T530:066</t>
  </si>
  <si>
    <t>21:0981:000043</t>
  </si>
  <si>
    <t>21:0001:000020:0005:0522:00</t>
  </si>
  <si>
    <t>77.81</t>
  </si>
  <si>
    <t>13.666</t>
  </si>
  <si>
    <t>92.147</t>
  </si>
  <si>
    <t>93BCW0117:T530:067</t>
  </si>
  <si>
    <t>21:0981:000044</t>
  </si>
  <si>
    <t>21:0001:000020:0005:0523:00</t>
  </si>
  <si>
    <t>74.446</t>
  </si>
  <si>
    <t>16.272</t>
  </si>
  <si>
    <t>92.43</t>
  </si>
  <si>
    <t>93BCW0117:T530:068</t>
  </si>
  <si>
    <t>21:0981:000045</t>
  </si>
  <si>
    <t>21:0001:000020:0005:0511:00</t>
  </si>
  <si>
    <t>49.981</t>
  </si>
  <si>
    <t>46.814</t>
  </si>
  <si>
    <t>98.313</t>
  </si>
  <si>
    <t>93BCW0117:T530:069</t>
  </si>
  <si>
    <t>21:0981:000046</t>
  </si>
  <si>
    <t>21:0001:000020:0005:0512:00</t>
  </si>
  <si>
    <t>48.835</t>
  </si>
  <si>
    <t>47.47</t>
  </si>
  <si>
    <t>98.51</t>
  </si>
  <si>
    <t>93BCW0117:T530:070</t>
  </si>
  <si>
    <t>21:0981:000047</t>
  </si>
  <si>
    <t>21:0001:000020:0005:0501:00</t>
  </si>
  <si>
    <t>6.892</t>
  </si>
  <si>
    <t>11.584</t>
  </si>
  <si>
    <t>19.541</t>
  </si>
  <si>
    <t>93BCW0117:T530:071</t>
  </si>
  <si>
    <t>21:0981:000048</t>
  </si>
  <si>
    <t>21:0001:000020:0005:0513:00</t>
  </si>
  <si>
    <t>49.11</t>
  </si>
  <si>
    <t>0.713</t>
  </si>
  <si>
    <t>46.872</t>
  </si>
  <si>
    <t>93BCW0117:T530:072</t>
  </si>
  <si>
    <t>21:0981:000049</t>
  </si>
  <si>
    <t>21:0001:000020:0005:0514:00</t>
  </si>
  <si>
    <t>49.302</t>
  </si>
  <si>
    <t>47.822</t>
  </si>
  <si>
    <t>98.142</t>
  </si>
  <si>
    <t>93BCW0117:T530:073</t>
  </si>
  <si>
    <t>21:0981:000050</t>
  </si>
  <si>
    <t>21:0001:000020:0005:0520:00</t>
  </si>
  <si>
    <t>53.296</t>
  </si>
  <si>
    <t>43.355</t>
  </si>
  <si>
    <t>98.412</t>
  </si>
  <si>
    <t>93BCW0117:T530:074</t>
  </si>
  <si>
    <t>21:0981:000051</t>
  </si>
  <si>
    <t>21:0001:000020:0005:0521:00</t>
  </si>
  <si>
    <t>98.206</t>
  </si>
  <si>
    <t>93BCW0117:T530:075</t>
  </si>
  <si>
    <t>21:0981:000052</t>
  </si>
  <si>
    <t>21:0001:000020:0005:0515:00</t>
  </si>
  <si>
    <t>47.916</t>
  </si>
  <si>
    <t>49.641</t>
  </si>
  <si>
    <t>98.523</t>
  </si>
  <si>
    <t>93BCW0117:T530:076</t>
  </si>
  <si>
    <t>21:0981:000053</t>
  </si>
  <si>
    <t>21:0001:000020:0005:0502:00</t>
  </si>
  <si>
    <t>88.681</t>
  </si>
  <si>
    <t>89.653</t>
  </si>
  <si>
    <t>93BCW0117:T530:077</t>
  </si>
  <si>
    <t>21:0981:000054</t>
  </si>
  <si>
    <t>21:0001:000020:0005:0516:00</t>
  </si>
  <si>
    <t>48.333</t>
  </si>
  <si>
    <t>47.229</t>
  </si>
  <si>
    <t>93BCW0117:T530:078</t>
  </si>
  <si>
    <t>21:0981:000055</t>
  </si>
  <si>
    <t>21:0001:000020:0005:0517:00</t>
  </si>
  <si>
    <t>47.583</t>
  </si>
  <si>
    <t>1.002</t>
  </si>
  <si>
    <t>93BCW0117:T530:079</t>
  </si>
  <si>
    <t>21:0981:000056</t>
  </si>
  <si>
    <t>21:0001:000020:0005:0503:00</t>
  </si>
  <si>
    <t>87.064</t>
  </si>
  <si>
    <t>1.703</t>
  </si>
  <si>
    <t>89.871</t>
  </si>
  <si>
    <t>93BCW0117:T530:080</t>
  </si>
  <si>
    <t>21:0981:000057</t>
  </si>
  <si>
    <t>21:0001:000020:0005:0524:00</t>
  </si>
  <si>
    <t>78.352</t>
  </si>
  <si>
    <t>12.611</t>
  </si>
  <si>
    <t>91.591</t>
  </si>
  <si>
    <t>93BCW0117:T530:081</t>
  </si>
  <si>
    <t>21:0981:000058</t>
  </si>
  <si>
    <t>21:0001:000020:0005:0518:00</t>
  </si>
  <si>
    <t>48.208</t>
  </si>
  <si>
    <t>49.326</t>
  </si>
  <si>
    <t>93BCW0120:T530:082</t>
  </si>
  <si>
    <t>21:0981:000059</t>
  </si>
  <si>
    <t>21:0001:000022</t>
  </si>
  <si>
    <t>21:0001:000022:0005:0503:00</t>
  </si>
  <si>
    <t>48.482</t>
  </si>
  <si>
    <t>1.498</t>
  </si>
  <si>
    <t>46.934</t>
  </si>
  <si>
    <t>93BCW0120:T530:083</t>
  </si>
  <si>
    <t>21:0981:000060</t>
  </si>
  <si>
    <t>21:0001:000022:0005:0504:00</t>
  </si>
  <si>
    <t>47.317</t>
  </si>
  <si>
    <t>49.992</t>
  </si>
  <si>
    <t>93BCW0120:T530:084</t>
  </si>
  <si>
    <t>21:0981:000061</t>
  </si>
  <si>
    <t>21:0001:000022:0005:0520:00</t>
  </si>
  <si>
    <t>84.999</t>
  </si>
  <si>
    <t>88.254</t>
  </si>
  <si>
    <t>93BCW0120:T530:085</t>
  </si>
  <si>
    <t>21:0981:000062</t>
  </si>
  <si>
    <t>21:0001:000022:0005:0505:00</t>
  </si>
  <si>
    <t>49.003</t>
  </si>
  <si>
    <t>47.036</t>
  </si>
  <si>
    <t>93BCW0120:T530:086</t>
  </si>
  <si>
    <t>21:0981:000063</t>
  </si>
  <si>
    <t>21:0001:000022:0005:0506:00</t>
  </si>
  <si>
    <t>47.524</t>
  </si>
  <si>
    <t>50.304</t>
  </si>
  <si>
    <t>93BCW0120:T530:087</t>
  </si>
  <si>
    <t>21:0981:000064</t>
  </si>
  <si>
    <t>21:0001:000022:0005:0507:00</t>
  </si>
  <si>
    <t>47.279</t>
  </si>
  <si>
    <t>50.199</t>
  </si>
  <si>
    <t>93BCW0120:T530:088</t>
  </si>
  <si>
    <t>21:0981:000065</t>
  </si>
  <si>
    <t>21:0001:000022:0005:0508:00</t>
  </si>
  <si>
    <t>47.939</t>
  </si>
  <si>
    <t>49.284</t>
  </si>
  <si>
    <t>98.625</t>
  </si>
  <si>
    <t>93BCW0120:T530:089</t>
  </si>
  <si>
    <t>21:0981:000066</t>
  </si>
  <si>
    <t>21:0001:000022:0005:0515:00</t>
  </si>
  <si>
    <t>53.271</t>
  </si>
  <si>
    <t>95.636</t>
  </si>
  <si>
    <t>93BCW0120:T530:090</t>
  </si>
  <si>
    <t>21:0981:000067</t>
  </si>
  <si>
    <t>21:0001:000022:0005:0509:00</t>
  </si>
  <si>
    <t>47.159</t>
  </si>
  <si>
    <t>47.853</t>
  </si>
  <si>
    <t>93BCW0120:T530:091</t>
  </si>
  <si>
    <t>21:0981:000068</t>
  </si>
  <si>
    <t>21:0001:000022:0005:0516:00</t>
  </si>
  <si>
    <t>0.645</t>
  </si>
  <si>
    <t>1.645</t>
  </si>
  <si>
    <t>39.134</t>
  </si>
  <si>
    <t>95.828</t>
  </si>
  <si>
    <t>93BCW0120:T530:092</t>
  </si>
  <si>
    <t>21:0981:000069</t>
  </si>
  <si>
    <t>21:0001:000022:0005:0510:00</t>
  </si>
  <si>
    <t>44.939</t>
  </si>
  <si>
    <t>1.768</t>
  </si>
  <si>
    <t>52.819</t>
  </si>
  <si>
    <t>93BCW0120:T530:093</t>
  </si>
  <si>
    <t>21:0981:000070</t>
  </si>
  <si>
    <t>21:0001:000022:0005:0511:00</t>
  </si>
  <si>
    <t>48.845</t>
  </si>
  <si>
    <t>48.374</t>
  </si>
  <si>
    <t>98.318</t>
  </si>
  <si>
    <t>93BCW0120:T530:094</t>
  </si>
  <si>
    <t>21:0981:000071</t>
  </si>
  <si>
    <t>21:0001:000022:0005:0501:00</t>
  </si>
  <si>
    <t>31.954</t>
  </si>
  <si>
    <t>1.861</t>
  </si>
  <si>
    <t>55.98</t>
  </si>
  <si>
    <t>94.105</t>
  </si>
  <si>
    <t>93BCW0120:T530:095</t>
  </si>
  <si>
    <t>21:0981:000072</t>
  </si>
  <si>
    <t>21:0001:000022:0005:0512:00</t>
  </si>
  <si>
    <t>46.443</t>
  </si>
  <si>
    <t>2.008</t>
  </si>
  <si>
    <t>49.304</t>
  </si>
  <si>
    <t>93BCW0120:T530:096</t>
  </si>
  <si>
    <t>21:0981:000073</t>
  </si>
  <si>
    <t>21:0001:000022:0005:0513:00</t>
  </si>
  <si>
    <t>47.671</t>
  </si>
  <si>
    <t>98.446</t>
  </si>
  <si>
    <t>93BCW0120:T530:097</t>
  </si>
  <si>
    <t>21:0981:000074</t>
  </si>
  <si>
    <t>21:0001:000022:0005:0519:00</t>
  </si>
  <si>
    <t>0.517</t>
  </si>
  <si>
    <t>87.247</t>
  </si>
  <si>
    <t>97.593</t>
  </si>
  <si>
    <t>93BCW0120:T530:098</t>
  </si>
  <si>
    <t>21:0981:000075</t>
  </si>
  <si>
    <t>21:0001:000022:0005:0518:00</t>
  </si>
  <si>
    <t>36.259</t>
  </si>
  <si>
    <t>20.056</t>
  </si>
  <si>
    <t>3.545</t>
  </si>
  <si>
    <t>38.909</t>
  </si>
  <si>
    <t>93BCW0120:T530:099</t>
  </si>
  <si>
    <t>21:0981:000076</t>
  </si>
  <si>
    <t>21:0001:000022:0005:0521:00</t>
  </si>
  <si>
    <t>33.866</t>
  </si>
  <si>
    <t>12.662</t>
  </si>
  <si>
    <t>2.307</t>
  </si>
  <si>
    <t>1.847</t>
  </si>
  <si>
    <t>36.497</t>
  </si>
  <si>
    <t>88.114</t>
  </si>
  <si>
    <t>93BCW0120:T530:100</t>
  </si>
  <si>
    <t>21:0981:000077</t>
  </si>
  <si>
    <t>21:0001:000022:0005:0517:00</t>
  </si>
  <si>
    <t>16.418</t>
  </si>
  <si>
    <t>3.082</t>
  </si>
  <si>
    <t>14.455</t>
  </si>
  <si>
    <t>60.871</t>
  </si>
  <si>
    <t>8.1</t>
  </si>
  <si>
    <t>103.471</t>
  </si>
  <si>
    <t>93BCW0120:T530:101</t>
  </si>
  <si>
    <t>21:0981:000078</t>
  </si>
  <si>
    <t>21:0001:000022:0005:0514:00</t>
  </si>
  <si>
    <t>48.972</t>
  </si>
  <si>
    <t>1.018</t>
  </si>
  <si>
    <t>46.706</t>
  </si>
  <si>
    <t>98.254</t>
  </si>
  <si>
    <t>93BCW0120:T530:102</t>
  </si>
  <si>
    <t>21:0981:000079</t>
  </si>
  <si>
    <t>21:0001:000022:0005:0502:00</t>
  </si>
  <si>
    <t>88.476</t>
  </si>
  <si>
    <t>89.044</t>
  </si>
  <si>
    <t>93BCW0131:T531:035</t>
  </si>
  <si>
    <t>21:0981:000080</t>
  </si>
  <si>
    <t>21:0001:000025</t>
  </si>
  <si>
    <t>21:0001:000025:0005:0518:00</t>
  </si>
  <si>
    <t>24.075</t>
  </si>
  <si>
    <t>4.428</t>
  </si>
  <si>
    <t>15.65</t>
  </si>
  <si>
    <t>53.649</t>
  </si>
  <si>
    <t>93BCW0131:T531:036</t>
  </si>
  <si>
    <t>21:0981:000081</t>
  </si>
  <si>
    <t>21:0001:000025:0005:0519:00</t>
  </si>
  <si>
    <t>24.192</t>
  </si>
  <si>
    <t>54.359</t>
  </si>
  <si>
    <t>93BCW0131:T531:037</t>
  </si>
  <si>
    <t>21:0981:000082</t>
  </si>
  <si>
    <t>21:0001:000025:0005:0502:00</t>
  </si>
  <si>
    <t>50.889</t>
  </si>
  <si>
    <t>1.83</t>
  </si>
  <si>
    <t>46.159</t>
  </si>
  <si>
    <t>93BCW0131:T531:038</t>
  </si>
  <si>
    <t>21:0981:000083</t>
  </si>
  <si>
    <t>21:0001:000025:0005:0503:00</t>
  </si>
  <si>
    <t>49.434</t>
  </si>
  <si>
    <t>0.771</t>
  </si>
  <si>
    <t>47.328</t>
  </si>
  <si>
    <t>98.201</t>
  </si>
  <si>
    <t>93BCW0131:T531:039</t>
  </si>
  <si>
    <t>21:0981:000084</t>
  </si>
  <si>
    <t>21:0001:000025:0005:0504:00</t>
  </si>
  <si>
    <t>51.058</t>
  </si>
  <si>
    <t>44.194</t>
  </si>
  <si>
    <t>97.605</t>
  </si>
  <si>
    <t>93BCW0131:T531:040</t>
  </si>
  <si>
    <t>21:0981:000085</t>
  </si>
  <si>
    <t>21:0001:000025:0005:0505:00</t>
  </si>
  <si>
    <t>52.853</t>
  </si>
  <si>
    <t>93BCW0131:T531:041</t>
  </si>
  <si>
    <t>21:0981:000086</t>
  </si>
  <si>
    <t>21:0001:000025:0005:0506:00</t>
  </si>
  <si>
    <t>50.389</t>
  </si>
  <si>
    <t>1.454</t>
  </si>
  <si>
    <t>0.797</t>
  </si>
  <si>
    <t>45.203</t>
  </si>
  <si>
    <t>98.014</t>
  </si>
  <si>
    <t>93BCW0131:T531:042</t>
  </si>
  <si>
    <t>21:0981:000087</t>
  </si>
  <si>
    <t>21:0001:000025:0005:0507:00</t>
  </si>
  <si>
    <t>50.545</t>
  </si>
  <si>
    <t>45.711</t>
  </si>
  <si>
    <t>93BCW0131:T531:043</t>
  </si>
  <si>
    <t>21:0981:000088</t>
  </si>
  <si>
    <t>21:0001:000025:0005:0508:00</t>
  </si>
  <si>
    <t>48.407</t>
  </si>
  <si>
    <t>96.718</t>
  </si>
  <si>
    <t>93BCW0131:T531:044</t>
  </si>
  <si>
    <t>21:0981:000089</t>
  </si>
  <si>
    <t>21:0001:000025:0005:0520:00</t>
  </si>
  <si>
    <t>75.15</t>
  </si>
  <si>
    <t>16.444</t>
  </si>
  <si>
    <t>92.428</t>
  </si>
  <si>
    <t>93BCW0131:T531:045</t>
  </si>
  <si>
    <t>21:0981:000090</t>
  </si>
  <si>
    <t>21:0001:000025:0005:0509:00</t>
  </si>
  <si>
    <t>50.127</t>
  </si>
  <si>
    <t>98.269</t>
  </si>
  <si>
    <t>93BCW0131:T531:046</t>
  </si>
  <si>
    <t>21:0981:000091</t>
  </si>
  <si>
    <t>21:0001:000025:0005:0517:00</t>
  </si>
  <si>
    <t>57.849</t>
  </si>
  <si>
    <t>36.14</t>
  </si>
  <si>
    <t>93BCW0131:T531:047</t>
  </si>
  <si>
    <t>21:0981:000092</t>
  </si>
  <si>
    <t>21:0001:000025:0005:0510:00</t>
  </si>
  <si>
    <t>47.532</t>
  </si>
  <si>
    <t>49.932</t>
  </si>
  <si>
    <t>98.757</t>
  </si>
  <si>
    <t>93BCW0131:T531:048</t>
  </si>
  <si>
    <t>21:0981:000093</t>
  </si>
  <si>
    <t>21:0001:000025:0005:0511:00</t>
  </si>
  <si>
    <t>1.408</t>
  </si>
  <si>
    <t>1.601</t>
  </si>
  <si>
    <t>50.746</t>
  </si>
  <si>
    <t>93BCW0131:T531:049</t>
  </si>
  <si>
    <t>21:0981:000094</t>
  </si>
  <si>
    <t>21:0001:000025:0005:0521:00</t>
  </si>
  <si>
    <t>76.677</t>
  </si>
  <si>
    <t>14.55</t>
  </si>
  <si>
    <t>91.789</t>
  </si>
  <si>
    <t>93BCW0131:T531:050</t>
  </si>
  <si>
    <t>21:0981:000095</t>
  </si>
  <si>
    <t>21:0001:000025:0005:0512:00</t>
  </si>
  <si>
    <t>45.202</t>
  </si>
  <si>
    <t>2.244</t>
  </si>
  <si>
    <t>51.66</t>
  </si>
  <si>
    <t>99.275</t>
  </si>
  <si>
    <t>93BCW0131:T531:051</t>
  </si>
  <si>
    <t>21:0981:000096</t>
  </si>
  <si>
    <t>21:0001:000025:0005:0513:00</t>
  </si>
  <si>
    <t>47.152</t>
  </si>
  <si>
    <t>49.72</t>
  </si>
  <si>
    <t>97.889</t>
  </si>
  <si>
    <t>93BCW0131:T531:052</t>
  </si>
  <si>
    <t>21:0981:000097</t>
  </si>
  <si>
    <t>21:0001:000025:0005:0514:00</t>
  </si>
  <si>
    <t>47.817</t>
  </si>
  <si>
    <t>1.854</t>
  </si>
  <si>
    <t>47.114</t>
  </si>
  <si>
    <t>97.956</t>
  </si>
  <si>
    <t>93BCW0131:T531:053</t>
  </si>
  <si>
    <t>21:0981:000098</t>
  </si>
  <si>
    <t>21:0001:000025:0005:0515:00</t>
  </si>
  <si>
    <t>47.547</t>
  </si>
  <si>
    <t>3.54</t>
  </si>
  <si>
    <t>1.252</t>
  </si>
  <si>
    <t>44.269</t>
  </si>
  <si>
    <t>98.403</t>
  </si>
  <si>
    <t>93BCW0131:T531:054</t>
  </si>
  <si>
    <t>21:0981:000099</t>
  </si>
  <si>
    <t>21:0001:000025:0005:0501:00</t>
  </si>
  <si>
    <t>88.596</t>
  </si>
  <si>
    <t>89.441</t>
  </si>
  <si>
    <t>93BCW0131:T531:055</t>
  </si>
  <si>
    <t>21:0981:000100</t>
  </si>
  <si>
    <t>21:0001:000025:0005:0516:00</t>
  </si>
  <si>
    <t>46.912</t>
  </si>
  <si>
    <t>49.845</t>
  </si>
  <si>
    <t>98.404</t>
  </si>
  <si>
    <t>93BCW0133:T531:056</t>
  </si>
  <si>
    <t>21:0981:000101</t>
  </si>
  <si>
    <t>21:0001:000027</t>
  </si>
  <si>
    <t>21:0001:000027:0005:0517:00</t>
  </si>
  <si>
    <t>53.64</t>
  </si>
  <si>
    <t>1.303</t>
  </si>
  <si>
    <t>1.502</t>
  </si>
  <si>
    <t>36.767</t>
  </si>
  <si>
    <t>95.136</t>
  </si>
  <si>
    <t>93BCW0133:T531:058</t>
  </si>
  <si>
    <t>21:0981:000102</t>
  </si>
  <si>
    <t>21:0001:000027:0005:0502:00</t>
  </si>
  <si>
    <t>45.933</t>
  </si>
  <si>
    <t>93BCW0133:T531:059</t>
  </si>
  <si>
    <t>21:0981:000103</t>
  </si>
  <si>
    <t>21:0001:000027:0005:0521:00</t>
  </si>
  <si>
    <t>76.174</t>
  </si>
  <si>
    <t>15.273</t>
  </si>
  <si>
    <t>92.17</t>
  </si>
  <si>
    <t>93BCW0133:T531:060</t>
  </si>
  <si>
    <t>21:0981:000104</t>
  </si>
  <si>
    <t>21:0001:000027:0005:0522:00</t>
  </si>
  <si>
    <t>77.369</t>
  </si>
  <si>
    <t>13.935</t>
  </si>
  <si>
    <t>91.868</t>
  </si>
  <si>
    <t>93BCW0133:T531:061</t>
  </si>
  <si>
    <t>21:0981:000105</t>
  </si>
  <si>
    <t>21:0001:000027:0005:0518:00</t>
  </si>
  <si>
    <t>41.166</t>
  </si>
  <si>
    <t>98.913</t>
  </si>
  <si>
    <t>93BCW0133:T531:062</t>
  </si>
  <si>
    <t>21:0981:000106</t>
  </si>
  <si>
    <t>21:0001:000027:0005:0503:00</t>
  </si>
  <si>
    <t>45.496</t>
  </si>
  <si>
    <t>0.678</t>
  </si>
  <si>
    <t>51.635</t>
  </si>
  <si>
    <t>98.584</t>
  </si>
  <si>
    <t>93BCW0133:T531:063</t>
  </si>
  <si>
    <t>21:0981:000107</t>
  </si>
  <si>
    <t>21:0001:000027:0005:0504:00</t>
  </si>
  <si>
    <t>47.554</t>
  </si>
  <si>
    <t>93BCW0133:T531:064</t>
  </si>
  <si>
    <t>21:0981:000108</t>
  </si>
  <si>
    <t>21:0001:000027:0005:0519:00</t>
  </si>
  <si>
    <t>57.018</t>
  </si>
  <si>
    <t>37.865</t>
  </si>
  <si>
    <t>96.095</t>
  </si>
  <si>
    <t>93BCW0133:T531:065</t>
  </si>
  <si>
    <t>21:0981:000109</t>
  </si>
  <si>
    <t>21:0001:000027:0005:0505:00</t>
  </si>
  <si>
    <t>46.524</t>
  </si>
  <si>
    <t>1.148</t>
  </si>
  <si>
    <t>51.161</t>
  </si>
  <si>
    <t>93BCW0133:T531:066</t>
  </si>
  <si>
    <t>21:0981:000110</t>
  </si>
  <si>
    <t>21:0001:000027:0005:0506:00</t>
  </si>
  <si>
    <t>47.39</t>
  </si>
  <si>
    <t>98.467</t>
  </si>
  <si>
    <t>93BCW0133:T531:067</t>
  </si>
  <si>
    <t>21:0981:000111</t>
  </si>
  <si>
    <t>21:0001:000027:0005:0507:00</t>
  </si>
  <si>
    <t>42.786</t>
  </si>
  <si>
    <t>98.61</t>
  </si>
  <si>
    <t>93BCW0133:T531:068</t>
  </si>
  <si>
    <t>21:0981:000112</t>
  </si>
  <si>
    <t>21:0001:000027:0005:0508:00</t>
  </si>
  <si>
    <t>45.602</t>
  </si>
  <si>
    <t>52.113</t>
  </si>
  <si>
    <t>98.843</t>
  </si>
  <si>
    <t>93BCW0133:T531:069</t>
  </si>
  <si>
    <t>21:0981:000113</t>
  </si>
  <si>
    <t>21:0001:000027:0005:0520:00</t>
  </si>
  <si>
    <t>53.491</t>
  </si>
  <si>
    <t>0.813</t>
  </si>
  <si>
    <t>43.36</t>
  </si>
  <si>
    <t>98.809</t>
  </si>
  <si>
    <t>93BCW0133:T531:070</t>
  </si>
  <si>
    <t>21:0981:000114</t>
  </si>
  <si>
    <t>21:0001:000027:0005:0509:00</t>
  </si>
  <si>
    <t>45.713</t>
  </si>
  <si>
    <t>3.619</t>
  </si>
  <si>
    <t>98.442</t>
  </si>
  <si>
    <t>93BCW0133:T531:071</t>
  </si>
  <si>
    <t>21:0981:000115</t>
  </si>
  <si>
    <t>21:0001:000027:0005:0510:00</t>
  </si>
  <si>
    <t>52.01</t>
  </si>
  <si>
    <t>0.728</t>
  </si>
  <si>
    <t>44.265</t>
  </si>
  <si>
    <t>98.029</t>
  </si>
  <si>
    <t>93BCW0133:T531:072</t>
  </si>
  <si>
    <t>21:0981:000116</t>
  </si>
  <si>
    <t>21:0001:000027:0005:0511:00</t>
  </si>
  <si>
    <t>47.848</t>
  </si>
  <si>
    <t>50.067</t>
  </si>
  <si>
    <t>93BCW0133:T531:073</t>
  </si>
  <si>
    <t>21:0981:000117</t>
  </si>
  <si>
    <t>21:0001:000027:0005:0512:00</t>
  </si>
  <si>
    <t>49.262</t>
  </si>
  <si>
    <t>1.132</t>
  </si>
  <si>
    <t>46.025</t>
  </si>
  <si>
    <t>97.274</t>
  </si>
  <si>
    <t>93BCW0133:T531:074</t>
  </si>
  <si>
    <t>21:0981:000118</t>
  </si>
  <si>
    <t>21:0001:000027:0005:0513:00</t>
  </si>
  <si>
    <t>47.608</t>
  </si>
  <si>
    <t>1.071</t>
  </si>
  <si>
    <t>98.3</t>
  </si>
  <si>
    <t>93BCW0133:T531:075</t>
  </si>
  <si>
    <t>21:0981:000119</t>
  </si>
  <si>
    <t>21:0001:000027:0005:0514:00</t>
  </si>
  <si>
    <t>46.614</t>
  </si>
  <si>
    <t>51.892</t>
  </si>
  <si>
    <t>93BCW0133:T531:076</t>
  </si>
  <si>
    <t>21:0981:000120</t>
  </si>
  <si>
    <t>21:0001:000027:0005:0515:00</t>
  </si>
  <si>
    <t>44.695</t>
  </si>
  <si>
    <t>4.194</t>
  </si>
  <si>
    <t>49.351</t>
  </si>
  <si>
    <t>98.512</t>
  </si>
  <si>
    <t>93BCW0133:T531:077</t>
  </si>
  <si>
    <t>21:0981:000121</t>
  </si>
  <si>
    <t>21:0001:000027:0005:0501:00</t>
  </si>
  <si>
    <t>18.25</t>
  </si>
  <si>
    <t>20.621</t>
  </si>
  <si>
    <t>93BCW0133:T531:078</t>
  </si>
  <si>
    <t>21:0981:000122</t>
  </si>
  <si>
    <t>21:0001:000027:0005:0516:00</t>
  </si>
  <si>
    <t>49.865</t>
  </si>
  <si>
    <t>0.903</t>
  </si>
  <si>
    <t>46.964</t>
  </si>
  <si>
    <t>93BCW0135:T531:079</t>
  </si>
  <si>
    <t>21:0981:000123</t>
  </si>
  <si>
    <t>21:0001:000029</t>
  </si>
  <si>
    <t>21:0001:000029:0005:0502:00</t>
  </si>
  <si>
    <t>18.742</t>
  </si>
  <si>
    <t>3.287</t>
  </si>
  <si>
    <t>2.256</t>
  </si>
  <si>
    <t>16.335</t>
  </si>
  <si>
    <t>54.222</t>
  </si>
  <si>
    <t>99.455</t>
  </si>
  <si>
    <t>93BCW0135:T531:080</t>
  </si>
  <si>
    <t>21:0981:000124</t>
  </si>
  <si>
    <t>21:0001:000029:0005:0511:00</t>
  </si>
  <si>
    <t>2.347</t>
  </si>
  <si>
    <t>21.646</t>
  </si>
  <si>
    <t>4.124</t>
  </si>
  <si>
    <t>53.824</t>
  </si>
  <si>
    <t>101.611</t>
  </si>
  <si>
    <t>93BCW0135:T531:081</t>
  </si>
  <si>
    <t>21:0981:000125</t>
  </si>
  <si>
    <t>21:0001:000029:0005:0512:00</t>
  </si>
  <si>
    <t>75.662</t>
  </si>
  <si>
    <t>15.395</t>
  </si>
  <si>
    <t>91.594</t>
  </si>
  <si>
    <t>93BCW0135:T531:082</t>
  </si>
  <si>
    <t>21:0981:000126</t>
  </si>
  <si>
    <t>21:0001:000029:0005:0501:00</t>
  </si>
  <si>
    <t>20.433</t>
  </si>
  <si>
    <t>74.078</t>
  </si>
  <si>
    <t>94.926</t>
  </si>
  <si>
    <t>93BCW0135:T531:083</t>
  </si>
  <si>
    <t>21:0981:000127</t>
  </si>
  <si>
    <t>21:0001:000029:0005:0503:00</t>
  </si>
  <si>
    <t>47.312</t>
  </si>
  <si>
    <t>4.461</t>
  </si>
  <si>
    <t>45.812</t>
  </si>
  <si>
    <t>98.338</t>
  </si>
  <si>
    <t>93BCW0135:T531:084</t>
  </si>
  <si>
    <t>21:0981:000128</t>
  </si>
  <si>
    <t>21:0001:000029:0005:0504:00</t>
  </si>
  <si>
    <t>47.362</t>
  </si>
  <si>
    <t>0.607</t>
  </si>
  <si>
    <t>49.823</t>
  </si>
  <si>
    <t>98.45</t>
  </si>
  <si>
    <t>93BCW0135:T531:085</t>
  </si>
  <si>
    <t>21:0981:000129</t>
  </si>
  <si>
    <t>21:0001:000029:0005:0505:00</t>
  </si>
  <si>
    <t>0.948</t>
  </si>
  <si>
    <t>46.18</t>
  </si>
  <si>
    <t>98.004</t>
  </si>
  <si>
    <t>93BCW0135:T531:086</t>
  </si>
  <si>
    <t>21:0981:000130</t>
  </si>
  <si>
    <t>21:0001:000029:0005:0506:00</t>
  </si>
  <si>
    <t>98.272</t>
  </si>
  <si>
    <t>93BCW0135:T531:087</t>
  </si>
  <si>
    <t>21:0981:000131</t>
  </si>
  <si>
    <t>21:0001:000029:0005:0507:00</t>
  </si>
  <si>
    <t>47.993</t>
  </si>
  <si>
    <t>48.008</t>
  </si>
  <si>
    <t>98.982</t>
  </si>
  <si>
    <t>93BCW0135:T531:088</t>
  </si>
  <si>
    <t>21:0981:000132</t>
  </si>
  <si>
    <t>21:0001:000029:0005:0513:00</t>
  </si>
  <si>
    <t>73.781</t>
  </si>
  <si>
    <t>14.567</t>
  </si>
  <si>
    <t>89.279</t>
  </si>
  <si>
    <t>93BCW0135:T531:089</t>
  </si>
  <si>
    <t>21:0981:000133</t>
  </si>
  <si>
    <t>21:0001:000029:0005:0508:00</t>
  </si>
  <si>
    <t>47.194</t>
  </si>
  <si>
    <t>97.888</t>
  </si>
  <si>
    <t>93BCW0135:T531:090</t>
  </si>
  <si>
    <t>21:0981:000134</t>
  </si>
  <si>
    <t>21:0001:000029:0005:0509:00</t>
  </si>
  <si>
    <t>47.422</t>
  </si>
  <si>
    <t>1.743</t>
  </si>
  <si>
    <t>48.597</t>
  </si>
  <si>
    <t>93BCW0135:T531:091</t>
  </si>
  <si>
    <t>21:0981:000135</t>
  </si>
  <si>
    <t>21:0001:000029:0005:0510:00</t>
  </si>
  <si>
    <t>47.677</t>
  </si>
  <si>
    <t>50.699</t>
  </si>
  <si>
    <t>93BCW0145:T531:092</t>
  </si>
  <si>
    <t>21:0981:000136</t>
  </si>
  <si>
    <t>21:0001:000039</t>
  </si>
  <si>
    <t>21:0001:000039:0005:0502:00</t>
  </si>
  <si>
    <t>21.632</t>
  </si>
  <si>
    <t>101.453</t>
  </si>
  <si>
    <t>93BCW0145:T531:093</t>
  </si>
  <si>
    <t>21:0981:000137</t>
  </si>
  <si>
    <t>21:0001:000039:0005:0501:00</t>
  </si>
  <si>
    <t>24.03</t>
  </si>
  <si>
    <t>12.955</t>
  </si>
  <si>
    <t>103.25</t>
  </si>
  <si>
    <t>93BCW0145:T531:094</t>
  </si>
  <si>
    <t>21:0981:000138</t>
  </si>
  <si>
    <t>21:0001:000039:0005:0537:00</t>
  </si>
  <si>
    <t>4.83</t>
  </si>
  <si>
    <t>3.112</t>
  </si>
  <si>
    <t>16.189</t>
  </si>
  <si>
    <t>51.137</t>
  </si>
  <si>
    <t>98.836</t>
  </si>
  <si>
    <t>93BCW0145:T531:095</t>
  </si>
  <si>
    <t>21:0981:000139</t>
  </si>
  <si>
    <t>21:0001:000039:0005:0505:00</t>
  </si>
  <si>
    <t>43.878</t>
  </si>
  <si>
    <t>3.865</t>
  </si>
  <si>
    <t>95.827</t>
  </si>
  <si>
    <t>93BCW0145:T531:096</t>
  </si>
  <si>
    <t>21:0981:000140</t>
  </si>
  <si>
    <t>21:0001:000039:0005:0506:00</t>
  </si>
  <si>
    <t>47.358</t>
  </si>
  <si>
    <t>50.646</t>
  </si>
  <si>
    <t>93BCW0145:T531:097</t>
  </si>
  <si>
    <t>21:0981:000141</t>
  </si>
  <si>
    <t>21:0001:000039:0005:0538:00</t>
  </si>
  <si>
    <t>0.583</t>
  </si>
  <si>
    <t>76.474</t>
  </si>
  <si>
    <t>13.43</t>
  </si>
  <si>
    <t>91.025</t>
  </si>
  <si>
    <t>93BCW0145:T531:098</t>
  </si>
  <si>
    <t>21:0981:000142</t>
  </si>
  <si>
    <t>21:0001:000039:0005:0507:00</t>
  </si>
  <si>
    <t>49.315</t>
  </si>
  <si>
    <t>1.613</t>
  </si>
  <si>
    <t>1.673</t>
  </si>
  <si>
    <t>44.5</t>
  </si>
  <si>
    <t>97.265</t>
  </si>
  <si>
    <t>93BCW0145:T531:099</t>
  </si>
  <si>
    <t>21:0981:000143</t>
  </si>
  <si>
    <t>21:0001:000039:0005:0508:00</t>
  </si>
  <si>
    <t>47.341</t>
  </si>
  <si>
    <t>93BCW0145:T531:100</t>
  </si>
  <si>
    <t>21:0981:000144</t>
  </si>
  <si>
    <t>21:0001:000039:0005:0539:00</t>
  </si>
  <si>
    <t>76.726</t>
  </si>
  <si>
    <t>14.552</t>
  </si>
  <si>
    <t>91.924</t>
  </si>
  <si>
    <t>93BCW0145:T531:101</t>
  </si>
  <si>
    <t>21:0981:000145</t>
  </si>
  <si>
    <t>21:0001:000039:0005:0509:00</t>
  </si>
  <si>
    <t>48.505</t>
  </si>
  <si>
    <t>98.137</t>
  </si>
  <si>
    <t>93BCW0145:T531:102</t>
  </si>
  <si>
    <t>21:0981:000146</t>
  </si>
  <si>
    <t>21:0001:000039:0005:0510:00</t>
  </si>
  <si>
    <t>49.473</t>
  </si>
  <si>
    <t>93BCW0145:T531:103</t>
  </si>
  <si>
    <t>21:0981:000147</t>
  </si>
  <si>
    <t>21:0001:000039:0005:0511:00</t>
  </si>
  <si>
    <t>47.393</t>
  </si>
  <si>
    <t>49.595</t>
  </si>
  <si>
    <t>97.93</t>
  </si>
  <si>
    <t>93BCW0145:T531:104</t>
  </si>
  <si>
    <t>21:0981:000148</t>
  </si>
  <si>
    <t>21:0001:000039:0005:0512:00</t>
  </si>
  <si>
    <t>47.02</t>
  </si>
  <si>
    <t>50.369</t>
  </si>
  <si>
    <t>98.492</t>
  </si>
  <si>
    <t>93BCW0145:T531:105</t>
  </si>
  <si>
    <t>21:0981:000149</t>
  </si>
  <si>
    <t>21:0001:000039:0005:0513:00</t>
  </si>
  <si>
    <t>47.762</t>
  </si>
  <si>
    <t>1.365</t>
  </si>
  <si>
    <t>93BCW0145:T531:106</t>
  </si>
  <si>
    <t>21:0981:000150</t>
  </si>
  <si>
    <t>21:0001:000039:0005:0514:00</t>
  </si>
  <si>
    <t>48.059</t>
  </si>
  <si>
    <t>48.622</t>
  </si>
  <si>
    <t>99.151</t>
  </si>
  <si>
    <t>93BCW0145:T531:107</t>
  </si>
  <si>
    <t>21:0981:000151</t>
  </si>
  <si>
    <t>21:0001:000039:0005:0540:00</t>
  </si>
  <si>
    <t>73.858</t>
  </si>
  <si>
    <t>19.48</t>
  </si>
  <si>
    <t>94.244</t>
  </si>
  <si>
    <t>93BCW0145:T531:108</t>
  </si>
  <si>
    <t>21:0981:000152</t>
  </si>
  <si>
    <t>21:0001:000039:0005:0515:00</t>
  </si>
  <si>
    <t>49.711</t>
  </si>
  <si>
    <t>44.187</t>
  </si>
  <si>
    <t>97.595</t>
  </si>
  <si>
    <t>93BCW0145:T531:109</t>
  </si>
  <si>
    <t>21:0981:000153</t>
  </si>
  <si>
    <t>21:0001:000039:0005:0516:00</t>
  </si>
  <si>
    <t>50.969</t>
  </si>
  <si>
    <t>0.987</t>
  </si>
  <si>
    <t>93BCW0145:T531:110</t>
  </si>
  <si>
    <t>21:0981:000154</t>
  </si>
  <si>
    <t>21:0001:000039:0005:0517:00</t>
  </si>
  <si>
    <t>47.344</t>
  </si>
  <si>
    <t>49.618</t>
  </si>
  <si>
    <t>99.094</t>
  </si>
  <si>
    <t>93BCW0145:T531:111</t>
  </si>
  <si>
    <t>21:0981:000155</t>
  </si>
  <si>
    <t>21:0001:000039:0005:0541:00</t>
  </si>
  <si>
    <t>79.578</t>
  </si>
  <si>
    <t>11.857</t>
  </si>
  <si>
    <t>91.893</t>
  </si>
  <si>
    <t>93BCW0145:T531:112</t>
  </si>
  <si>
    <t>21:0981:000156</t>
  </si>
  <si>
    <t>21:0001:000039:0005:0536:00</t>
  </si>
  <si>
    <t>56.314</t>
  </si>
  <si>
    <t>39.788</t>
  </si>
  <si>
    <t>93BCW0145:T531:113</t>
  </si>
  <si>
    <t>21:0981:000157</t>
  </si>
  <si>
    <t>21:0001:000039:0005:0518:00</t>
  </si>
  <si>
    <t>49.602</t>
  </si>
  <si>
    <t>46.239</t>
  </si>
  <si>
    <t>93BCW0145:T531:114</t>
  </si>
  <si>
    <t>21:0981:000158</t>
  </si>
  <si>
    <t>21:0001:000039:0005:0519:00</t>
  </si>
  <si>
    <t>48.729</t>
  </si>
  <si>
    <t>45.553</t>
  </si>
  <si>
    <t>96.867</t>
  </si>
  <si>
    <t>93BCW0145:T531:115</t>
  </si>
  <si>
    <t>21:0981:000159</t>
  </si>
  <si>
    <t>21:0001:000039:0005:0503:00</t>
  </si>
  <si>
    <t>31.973</t>
  </si>
  <si>
    <t>56.364</t>
  </si>
  <si>
    <t>91.685</t>
  </si>
  <si>
    <t>93BCW0145:T531:116</t>
  </si>
  <si>
    <t>21:0981:000160</t>
  </si>
  <si>
    <t>21:0001:000039:0005:0504:00</t>
  </si>
  <si>
    <t>32.472</t>
  </si>
  <si>
    <t>56.462</t>
  </si>
  <si>
    <t>92.841</t>
  </si>
  <si>
    <t>93BCW0145:T531:117</t>
  </si>
  <si>
    <t>21:0981:000161</t>
  </si>
  <si>
    <t>21:0001:000039:0005:0520:00</t>
  </si>
  <si>
    <t>47.699</t>
  </si>
  <si>
    <t>47.88</t>
  </si>
  <si>
    <t>97.779</t>
  </si>
  <si>
    <t>93BCW0145:T531:118</t>
  </si>
  <si>
    <t>21:0981:000162</t>
  </si>
  <si>
    <t>21:0001:000039:0005:0521:00</t>
  </si>
  <si>
    <t>49.56</t>
  </si>
  <si>
    <t>46.027</t>
  </si>
  <si>
    <t>97.493</t>
  </si>
  <si>
    <t>93BCW0145:T531:119</t>
  </si>
  <si>
    <t>21:0981:000163</t>
  </si>
  <si>
    <t>21:0001:000039:0005:0522:00</t>
  </si>
  <si>
    <t>44.946</t>
  </si>
  <si>
    <t>52.312</t>
  </si>
  <si>
    <t>93BCW0145:T531:120</t>
  </si>
  <si>
    <t>21:0981:000164</t>
  </si>
  <si>
    <t>21:0001:000039:0005:0523:00</t>
  </si>
  <si>
    <t>50.546</t>
  </si>
  <si>
    <t>0.983</t>
  </si>
  <si>
    <t>44.592</t>
  </si>
  <si>
    <t>93BCW0145:T531:121</t>
  </si>
  <si>
    <t>21:0981:000165</t>
  </si>
  <si>
    <t>21:0001:000039:0005:0524:00</t>
  </si>
  <si>
    <t>46.504</t>
  </si>
  <si>
    <t>1.792</t>
  </si>
  <si>
    <t>49.133</t>
  </si>
  <si>
    <t>98.352</t>
  </si>
  <si>
    <t>93BCW0145:T531:122</t>
  </si>
  <si>
    <t>21:0981:000166</t>
  </si>
  <si>
    <t>21:0001:000039:0005:0525:00</t>
  </si>
  <si>
    <t>46.117</t>
  </si>
  <si>
    <t>49.153</t>
  </si>
  <si>
    <t>98.717</t>
  </si>
  <si>
    <t>93BCW0145:T531:123</t>
  </si>
  <si>
    <t>21:0981:000167</t>
  </si>
  <si>
    <t>21:0001:000039:0005:0526:00</t>
  </si>
  <si>
    <t>47.343</t>
  </si>
  <si>
    <t>1.62</t>
  </si>
  <si>
    <t>1.18</t>
  </si>
  <si>
    <t>48.519</t>
  </si>
  <si>
    <t>93BCW0145:T531:124</t>
  </si>
  <si>
    <t>21:0981:000168</t>
  </si>
  <si>
    <t>21:0001:000039:0005:0527:00</t>
  </si>
  <si>
    <t>48.392</t>
  </si>
  <si>
    <t>0.463</t>
  </si>
  <si>
    <t>49.194</t>
  </si>
  <si>
    <t>99.206</t>
  </si>
  <si>
    <t>93BCW0145:T531:125</t>
  </si>
  <si>
    <t>21:0981:000169</t>
  </si>
  <si>
    <t>21:0001:000039:0005:0528:00</t>
  </si>
  <si>
    <t>43.771</t>
  </si>
  <si>
    <t>52.582</t>
  </si>
  <si>
    <t>96.742</t>
  </si>
  <si>
    <t>93BCW0145:T531:126</t>
  </si>
  <si>
    <t>21:0981:000170</t>
  </si>
  <si>
    <t>21:0001:000039:0005:0542:00</t>
  </si>
  <si>
    <t>75.848</t>
  </si>
  <si>
    <t>15.807</t>
  </si>
  <si>
    <t>92.228</t>
  </si>
  <si>
    <t>93BCW0145:T531:127</t>
  </si>
  <si>
    <t>21:0981:000171</t>
  </si>
  <si>
    <t>21:0001:000039:0005:0529:00</t>
  </si>
  <si>
    <t>51.498</t>
  </si>
  <si>
    <t>1.414</t>
  </si>
  <si>
    <t>43.668</t>
  </si>
  <si>
    <t>97.119</t>
  </si>
  <si>
    <t>93BCW0145:T531:128</t>
  </si>
  <si>
    <t>21:0981:000172</t>
  </si>
  <si>
    <t>21:0001:000039:0005:0530:00</t>
  </si>
  <si>
    <t>46.032</t>
  </si>
  <si>
    <t>51.286</t>
  </si>
  <si>
    <t>93BCW0145:T531:129</t>
  </si>
  <si>
    <t>21:0981:000173</t>
  </si>
  <si>
    <t>21:0001:000039:0005:0531:00</t>
  </si>
  <si>
    <t>46.436</t>
  </si>
  <si>
    <t>2.364</t>
  </si>
  <si>
    <t>49.71</t>
  </si>
  <si>
    <t>98.661</t>
  </si>
  <si>
    <t>93BCW0145:T531:130</t>
  </si>
  <si>
    <t>21:0981:000174</t>
  </si>
  <si>
    <t>21:0001:000039:0005:0532:00</t>
  </si>
  <si>
    <t>50.456</t>
  </si>
  <si>
    <t>45.556</t>
  </si>
  <si>
    <t>98.409</t>
  </si>
  <si>
    <t>93BCW0145:T531:131</t>
  </si>
  <si>
    <t>21:0981:000175</t>
  </si>
  <si>
    <t>21:0001:000039:0005:0533:00</t>
  </si>
  <si>
    <t>50.445</t>
  </si>
  <si>
    <t>98.626</t>
  </si>
  <si>
    <t>93BCW0145:T531:132</t>
  </si>
  <si>
    <t>21:0981:000176</t>
  </si>
  <si>
    <t>21:0001:000039:0005:0534:00</t>
  </si>
  <si>
    <t>50.213</t>
  </si>
  <si>
    <t>45.381</t>
  </si>
  <si>
    <t>93BCW0145:T531:133</t>
  </si>
  <si>
    <t>21:0981:000177</t>
  </si>
  <si>
    <t>21:0001:000039:0005:0543:00</t>
  </si>
  <si>
    <t>73.337</t>
  </si>
  <si>
    <t>18.047</t>
  </si>
  <si>
    <t>91.844</t>
  </si>
  <si>
    <t>93BCW0145:T531:134</t>
  </si>
  <si>
    <t>21:0981:000178</t>
  </si>
  <si>
    <t>21:0001:000039:0005:0544:00</t>
  </si>
  <si>
    <t>76.359</t>
  </si>
  <si>
    <t>14.832</t>
  </si>
  <si>
    <t>91.89</t>
  </si>
  <si>
    <t>93BCW0145:T531:135</t>
  </si>
  <si>
    <t>21:0981:000179</t>
  </si>
  <si>
    <t>21:0001:000039:0005:0535:00</t>
  </si>
  <si>
    <t>42.319</t>
  </si>
  <si>
    <t>2.986</t>
  </si>
  <si>
    <t>43.076</t>
  </si>
  <si>
    <t>89.961</t>
  </si>
  <si>
    <t>93BCW0152:T533:001</t>
  </si>
  <si>
    <t>21:0981:000180</t>
  </si>
  <si>
    <t>21:0001:000045</t>
  </si>
  <si>
    <t>21:0001:000045:0005:0520:00</t>
  </si>
  <si>
    <t>T533</t>
  </si>
  <si>
    <t>22.668</t>
  </si>
  <si>
    <t>4.418</t>
  </si>
  <si>
    <t>55.144</t>
  </si>
  <si>
    <t>101.367</t>
  </si>
  <si>
    <t>93BCW0152:T533:002</t>
  </si>
  <si>
    <t>21:0981:000181</t>
  </si>
  <si>
    <t>21:0001:000045:0005:0521:00</t>
  </si>
  <si>
    <t>24.111</t>
  </si>
  <si>
    <t>4.091</t>
  </si>
  <si>
    <t>93BCW0152:T533:003</t>
  </si>
  <si>
    <t>21:0981:000182</t>
  </si>
  <si>
    <t>21:0001:000045:0005:0505:00</t>
  </si>
  <si>
    <t>45.055</t>
  </si>
  <si>
    <t>98.755</t>
  </si>
  <si>
    <t>93BCW0152:T533:004</t>
  </si>
  <si>
    <t>21:0981:000183</t>
  </si>
  <si>
    <t>21:0001:000045:0005:0519:00</t>
  </si>
  <si>
    <t>60.978</t>
  </si>
  <si>
    <t>41.219</t>
  </si>
  <si>
    <t>104.008</t>
  </si>
  <si>
    <t>93BCW0152:T533:005</t>
  </si>
  <si>
    <t>21:0981:000184</t>
  </si>
  <si>
    <t>21:0001:000045:0005:0506:00</t>
  </si>
  <si>
    <t>46.897</t>
  </si>
  <si>
    <t>0.885</t>
  </si>
  <si>
    <t>48.329</t>
  </si>
  <si>
    <t>93BCW0152:T533:006</t>
  </si>
  <si>
    <t>21:0981:000185</t>
  </si>
  <si>
    <t>21:0001:000045:0005:0501:00</t>
  </si>
  <si>
    <t>88.591</t>
  </si>
  <si>
    <t>89.034</t>
  </si>
  <si>
    <t>93BCW0152:T533:007</t>
  </si>
  <si>
    <t>21:0981:000186</t>
  </si>
  <si>
    <t>21:0001:000045:0005:0507:00</t>
  </si>
  <si>
    <t>47.645</t>
  </si>
  <si>
    <t>50.424</t>
  </si>
  <si>
    <t>99.049</t>
  </si>
  <si>
    <t>93BCW0152:T533:008</t>
  </si>
  <si>
    <t>21:0981:000187</t>
  </si>
  <si>
    <t>21:0001:000045:0005:0508:00</t>
  </si>
  <si>
    <t>51.466</t>
  </si>
  <si>
    <t>93BCW0152:T533:009</t>
  </si>
  <si>
    <t>21:0981:000188</t>
  </si>
  <si>
    <t>21:0001:000045:0005:0525:00</t>
  </si>
  <si>
    <t>75.347</t>
  </si>
  <si>
    <t>93.124</t>
  </si>
  <si>
    <t>93BCW0152:T533:010</t>
  </si>
  <si>
    <t>21:0981:000189</t>
  </si>
  <si>
    <t>21:0001:000045:0005:0509:00</t>
  </si>
  <si>
    <t>48.26</t>
  </si>
  <si>
    <t>98.814</t>
  </si>
  <si>
    <t>93BCW0152:T533:011</t>
  </si>
  <si>
    <t>21:0981:000190</t>
  </si>
  <si>
    <t>21:0001:000045:0005:0502:00</t>
  </si>
  <si>
    <t>89.876</t>
  </si>
  <si>
    <t>93BCW0152:T533:012</t>
  </si>
  <si>
    <t>21:0981:000191</t>
  </si>
  <si>
    <t>21:0001:000045:0005:0510:00</t>
  </si>
  <si>
    <t>47.566</t>
  </si>
  <si>
    <t>50.741</t>
  </si>
  <si>
    <t>93BCW0152:T533:013</t>
  </si>
  <si>
    <t>21:0981:000192</t>
  </si>
  <si>
    <t>21:0001:000045:0005:0511:00</t>
  </si>
  <si>
    <t>51.932</t>
  </si>
  <si>
    <t>93BCW0152:T533:014</t>
  </si>
  <si>
    <t>21:0981:000193</t>
  </si>
  <si>
    <t>21:0001:000045:0005:0522:00</t>
  </si>
  <si>
    <t>0.825</t>
  </si>
  <si>
    <t>96.998</t>
  </si>
  <si>
    <t>93BCW0152:T533:015</t>
  </si>
  <si>
    <t>21:0981:000194</t>
  </si>
  <si>
    <t>21:0001:000045:0005:0512:00</t>
  </si>
  <si>
    <t>50.027</t>
  </si>
  <si>
    <t>98.791</t>
  </si>
  <si>
    <t>93BCW0152:T533:016</t>
  </si>
  <si>
    <t>21:0981:000195</t>
  </si>
  <si>
    <t>21:0001:000045:0005:0513:00</t>
  </si>
  <si>
    <t>48.12</t>
  </si>
  <si>
    <t>46.477</t>
  </si>
  <si>
    <t>96.51</t>
  </si>
  <si>
    <t>93BCW0152:T533:017</t>
  </si>
  <si>
    <t>21:0981:000196</t>
  </si>
  <si>
    <t>21:0001:000045:0005:0526:00</t>
  </si>
  <si>
    <t>72.435</t>
  </si>
  <si>
    <t>21.208</t>
  </si>
  <si>
    <t>94.327</t>
  </si>
  <si>
    <t>93BCW0152:T533:018</t>
  </si>
  <si>
    <t>21:0981:000197</t>
  </si>
  <si>
    <t>21:0001:000045:0005:0523:00</t>
  </si>
  <si>
    <t>95.506</t>
  </si>
  <si>
    <t>96.78</t>
  </si>
  <si>
    <t>93BCW0152:T533:019</t>
  </si>
  <si>
    <t>21:0981:000198</t>
  </si>
  <si>
    <t>21:0001:000045:0005:0527:00</t>
  </si>
  <si>
    <t>73.032</t>
  </si>
  <si>
    <t>18.57</t>
  </si>
  <si>
    <t>92.422</t>
  </si>
  <si>
    <t>93BCW0152:T533:021</t>
  </si>
  <si>
    <t>21:0981:000199</t>
  </si>
  <si>
    <t>21:0001:000045:0005:0514:00</t>
  </si>
  <si>
    <t>46.348</t>
  </si>
  <si>
    <t>5.246</t>
  </si>
  <si>
    <t>45.745</t>
  </si>
  <si>
    <t>97.563</t>
  </si>
  <si>
    <t>93BCW0152:T533:022</t>
  </si>
  <si>
    <t>21:0981:000200</t>
  </si>
  <si>
    <t>21:0001:000045:0005:0503:00</t>
  </si>
  <si>
    <t>89.814</t>
  </si>
  <si>
    <t>90.776</t>
  </si>
  <si>
    <t>93BCW0152:T533:023</t>
  </si>
  <si>
    <t>21:0981:000201</t>
  </si>
  <si>
    <t>21:0001:000045:0005:0515:00</t>
  </si>
  <si>
    <t>48.332</t>
  </si>
  <si>
    <t>47.033</t>
  </si>
  <si>
    <t>97.95</t>
  </si>
  <si>
    <t>93BCW0152:T533:024</t>
  </si>
  <si>
    <t>21:0981:000202</t>
  </si>
  <si>
    <t>21:0001:000045:0005:0504:00</t>
  </si>
  <si>
    <t>89.458</t>
  </si>
  <si>
    <t>89.896</t>
  </si>
  <si>
    <t>93BCW0152:T533:025</t>
  </si>
  <si>
    <t>21:0981:000203</t>
  </si>
  <si>
    <t>21:0001:000045:0005:0524:00</t>
  </si>
  <si>
    <t>93BCW0152:T533:026</t>
  </si>
  <si>
    <t>21:0981:000204</t>
  </si>
  <si>
    <t>21:0001:000045:0005:0516:00</t>
  </si>
  <si>
    <t>47.856</t>
  </si>
  <si>
    <t>3.981</t>
  </si>
  <si>
    <t>46.591</t>
  </si>
  <si>
    <t>93BCW0152:T533:027</t>
  </si>
  <si>
    <t>21:0981:000205</t>
  </si>
  <si>
    <t>21:0001:000045:0005:0517:00</t>
  </si>
  <si>
    <t>46.969</t>
  </si>
  <si>
    <t>0.807</t>
  </si>
  <si>
    <t>99.077</t>
  </si>
  <si>
    <t>93BCW0152:T533:028</t>
  </si>
  <si>
    <t>21:0981:000206</t>
  </si>
  <si>
    <t>21:0001:000045:0005:0518:00</t>
  </si>
  <si>
    <t>46.385</t>
  </si>
  <si>
    <t>51.396</t>
  </si>
  <si>
    <t>98.934</t>
  </si>
  <si>
    <t>93BCW0153:T533:029</t>
  </si>
  <si>
    <t>21:0981:000207</t>
  </si>
  <si>
    <t>21:0001:000046</t>
  </si>
  <si>
    <t>21:0001:000046:0005:0502:00</t>
  </si>
  <si>
    <t>50.709</t>
  </si>
  <si>
    <t>98.985</t>
  </si>
  <si>
    <t>93BCW0153:T533:030</t>
  </si>
  <si>
    <t>21:0981:000208</t>
  </si>
  <si>
    <t>21:0001:000046:0005:0503:00</t>
  </si>
  <si>
    <t>48.369</t>
  </si>
  <si>
    <t>99.466</t>
  </si>
  <si>
    <t>93BCW0153:T533:031</t>
  </si>
  <si>
    <t>21:0981:000209</t>
  </si>
  <si>
    <t>21:0001:000046:0005:0501:00</t>
  </si>
  <si>
    <t>89.099</t>
  </si>
  <si>
    <t>89.436</t>
  </si>
  <si>
    <t>93BCW0153:T533:032</t>
  </si>
  <si>
    <t>21:0981:000210</t>
  </si>
  <si>
    <t>21:0001:000046:0005:0504:00</t>
  </si>
  <si>
    <t>47.575</t>
  </si>
  <si>
    <t>49.783</t>
  </si>
  <si>
    <t>93BCW0153:T533:033</t>
  </si>
  <si>
    <t>21:0981:000211</t>
  </si>
  <si>
    <t>21:0001:000046:0005:0505:00</t>
  </si>
  <si>
    <t>47.574</t>
  </si>
  <si>
    <t>49.385</t>
  </si>
  <si>
    <t>93BCW0153:T533:034</t>
  </si>
  <si>
    <t>21:0981:000212</t>
  </si>
  <si>
    <t>21:0001:000046:0005:0506:00</t>
  </si>
  <si>
    <t>45.677</t>
  </si>
  <si>
    <t>51.565</t>
  </si>
  <si>
    <t>99.213</t>
  </si>
  <si>
    <t>93BCW0153:T533:035</t>
  </si>
  <si>
    <t>21:0981:000213</t>
  </si>
  <si>
    <t>21:0001:000046:0005:0507:00</t>
  </si>
  <si>
    <t>46.026</t>
  </si>
  <si>
    <t>51.671</t>
  </si>
  <si>
    <t>99.759</t>
  </si>
  <si>
    <t>93BCW0153:T533:036</t>
  </si>
  <si>
    <t>21:0981:000214</t>
  </si>
  <si>
    <t>21:0001:000046:0005:0508:00</t>
  </si>
  <si>
    <t>46.536</t>
  </si>
  <si>
    <t>0.7</t>
  </si>
  <si>
    <t>52.239</t>
  </si>
  <si>
    <t>99.859</t>
  </si>
  <si>
    <t>93BCW0153:T533:037</t>
  </si>
  <si>
    <t>21:0981:000215</t>
  </si>
  <si>
    <t>21:0001:000046:0005:0517:00</t>
  </si>
  <si>
    <t>78.388</t>
  </si>
  <si>
    <t>13.068</t>
  </si>
  <si>
    <t>92.099</t>
  </si>
  <si>
    <t>93BCW0153:T533:038</t>
  </si>
  <si>
    <t>21:0981:000216</t>
  </si>
  <si>
    <t>21:0001:000046:0005:0518:00</t>
  </si>
  <si>
    <t>77.653</t>
  </si>
  <si>
    <t>13.863</t>
  </si>
  <si>
    <t>91.992</t>
  </si>
  <si>
    <t>93BCW0153:T533:039</t>
  </si>
  <si>
    <t>21:0981:000217</t>
  </si>
  <si>
    <t>21:0001:000046:0005:0509:00</t>
  </si>
  <si>
    <t>46.784</t>
  </si>
  <si>
    <t>52.095</t>
  </si>
  <si>
    <t>99.699</t>
  </si>
  <si>
    <t>93BCW0153:T533:040</t>
  </si>
  <si>
    <t>21:0981:000218</t>
  </si>
  <si>
    <t>21:0001:000046:0005:0510:00</t>
  </si>
  <si>
    <t>47.898</t>
  </si>
  <si>
    <t>98.03</t>
  </si>
  <si>
    <t>93BCW0153:T533:041</t>
  </si>
  <si>
    <t>21:0981:000219</t>
  </si>
  <si>
    <t>21:0001:000046:0005:0511:00</t>
  </si>
  <si>
    <t>48.167</t>
  </si>
  <si>
    <t>49.907</t>
  </si>
  <si>
    <t>98.722</t>
  </si>
  <si>
    <t>93BCW0153:T533:042</t>
  </si>
  <si>
    <t>21:0981:000220</t>
  </si>
  <si>
    <t>21:0001:000046:0005:0512:00</t>
  </si>
  <si>
    <t>93BCW0153:T533:043</t>
  </si>
  <si>
    <t>21:0981:000221</t>
  </si>
  <si>
    <t>21:0001:000046:0005:0516:00</t>
  </si>
  <si>
    <t>69.241</t>
  </si>
  <si>
    <t>23.151</t>
  </si>
  <si>
    <t>93.51</t>
  </si>
  <si>
    <t>93BCW0153:T533:044</t>
  </si>
  <si>
    <t>21:0981:000222</t>
  </si>
  <si>
    <t>21:0001:000046:0005:0513:00</t>
  </si>
  <si>
    <t>98.859</t>
  </si>
  <si>
    <t>93BCW0153:T533:045</t>
  </si>
  <si>
    <t>21:0981:000223</t>
  </si>
  <si>
    <t>21:0001:000046:0005:0514:00</t>
  </si>
  <si>
    <t>46.309</t>
  </si>
  <si>
    <t>2.257</t>
  </si>
  <si>
    <t>50.397</t>
  </si>
  <si>
    <t>93BCW0153:T533:046</t>
  </si>
  <si>
    <t>21:0981:000224</t>
  </si>
  <si>
    <t>21:0001:000046:0005:0515:00</t>
  </si>
  <si>
    <t>93BCW0156:T533:047</t>
  </si>
  <si>
    <t>21:0981:000225</t>
  </si>
  <si>
    <t>21:0001:000049</t>
  </si>
  <si>
    <t>21:0001:000049:0005:0501:00</t>
  </si>
  <si>
    <t>46.173</t>
  </si>
  <si>
    <t>93BCW0156:T533:048</t>
  </si>
  <si>
    <t>21:0981:000226</t>
  </si>
  <si>
    <t>21:0001:000049:0005:0502:00</t>
  </si>
  <si>
    <t>46.751</t>
  </si>
  <si>
    <t>0.751</t>
  </si>
  <si>
    <t>98.849</t>
  </si>
  <si>
    <t>93BCW0156:T533:049</t>
  </si>
  <si>
    <t>21:0981:000227</t>
  </si>
  <si>
    <t>21:0001:000049:0005:0503:00</t>
  </si>
  <si>
    <t>51.67</t>
  </si>
  <si>
    <t>0.912</t>
  </si>
  <si>
    <t>44.892</t>
  </si>
  <si>
    <t>98.692</t>
  </si>
  <si>
    <t>93BCW0156:T533:050</t>
  </si>
  <si>
    <t>21:0981:000228</t>
  </si>
  <si>
    <t>21:0001:000049:0005:0504:00</t>
  </si>
  <si>
    <t>48.994</t>
  </si>
  <si>
    <t>49.008</t>
  </si>
  <si>
    <t>99.197</t>
  </si>
  <si>
    <t>93BCW0156:T533:051</t>
  </si>
  <si>
    <t>21:0981:000229</t>
  </si>
  <si>
    <t>21:0001:000049:0005:0505:00</t>
  </si>
  <si>
    <t>46.779</t>
  </si>
  <si>
    <t>52.133</t>
  </si>
  <si>
    <t>99.822</t>
  </si>
  <si>
    <t>93BCW0161:T533:052</t>
  </si>
  <si>
    <t>21:0981:000230</t>
  </si>
  <si>
    <t>21:0001:000054</t>
  </si>
  <si>
    <t>21:0001:000054:0005:0504:00</t>
  </si>
  <si>
    <t>0.964</t>
  </si>
  <si>
    <t>24.335</t>
  </si>
  <si>
    <t>3.143</t>
  </si>
  <si>
    <t>16.479</t>
  </si>
  <si>
    <t>93BCW0161:T533:053</t>
  </si>
  <si>
    <t>21:0981:000231</t>
  </si>
  <si>
    <t>21:0001:000054:0005:0505:00</t>
  </si>
  <si>
    <t>22.398</t>
  </si>
  <si>
    <t>16.393</t>
  </si>
  <si>
    <t>53.311</t>
  </si>
  <si>
    <t>93BCW0161:T533:054</t>
  </si>
  <si>
    <t>21:0981:000232</t>
  </si>
  <si>
    <t>21:0001:000054:0005:0501:00</t>
  </si>
  <si>
    <t>46.367</t>
  </si>
  <si>
    <t>2.191</t>
  </si>
  <si>
    <t>50.327</t>
  </si>
  <si>
    <t>99.198</t>
  </si>
  <si>
    <t>93BCW0161:T533:055</t>
  </si>
  <si>
    <t>21:0981:000233</t>
  </si>
  <si>
    <t>21:0001:000054:0005:0502:00</t>
  </si>
  <si>
    <t>48.655</t>
  </si>
  <si>
    <t>49.306</t>
  </si>
  <si>
    <t>93BCW0161:T533:056</t>
  </si>
  <si>
    <t>21:0981:000234</t>
  </si>
  <si>
    <t>21:0001:000054:0005:0503:00</t>
  </si>
  <si>
    <t>48.849</t>
  </si>
  <si>
    <t>98.284</t>
  </si>
  <si>
    <t>93BCW0161:T533:057</t>
  </si>
  <si>
    <t>21:0981:000235</t>
  </si>
  <si>
    <t>21:0001:000054:0005:0506:00</t>
  </si>
  <si>
    <t>75.778</t>
  </si>
  <si>
    <t>15.298</t>
  </si>
  <si>
    <t>91.626</t>
  </si>
  <si>
    <t>93BCW0161:T533:058</t>
  </si>
  <si>
    <t>21:0981:000236</t>
  </si>
  <si>
    <t>21:0001:000054:0005:0507:00</t>
  </si>
  <si>
    <t>78.472</t>
  </si>
  <si>
    <t>13.331</t>
  </si>
  <si>
    <t>92.441</t>
  </si>
  <si>
    <t>93BCW0174:T533:059</t>
  </si>
  <si>
    <t>21:0981:000237</t>
  </si>
  <si>
    <t>21:0001:000067</t>
  </si>
  <si>
    <t>21:0001:000067:0005:0501:00</t>
  </si>
  <si>
    <t>21.844</t>
  </si>
  <si>
    <t>4.213</t>
  </si>
  <si>
    <t>17.132</t>
  </si>
  <si>
    <t>100.046</t>
  </si>
  <si>
    <t>93BCW0174:T533:060</t>
  </si>
  <si>
    <t>21:0981:000238</t>
  </si>
  <si>
    <t>21:0001:000067:0005:0502:00</t>
  </si>
  <si>
    <t>23.08</t>
  </si>
  <si>
    <t>54.729</t>
  </si>
  <si>
    <t>101.038</t>
  </si>
  <si>
    <t>93BCW0174:T533:061</t>
  </si>
  <si>
    <t>21:0981:000239</t>
  </si>
  <si>
    <t>21:0001:000067:0005:0503:00</t>
  </si>
  <si>
    <t>2.223</t>
  </si>
  <si>
    <t>93.471</t>
  </si>
  <si>
    <t>95.817</t>
  </si>
  <si>
    <t>93BCW0176:T533:062</t>
  </si>
  <si>
    <t>21:0981:000240</t>
  </si>
  <si>
    <t>21:0001:000069</t>
  </si>
  <si>
    <t>21:0001:000069:0005:0501:00</t>
  </si>
  <si>
    <t>48.265</t>
  </si>
  <si>
    <t>48.365</t>
  </si>
  <si>
    <t>93BCW0176:T533:063</t>
  </si>
  <si>
    <t>21:0981:000241</t>
  </si>
  <si>
    <t>21:0001:000069:0005:0502:00</t>
  </si>
  <si>
    <t>47.582</t>
  </si>
  <si>
    <t>50.255</t>
  </si>
  <si>
    <t>98.886</t>
  </si>
  <si>
    <t>93BCW0176:T533:064</t>
  </si>
  <si>
    <t>21:0981:000242</t>
  </si>
  <si>
    <t>21:0001:000069:0005:0503:00</t>
  </si>
  <si>
    <t>42.516</t>
  </si>
  <si>
    <t>4.577</t>
  </si>
  <si>
    <t>50.504</t>
  </si>
  <si>
    <t>98.112</t>
  </si>
  <si>
    <t>93BCW0193:T533:065</t>
  </si>
  <si>
    <t>21:0981:000243</t>
  </si>
  <si>
    <t>21:0001:000086</t>
  </si>
  <si>
    <t>21:0001:000086:0005:0501:00</t>
  </si>
  <si>
    <t>0.828</t>
  </si>
  <si>
    <t>51.303</t>
  </si>
  <si>
    <t>1.065</t>
  </si>
  <si>
    <t>0.923</t>
  </si>
  <si>
    <t>55.554</t>
  </si>
  <si>
    <t>93BCW0193:T533:066</t>
  </si>
  <si>
    <t>21:0981:000244</t>
  </si>
  <si>
    <t>21:0001:000086:0005:0502:00</t>
  </si>
  <si>
    <t>52.304</t>
  </si>
  <si>
    <t>54.135</t>
  </si>
  <si>
    <t>93BCW0193:T533:067</t>
  </si>
  <si>
    <t>21:0981:000245</t>
  </si>
  <si>
    <t>21:0001:000086:0005:0503:00</t>
  </si>
  <si>
    <t>51.075</t>
  </si>
  <si>
    <t>2.151</t>
  </si>
  <si>
    <t>53.748</t>
  </si>
  <si>
    <t>93BCW0193:T533:068</t>
  </si>
  <si>
    <t>21:0981:000246</t>
  </si>
  <si>
    <t>21:0001:000086:0005:0504:00</t>
  </si>
  <si>
    <t>50.483</t>
  </si>
  <si>
    <t>54.052</t>
  </si>
  <si>
    <t>93BCW0193:T533:069</t>
  </si>
  <si>
    <t>21:0981:000247</t>
  </si>
  <si>
    <t>21:0001:000086:0005:0505:00</t>
  </si>
  <si>
    <t>49.913</t>
  </si>
  <si>
    <t>47.008</t>
  </si>
  <si>
    <t>93BCW0193:T533:070</t>
  </si>
  <si>
    <t>21:0981:000248</t>
  </si>
  <si>
    <t>21:0001:000086:0005:0511:00</t>
  </si>
  <si>
    <t>63.945</t>
  </si>
  <si>
    <t>31.333</t>
  </si>
  <si>
    <t>96.837</t>
  </si>
  <si>
    <t>93BCW0193:T533:071</t>
  </si>
  <si>
    <t>21:0981:000249</t>
  </si>
  <si>
    <t>21:0001:000086:0005:0514:00</t>
  </si>
  <si>
    <t>76.645</t>
  </si>
  <si>
    <t>14.799</t>
  </si>
  <si>
    <t>91.837</t>
  </si>
  <si>
    <t>93BCW0193:T533:072</t>
  </si>
  <si>
    <t>21:0981:000250</t>
  </si>
  <si>
    <t>21:0001:000086:0005:0506:00</t>
  </si>
  <si>
    <t>45.871</t>
  </si>
  <si>
    <t>3.346</t>
  </si>
  <si>
    <t>48.817</t>
  </si>
  <si>
    <t>98.476</t>
  </si>
  <si>
    <t>93BCW0193:T533:073</t>
  </si>
  <si>
    <t>21:0981:000251</t>
  </si>
  <si>
    <t>21:0001:000086:0005:0507:00</t>
  </si>
  <si>
    <t>48.002</t>
  </si>
  <si>
    <t>1.981</t>
  </si>
  <si>
    <t>47.812</t>
  </si>
  <si>
    <t>98.343</t>
  </si>
  <si>
    <t>93BCW0193:T533:074</t>
  </si>
  <si>
    <t>21:0981:000252</t>
  </si>
  <si>
    <t>21:0001:000086:0005:0512:00</t>
  </si>
  <si>
    <t>55.702</t>
  </si>
  <si>
    <t>39.023</t>
  </si>
  <si>
    <t>96.391</t>
  </si>
  <si>
    <t>93BCW0193:T533:075</t>
  </si>
  <si>
    <t>21:0981:000253</t>
  </si>
  <si>
    <t>21:0001:000086:0005:0508:00</t>
  </si>
  <si>
    <t>48.626</t>
  </si>
  <si>
    <t>48.504</t>
  </si>
  <si>
    <t>93BCW0193:T533:076</t>
  </si>
  <si>
    <t>21:0981:000254</t>
  </si>
  <si>
    <t>21:0001:000086:0005:0513:00</t>
  </si>
  <si>
    <t>56.354</t>
  </si>
  <si>
    <t>40.332</t>
  </si>
  <si>
    <t>93BCW0193:T533:077</t>
  </si>
  <si>
    <t>21:0981:000255</t>
  </si>
  <si>
    <t>21:0001:000086:0005:0509:00</t>
  </si>
  <si>
    <t>1.888</t>
  </si>
  <si>
    <t>48.435</t>
  </si>
  <si>
    <t>93BCW0193:T533:078</t>
  </si>
  <si>
    <t>21:0981:000256</t>
  </si>
  <si>
    <t>21:0001:000086:0005:0515:00</t>
  </si>
  <si>
    <t>78.657</t>
  </si>
  <si>
    <t>13.485</t>
  </si>
  <si>
    <t>92.771</t>
  </si>
  <si>
    <t>93BCW0193:T533:079</t>
  </si>
  <si>
    <t>21:0981:000257</t>
  </si>
  <si>
    <t>21:0001:000086:0005:0510:00</t>
  </si>
  <si>
    <t>48.575</t>
  </si>
  <si>
    <t>1.628</t>
  </si>
  <si>
    <t>93BCW0194:T533:080</t>
  </si>
  <si>
    <t>21:0981:000258</t>
  </si>
  <si>
    <t>21:0001:000087</t>
  </si>
  <si>
    <t>21:0001:000087:0005:0501:00</t>
  </si>
  <si>
    <t>48.266</t>
  </si>
  <si>
    <t>0.905</t>
  </si>
  <si>
    <t>48.3</t>
  </si>
  <si>
    <t>98.495</t>
  </si>
  <si>
    <t>93BCW0194:T533:081</t>
  </si>
  <si>
    <t>21:0981:000259</t>
  </si>
  <si>
    <t>21:0001:000087:0005:0502:00</t>
  </si>
  <si>
    <t>48.661</t>
  </si>
  <si>
    <t>46.899</t>
  </si>
  <si>
    <t>97.772</t>
  </si>
  <si>
    <t>93BCW0194:T533:082</t>
  </si>
  <si>
    <t>21:0981:000260</t>
  </si>
  <si>
    <t>21:0001:000087:0005:0504:00</t>
  </si>
  <si>
    <t>75.474</t>
  </si>
  <si>
    <t>15.493</t>
  </si>
  <si>
    <t>91.272</t>
  </si>
  <si>
    <t>93BCW0194:T533:083</t>
  </si>
  <si>
    <t>21:0981:000261</t>
  </si>
  <si>
    <t>21:0001:000087:0005:0505:00</t>
  </si>
  <si>
    <t>80.412</t>
  </si>
  <si>
    <t>10.634</t>
  </si>
  <si>
    <t>91.547</t>
  </si>
  <si>
    <t>93BCW0194:T533:084</t>
  </si>
  <si>
    <t>21:0981:000262</t>
  </si>
  <si>
    <t>21:0001:000087:0005:0503:00</t>
  </si>
  <si>
    <t>46.479</t>
  </si>
  <si>
    <t>52.033</t>
  </si>
  <si>
    <t>93BCW0195:T533:085</t>
  </si>
  <si>
    <t>21:0981:000263</t>
  </si>
  <si>
    <t>21:0001:000088</t>
  </si>
  <si>
    <t>21:0001:000088:0005:0502:00</t>
  </si>
  <si>
    <t>47.669</t>
  </si>
  <si>
    <t>48.909</t>
  </si>
  <si>
    <t>93BCW0195:T533:087</t>
  </si>
  <si>
    <t>21:0981:000264</t>
  </si>
  <si>
    <t>21:0001:000088:0005:0503:00</t>
  </si>
  <si>
    <t>43.285</t>
  </si>
  <si>
    <t>3.591</t>
  </si>
  <si>
    <t>52.814</t>
  </si>
  <si>
    <t>100.003</t>
  </si>
  <si>
    <t>93BCW0195:T533:088</t>
  </si>
  <si>
    <t>21:0981:000265</t>
  </si>
  <si>
    <t>21:0001:000088:0005:0504:00</t>
  </si>
  <si>
    <t>47.33</t>
  </si>
  <si>
    <t>51.945</t>
  </si>
  <si>
    <t>93BCW0195:T533:089</t>
  </si>
  <si>
    <t>21:0981:000266</t>
  </si>
  <si>
    <t>21:0001:000088:0005:0505:00</t>
  </si>
  <si>
    <t>48.53</t>
  </si>
  <si>
    <t>44.606</t>
  </si>
  <si>
    <t>93BCW0195:T533:090</t>
  </si>
  <si>
    <t>21:0981:000267</t>
  </si>
  <si>
    <t>21:0001:000088:0005:0511:00</t>
  </si>
  <si>
    <t>69.188</t>
  </si>
  <si>
    <t>26.22</t>
  </si>
  <si>
    <t>96.603</t>
  </si>
  <si>
    <t>93BCW0195:T533:091</t>
  </si>
  <si>
    <t>21:0981:000268</t>
  </si>
  <si>
    <t>21:0001:000088:0005:0501:00</t>
  </si>
  <si>
    <t>89.786</t>
  </si>
  <si>
    <t>90.826</t>
  </si>
  <si>
    <t>93BCW0195:T533:092</t>
  </si>
  <si>
    <t>21:0981:000269</t>
  </si>
  <si>
    <t>21:0001:000088:0005:0513:00</t>
  </si>
  <si>
    <t>82.443</t>
  </si>
  <si>
    <t>91.182</t>
  </si>
  <si>
    <t>93BCW0195:T533:093</t>
  </si>
  <si>
    <t>21:0981:000270</t>
  </si>
  <si>
    <t>21:0001:000088:0005:0506:00</t>
  </si>
  <si>
    <t>47.866</t>
  </si>
  <si>
    <t>98.611</t>
  </si>
  <si>
    <t>93BCW0195:T533:094</t>
  </si>
  <si>
    <t>21:0981:000271</t>
  </si>
  <si>
    <t>21:0001:000088:0005:0507:00</t>
  </si>
  <si>
    <t>50.853</t>
  </si>
  <si>
    <t>44.626</t>
  </si>
  <si>
    <t>98.345</t>
  </si>
  <si>
    <t>93BCW0195:T533:095</t>
  </si>
  <si>
    <t>21:0981:000272</t>
  </si>
  <si>
    <t>21:0001:000088:0005:0512:00</t>
  </si>
  <si>
    <t>97.33</t>
  </si>
  <si>
    <t>98.524</t>
  </si>
  <si>
    <t>93BCW0195:T533:096</t>
  </si>
  <si>
    <t>21:0981:000273</t>
  </si>
  <si>
    <t>21:0001:000088:0005:0508:00</t>
  </si>
  <si>
    <t>51.931</t>
  </si>
  <si>
    <t>44.812</t>
  </si>
  <si>
    <t>98.131</t>
  </si>
  <si>
    <t>93BCW0195:T533:097</t>
  </si>
  <si>
    <t>21:0981:000274</t>
  </si>
  <si>
    <t>21:0001:000088:0005:0509:00</t>
  </si>
  <si>
    <t>46.974</t>
  </si>
  <si>
    <t>97.353</t>
  </si>
  <si>
    <t>93BCW0195:T533:098</t>
  </si>
  <si>
    <t>21:0981:000275</t>
  </si>
  <si>
    <t>21:0001:000088:0005:0510:00</t>
  </si>
  <si>
    <t>48.494</t>
  </si>
  <si>
    <t>99.105</t>
  </si>
  <si>
    <t>93BCW0203:T533:099</t>
  </si>
  <si>
    <t>21:0981:000276</t>
  </si>
  <si>
    <t>21:0001:000095</t>
  </si>
  <si>
    <t>21:0001:000095:0005:0501:00</t>
  </si>
  <si>
    <t>52.267</t>
  </si>
  <si>
    <t>54.565</t>
  </si>
  <si>
    <t>93BCW0203:T533:100</t>
  </si>
  <si>
    <t>21:0981:000277</t>
  </si>
  <si>
    <t>21:0001:000095:0005:0502:00</t>
  </si>
  <si>
    <t>50.254</t>
  </si>
  <si>
    <t>2.833</t>
  </si>
  <si>
    <t>53.77</t>
  </si>
  <si>
    <t>93BCW0203:T533:101</t>
  </si>
  <si>
    <t>21:0981:000278</t>
  </si>
  <si>
    <t>21:0001:000095:0005:0507:00</t>
  </si>
  <si>
    <t>77.574</t>
  </si>
  <si>
    <t>14.367</t>
  </si>
  <si>
    <t>92.369</t>
  </si>
  <si>
    <t>93BCW0203:T533:102</t>
  </si>
  <si>
    <t>21:0981:000279</t>
  </si>
  <si>
    <t>21:0001:000095:0005:0503:00</t>
  </si>
  <si>
    <t>47.316</t>
  </si>
  <si>
    <t>93BCW0203:T533:103</t>
  </si>
  <si>
    <t>21:0981:000280</t>
  </si>
  <si>
    <t>21:0001:000095:0005:0504:00</t>
  </si>
  <si>
    <t>47.08</t>
  </si>
  <si>
    <t>50.425</t>
  </si>
  <si>
    <t>98.399</t>
  </si>
  <si>
    <t>93BCW0203:T533:104</t>
  </si>
  <si>
    <t>21:0981:000281</t>
  </si>
  <si>
    <t>21:0001:000095:0005:0505:00</t>
  </si>
  <si>
    <t>44.601</t>
  </si>
  <si>
    <t>52.522</t>
  </si>
  <si>
    <t>93BCW0203:T533:105</t>
  </si>
  <si>
    <t>21:0981:000282</t>
  </si>
  <si>
    <t>21:0001:000095:0005:0506:00</t>
  </si>
  <si>
    <t>48.832</t>
  </si>
  <si>
    <t>1.513</t>
  </si>
  <si>
    <t>47.563</t>
  </si>
  <si>
    <t>98.943</t>
  </si>
  <si>
    <t>93DU0591:T540:001</t>
  </si>
  <si>
    <t>21:0981:000283</t>
  </si>
  <si>
    <t>21:0001:000097</t>
  </si>
  <si>
    <t>21:0001:000097:0005:0525:00</t>
  </si>
  <si>
    <t>35.378</t>
  </si>
  <si>
    <t>12.86</t>
  </si>
  <si>
    <t>37.288</t>
  </si>
  <si>
    <t>88.162</t>
  </si>
  <si>
    <t>93DU0591:T540:002</t>
  </si>
  <si>
    <t>21:0981:000284</t>
  </si>
  <si>
    <t>21:0001:000097:0005:0501:00</t>
  </si>
  <si>
    <t>7.837</t>
  </si>
  <si>
    <t>29.422</t>
  </si>
  <si>
    <t>3.277</t>
  </si>
  <si>
    <t>37.613</t>
  </si>
  <si>
    <t>93DU0591:T540:003</t>
  </si>
  <si>
    <t>21:0981:000285</t>
  </si>
  <si>
    <t>21:0001:000097:0005:0502:00</t>
  </si>
  <si>
    <t>21.22</t>
  </si>
  <si>
    <t>14.71</t>
  </si>
  <si>
    <t>22.16</t>
  </si>
  <si>
    <t>0.795</t>
  </si>
  <si>
    <t>38.811</t>
  </si>
  <si>
    <t>93DU0591:T540:004</t>
  </si>
  <si>
    <t>21:0981:000286</t>
  </si>
  <si>
    <t>21:0001:000097:0005:0503:00</t>
  </si>
  <si>
    <t>10.112</t>
  </si>
  <si>
    <t>27.34</t>
  </si>
  <si>
    <t>3.299</t>
  </si>
  <si>
    <t>37.156</t>
  </si>
  <si>
    <t>93DU0591:T540:005</t>
  </si>
  <si>
    <t>21:0981:000287</t>
  </si>
  <si>
    <t>21:0001:000097:0005:0524:00</t>
  </si>
  <si>
    <t>72.916</t>
  </si>
  <si>
    <t>16.744</t>
  </si>
  <si>
    <t>91.829</t>
  </si>
  <si>
    <t>93DU0591:T540:006</t>
  </si>
  <si>
    <t>21:0981:000288</t>
  </si>
  <si>
    <t>21:0001:000097:0005:0505:00</t>
  </si>
  <si>
    <t>49.382</t>
  </si>
  <si>
    <t>45.563</t>
  </si>
  <si>
    <t>97.347</t>
  </si>
  <si>
    <t>93DU0591:T540:007</t>
  </si>
  <si>
    <t>21:0981:000289</t>
  </si>
  <si>
    <t>21:0001:000097:0005:0506:00</t>
  </si>
  <si>
    <t>0.881</t>
  </si>
  <si>
    <t>98.335</t>
  </si>
  <si>
    <t>93DU0591:T540:008</t>
  </si>
  <si>
    <t>21:0981:000290</t>
  </si>
  <si>
    <t>21:0001:000097:0005:0507:00</t>
  </si>
  <si>
    <t>43.94</t>
  </si>
  <si>
    <t>3.491</t>
  </si>
  <si>
    <t>47.463</t>
  </si>
  <si>
    <t>96.066</t>
  </si>
  <si>
    <t>93DU0591:T540:009</t>
  </si>
  <si>
    <t>21:0981:000291</t>
  </si>
  <si>
    <t>21:0001:000097:0005:0508:00</t>
  </si>
  <si>
    <t>48.606</t>
  </si>
  <si>
    <t>46.986</t>
  </si>
  <si>
    <t>97.378</t>
  </si>
  <si>
    <t>93DU0591:T540:010</t>
  </si>
  <si>
    <t>21:0981:000292</t>
  </si>
  <si>
    <t>21:0001:000097:0005:0509:00</t>
  </si>
  <si>
    <t>46.515</t>
  </si>
  <si>
    <t>50.175</t>
  </si>
  <si>
    <t>93DU0591:T540:011</t>
  </si>
  <si>
    <t>21:0981:000293</t>
  </si>
  <si>
    <t>21:0001:000097:0005:0510:00</t>
  </si>
  <si>
    <t>46.94</t>
  </si>
  <si>
    <t>1.688</t>
  </si>
  <si>
    <t>48.107</t>
  </si>
  <si>
    <t>97.573</t>
  </si>
  <si>
    <t>93DU0591:T540:012</t>
  </si>
  <si>
    <t>21:0981:000294</t>
  </si>
  <si>
    <t>21:0001:000097:0005:0511:00</t>
  </si>
  <si>
    <t>50.841</t>
  </si>
  <si>
    <t>98.58</t>
  </si>
  <si>
    <t>93DU0591:T540:013</t>
  </si>
  <si>
    <t>21:0981:000295</t>
  </si>
  <si>
    <t>21:0001:000097:0005:0526:00</t>
  </si>
  <si>
    <t>32.527</t>
  </si>
  <si>
    <t>12.532</t>
  </si>
  <si>
    <t>35.761</t>
  </si>
  <si>
    <t>86.086</t>
  </si>
  <si>
    <t>93DU0591:T540:014</t>
  </si>
  <si>
    <t>21:0981:000296</t>
  </si>
  <si>
    <t>21:0001:000097:0005:0512:00</t>
  </si>
  <si>
    <t>51.338</t>
  </si>
  <si>
    <t>98.783</t>
  </si>
  <si>
    <t>93DU0591:T540:015</t>
  </si>
  <si>
    <t>21:0981:000297</t>
  </si>
  <si>
    <t>21:0001:000097:0005:0513:00</t>
  </si>
  <si>
    <t>48.502</t>
  </si>
  <si>
    <t>48.414</t>
  </si>
  <si>
    <t>98.263</t>
  </si>
  <si>
    <t>93DU0591:T540:016</t>
  </si>
  <si>
    <t>21:0981:000298</t>
  </si>
  <si>
    <t>21:0001:000097:0005:0514:00</t>
  </si>
  <si>
    <t>49.416</t>
  </si>
  <si>
    <t>97.447</t>
  </si>
  <si>
    <t>93DU0591:T540:017</t>
  </si>
  <si>
    <t>21:0981:000299</t>
  </si>
  <si>
    <t>21:0001:000097:0005:0515:00</t>
  </si>
  <si>
    <t>45.161</t>
  </si>
  <si>
    <t>0.615</t>
  </si>
  <si>
    <t>50.971</t>
  </si>
  <si>
    <t>93DU0591:T540:018</t>
  </si>
  <si>
    <t>21:0981:000300</t>
  </si>
  <si>
    <t>21:0001:000097:0005:0516:00</t>
  </si>
  <si>
    <t>45.588</t>
  </si>
  <si>
    <t>49.381</t>
  </si>
  <si>
    <t>93DU0591:T540:019</t>
  </si>
  <si>
    <t>21:0981:000301</t>
  </si>
  <si>
    <t>21:0001:000097:0005:0517:00</t>
  </si>
  <si>
    <t>44.155</t>
  </si>
  <si>
    <t>52.04</t>
  </si>
  <si>
    <t>98.846</t>
  </si>
  <si>
    <t>93DU0591:T540:020</t>
  </si>
  <si>
    <t>21:0981:000302</t>
  </si>
  <si>
    <t>21:0001:000097:0005:0504:00</t>
  </si>
  <si>
    <t>12.843</t>
  </si>
  <si>
    <t>11.14</t>
  </si>
  <si>
    <t>22.427</t>
  </si>
  <si>
    <t>5.697</t>
  </si>
  <si>
    <t>97.144</t>
  </si>
  <si>
    <t>93DU0591:T540:021</t>
  </si>
  <si>
    <t>21:0981:000303</t>
  </si>
  <si>
    <t>21:0001:000097:0005:0518:00</t>
  </si>
  <si>
    <t>48.277</t>
  </si>
  <si>
    <t>0.974</t>
  </si>
  <si>
    <t>97.911</t>
  </si>
  <si>
    <t>93DU0591:T540:022</t>
  </si>
  <si>
    <t>21:0981:000304</t>
  </si>
  <si>
    <t>21:0001:000097:0005:0519:00</t>
  </si>
  <si>
    <t>49.993</t>
  </si>
  <si>
    <t>93DU0591:T540:023</t>
  </si>
  <si>
    <t>21:0981:000305</t>
  </si>
  <si>
    <t>21:0001:000097:0005:0520:00</t>
  </si>
  <si>
    <t>45.952</t>
  </si>
  <si>
    <t>51.385</t>
  </si>
  <si>
    <t>98.316</t>
  </si>
  <si>
    <t>93DU0591:T540:024</t>
  </si>
  <si>
    <t>21:0981:000306</t>
  </si>
  <si>
    <t>21:0001:000097:0005:0521:00</t>
  </si>
  <si>
    <t>47.182</t>
  </si>
  <si>
    <t>49.498</t>
  </si>
  <si>
    <t>97.774</t>
  </si>
  <si>
    <t>93DU0591:T540:025</t>
  </si>
  <si>
    <t>21:0981:000307</t>
  </si>
  <si>
    <t>21:0001:000097:0005:0522:00</t>
  </si>
  <si>
    <t>51.38</t>
  </si>
  <si>
    <t>44.951</t>
  </si>
  <si>
    <t>98.006</t>
  </si>
  <si>
    <t>93DU0591:T540:026</t>
  </si>
  <si>
    <t>21:0981:000308</t>
  </si>
  <si>
    <t>21:0001:000097:0005:0523:00</t>
  </si>
  <si>
    <t>45.967</t>
  </si>
  <si>
    <t>51.274</t>
  </si>
  <si>
    <t>98.543</t>
  </si>
  <si>
    <t>93DU0604:T540:027</t>
  </si>
  <si>
    <t>21:0981:000309</t>
  </si>
  <si>
    <t>21:0001:000109</t>
  </si>
  <si>
    <t>21:0001:000109:0005:0501:00</t>
  </si>
  <si>
    <t>47.865</t>
  </si>
  <si>
    <t>1.77</t>
  </si>
  <si>
    <t>47.872</t>
  </si>
  <si>
    <t>97.775</t>
  </si>
  <si>
    <t>93DU0604:T540:028</t>
  </si>
  <si>
    <t>21:0981:000310</t>
  </si>
  <si>
    <t>21:0001:000109:0005:0502:00</t>
  </si>
  <si>
    <t>55.865</t>
  </si>
  <si>
    <t>37.833</t>
  </si>
  <si>
    <t>95.891</t>
  </si>
  <si>
    <t>93DU0604:T540:029</t>
  </si>
  <si>
    <t>21:0981:000311</t>
  </si>
  <si>
    <t>21:0001:000109:0005:0503:00</t>
  </si>
  <si>
    <t>50.846</t>
  </si>
  <si>
    <t>43.972</t>
  </si>
  <si>
    <t>97.457</t>
  </si>
  <si>
    <t>93DU0604:T540:030</t>
  </si>
  <si>
    <t>21:0981:000312</t>
  </si>
  <si>
    <t>21:0001:000109:0005:0504:00</t>
  </si>
  <si>
    <t>4.316</t>
  </si>
  <si>
    <t>32.261</t>
  </si>
  <si>
    <t>34.467</t>
  </si>
  <si>
    <t>3.636</t>
  </si>
  <si>
    <t>93DU0607:T540:031</t>
  </si>
  <si>
    <t>21:0981:000313</t>
  </si>
  <si>
    <t>21:0001:000112</t>
  </si>
  <si>
    <t>21:0001:000112:0005:0501:00</t>
  </si>
  <si>
    <t>36.936</t>
  </si>
  <si>
    <t>2.983</t>
  </si>
  <si>
    <t>36.696</t>
  </si>
  <si>
    <t>99.713</t>
  </si>
  <si>
    <t>93DU0607:T540:032</t>
  </si>
  <si>
    <t>21:0981:000314</t>
  </si>
  <si>
    <t>21:0001:000112:0005:0507:00</t>
  </si>
  <si>
    <t>23.915</t>
  </si>
  <si>
    <t>15.22</t>
  </si>
  <si>
    <t>53.51</t>
  </si>
  <si>
    <t>93DU0607:T540:033</t>
  </si>
  <si>
    <t>21:0981:000315</t>
  </si>
  <si>
    <t>21:0001:000112:0005:0502:00</t>
  </si>
  <si>
    <t>48.337</t>
  </si>
  <si>
    <t>97.183</t>
  </si>
  <si>
    <t>93DU0607:T540:034</t>
  </si>
  <si>
    <t>21:0981:000316</t>
  </si>
  <si>
    <t>21:0001:000112:0005:0509:00</t>
  </si>
  <si>
    <t>34.873</t>
  </si>
  <si>
    <t>12.95</t>
  </si>
  <si>
    <t>36.679</t>
  </si>
  <si>
    <t>87.288</t>
  </si>
  <si>
    <t>93DU0607:T540:035</t>
  </si>
  <si>
    <t>21:0981:000317</t>
  </si>
  <si>
    <t>21:0001:000112:0005:0503:00</t>
  </si>
  <si>
    <t>50.33</t>
  </si>
  <si>
    <t>44.479</t>
  </si>
  <si>
    <t>97.498</t>
  </si>
  <si>
    <t>93DU0607:T540:036</t>
  </si>
  <si>
    <t>21:0981:000318</t>
  </si>
  <si>
    <t>21:0001:000112:0005:0504:00</t>
  </si>
  <si>
    <t>47.793</t>
  </si>
  <si>
    <t>49.413</t>
  </si>
  <si>
    <t>93DU0607:T540:037</t>
  </si>
  <si>
    <t>21:0981:000319</t>
  </si>
  <si>
    <t>21:0001:000112:0005:0505:00</t>
  </si>
  <si>
    <t>47.15</t>
  </si>
  <si>
    <t>49.324</t>
  </si>
  <si>
    <t>93DU0607:T540:038</t>
  </si>
  <si>
    <t>21:0981:000320</t>
  </si>
  <si>
    <t>21:0001:000112:0005:0510:00</t>
  </si>
  <si>
    <t>34.001</t>
  </si>
  <si>
    <t>13.354</t>
  </si>
  <si>
    <t>1.839</t>
  </si>
  <si>
    <t>36.967</t>
  </si>
  <si>
    <t>88.26</t>
  </si>
  <si>
    <t>93DU0607:T540:039</t>
  </si>
  <si>
    <t>21:0981:000321</t>
  </si>
  <si>
    <t>21:0001:000112:0005:0506:00</t>
  </si>
  <si>
    <t>44.571</t>
  </si>
  <si>
    <t>3.104</t>
  </si>
  <si>
    <t>48.304</t>
  </si>
  <si>
    <t>97.56</t>
  </si>
  <si>
    <t>93DU0607:T540:040</t>
  </si>
  <si>
    <t>21:0981:000322</t>
  </si>
  <si>
    <t>21:0001:000112:0005:0508:00</t>
  </si>
  <si>
    <t>74.088</t>
  </si>
  <si>
    <t>92.02</t>
  </si>
  <si>
    <t>93DU0630:T541:027</t>
  </si>
  <si>
    <t>21:0981:000323</t>
  </si>
  <si>
    <t>21:0001:000123</t>
  </si>
  <si>
    <t>21:0001:000123:0005:0501:00</t>
  </si>
  <si>
    <t>20.749</t>
  </si>
  <si>
    <t>28.223</t>
  </si>
  <si>
    <t>2.03</t>
  </si>
  <si>
    <t>36.595</t>
  </si>
  <si>
    <t>93DU0630:T541:028</t>
  </si>
  <si>
    <t>21:0981:000324</t>
  </si>
  <si>
    <t>21:0001:000123:0005:0510:00</t>
  </si>
  <si>
    <t>1.745</t>
  </si>
  <si>
    <t>35.145</t>
  </si>
  <si>
    <t>97.747</t>
  </si>
  <si>
    <t>93DU0630:T541:029</t>
  </si>
  <si>
    <t>21:0981:000325</t>
  </si>
  <si>
    <t>21:0001:000123:0005:0509:00</t>
  </si>
  <si>
    <t>24.062</t>
  </si>
  <si>
    <t>4.748</t>
  </si>
  <si>
    <t>0.603</t>
  </si>
  <si>
    <t>97.49</t>
  </si>
  <si>
    <t>93DU0630:T541:030</t>
  </si>
  <si>
    <t>21:0981:000326</t>
  </si>
  <si>
    <t>21:0001:000123:0005:0502:00</t>
  </si>
  <si>
    <t>22.158</t>
  </si>
  <si>
    <t>4.938</t>
  </si>
  <si>
    <t>15.179</t>
  </si>
  <si>
    <t>50.633</t>
  </si>
  <si>
    <t>97.143</t>
  </si>
  <si>
    <t>93DU0630:T541:031</t>
  </si>
  <si>
    <t>21:0981:000327</t>
  </si>
  <si>
    <t>21:0001:000123:0005:0503:00</t>
  </si>
  <si>
    <t>46.95</t>
  </si>
  <si>
    <t>49.621</t>
  </si>
  <si>
    <t>93DU0630:T541:032</t>
  </si>
  <si>
    <t>21:0981:000328</t>
  </si>
  <si>
    <t>21:0001:000123:0005:0504:00</t>
  </si>
  <si>
    <t>46.245</t>
  </si>
  <si>
    <t>51.488</t>
  </si>
  <si>
    <t>93DU0630:T541:033</t>
  </si>
  <si>
    <t>21:0981:000329</t>
  </si>
  <si>
    <t>21:0001:000123:0005:0505:00</t>
  </si>
  <si>
    <t>51.291</t>
  </si>
  <si>
    <t>45.061</t>
  </si>
  <si>
    <t>97.71</t>
  </si>
  <si>
    <t>93DU0630:T541:034</t>
  </si>
  <si>
    <t>21:0981:000330</t>
  </si>
  <si>
    <t>21:0001:000123:0005:0506:00</t>
  </si>
  <si>
    <t>47.74</t>
  </si>
  <si>
    <t>93DU0630:T541:035</t>
  </si>
  <si>
    <t>21:0981:000331</t>
  </si>
  <si>
    <t>21:0001:000123:0005:0507:00</t>
  </si>
  <si>
    <t>49.443</t>
  </si>
  <si>
    <t>93DU0630:T541:036</t>
  </si>
  <si>
    <t>21:0981:000332</t>
  </si>
  <si>
    <t>21:0001:000123:0005:0508:00</t>
  </si>
  <si>
    <t>50.53</t>
  </si>
  <si>
    <t>1.211</t>
  </si>
  <si>
    <t>45.67</t>
  </si>
  <si>
    <t>98.189</t>
  </si>
  <si>
    <t>93DU0634:T541:037</t>
  </si>
  <si>
    <t>21:0981:000333</t>
  </si>
  <si>
    <t>21:0001:000127</t>
  </si>
  <si>
    <t>21:0001:000127:0005:0506:00</t>
  </si>
  <si>
    <t>22.933</t>
  </si>
  <si>
    <t>16.034</t>
  </si>
  <si>
    <t>52.41</t>
  </si>
  <si>
    <t>98.815</t>
  </si>
  <si>
    <t>93DU0634:T541:038</t>
  </si>
  <si>
    <t>21:0981:000334</t>
  </si>
  <si>
    <t>21:0001:000127:0005:0501:00</t>
  </si>
  <si>
    <t>48.737</t>
  </si>
  <si>
    <t>48.299</t>
  </si>
  <si>
    <t>93DU0634:T541:039</t>
  </si>
  <si>
    <t>21:0981:000335</t>
  </si>
  <si>
    <t>21:0001:000127:0005:0502:00</t>
  </si>
  <si>
    <t>0.248</t>
  </si>
  <si>
    <t>0.548</t>
  </si>
  <si>
    <t>46.697</t>
  </si>
  <si>
    <t>1.753</t>
  </si>
  <si>
    <t>1.112</t>
  </si>
  <si>
    <t>93DU0634:T541:040</t>
  </si>
  <si>
    <t>21:0981:000336</t>
  </si>
  <si>
    <t>21:0001:000127:0005:0503:00</t>
  </si>
  <si>
    <t>48.152</t>
  </si>
  <si>
    <t>93DU0634:T541:041</t>
  </si>
  <si>
    <t>21:0981:000337</t>
  </si>
  <si>
    <t>21:0001:000127:0005:0507:00</t>
  </si>
  <si>
    <t>77.484</t>
  </si>
  <si>
    <t>13.633</t>
  </si>
  <si>
    <t>91.777</t>
  </si>
  <si>
    <t>93DU0634:T541:042</t>
  </si>
  <si>
    <t>21:0981:000338</t>
  </si>
  <si>
    <t>21:0001:000127:0005:0504:00</t>
  </si>
  <si>
    <t>49.234</t>
  </si>
  <si>
    <t>93DU0634:T541:043</t>
  </si>
  <si>
    <t>21:0981:000339</t>
  </si>
  <si>
    <t>21:0001:000127:0005:0505:00</t>
  </si>
  <si>
    <t>50.274</t>
  </si>
  <si>
    <t>45.643</t>
  </si>
  <si>
    <t>97.256</t>
  </si>
  <si>
    <t>93DU0652:T541:044</t>
  </si>
  <si>
    <t>21:0981:000340</t>
  </si>
  <si>
    <t>21:0001:000145</t>
  </si>
  <si>
    <t>21:0001:000145:0005:0501:00</t>
  </si>
  <si>
    <t>45.099</t>
  </si>
  <si>
    <t>50.529</t>
  </si>
  <si>
    <t>93DU0652:T541:045</t>
  </si>
  <si>
    <t>21:0981:000341</t>
  </si>
  <si>
    <t>21:0001:000145:0005:0502:00</t>
  </si>
  <si>
    <t>48.349</t>
  </si>
  <si>
    <t>48.839</t>
  </si>
  <si>
    <t>93DU0652:T541:046</t>
  </si>
  <si>
    <t>21:0981:000342</t>
  </si>
  <si>
    <t>21:0001:000145:0005:0503:00</t>
  </si>
  <si>
    <t>47.465</t>
  </si>
  <si>
    <t>50.058</t>
  </si>
  <si>
    <t>98.478</t>
  </si>
  <si>
    <t>93DU0652:T541:047</t>
  </si>
  <si>
    <t>21:0981:000343</t>
  </si>
  <si>
    <t>21:0001:000145:0005:0504:00</t>
  </si>
  <si>
    <t>47.429</t>
  </si>
  <si>
    <t>98.104</t>
  </si>
  <si>
    <t>93DU0652:T541:048</t>
  </si>
  <si>
    <t>21:0981:000344</t>
  </si>
  <si>
    <t>21:0001:000145:0005:0505:00</t>
  </si>
  <si>
    <t>48.122</t>
  </si>
  <si>
    <t>49.605</t>
  </si>
  <si>
    <t>98.581</t>
  </si>
  <si>
    <t>93DU0652:T541:049</t>
  </si>
  <si>
    <t>21:0981:000345</t>
  </si>
  <si>
    <t>21:0001:000145:0005:0506:00</t>
  </si>
  <si>
    <t>49.797</t>
  </si>
  <si>
    <t>98.696</t>
  </si>
  <si>
    <t>93DU0652:T541:050</t>
  </si>
  <si>
    <t>21:0981:000346</t>
  </si>
  <si>
    <t>21:0001:000145:0005:0507:00</t>
  </si>
  <si>
    <t>52.526</t>
  </si>
  <si>
    <t>0.842</t>
  </si>
  <si>
    <t>44.435</t>
  </si>
  <si>
    <t>93DU0652:T541:051</t>
  </si>
  <si>
    <t>21:0981:000347</t>
  </si>
  <si>
    <t>21:0001:000145:0005:0508:00</t>
  </si>
  <si>
    <t>47.078</t>
  </si>
  <si>
    <t>98.631</t>
  </si>
  <si>
    <t>93DU0652:T541:052</t>
  </si>
  <si>
    <t>21:0981:000348</t>
  </si>
  <si>
    <t>21:0001:000145:0005:0509:00</t>
  </si>
  <si>
    <t>51.01</t>
  </si>
  <si>
    <t>43.933</t>
  </si>
  <si>
    <t>97.77</t>
  </si>
  <si>
    <t>93DU0661:T541:053</t>
  </si>
  <si>
    <t>21:0981:000349</t>
  </si>
  <si>
    <t>21:0001:000154</t>
  </si>
  <si>
    <t>21:0001:000154:0005:0508:00</t>
  </si>
  <si>
    <t>22.2</t>
  </si>
  <si>
    <t>52.015</t>
  </si>
  <si>
    <t>93DU0661:T541:054</t>
  </si>
  <si>
    <t>21:0981:000350</t>
  </si>
  <si>
    <t>21:0001:000154:0005:0509:00</t>
  </si>
  <si>
    <t>23.183</t>
  </si>
  <si>
    <t>4.809</t>
  </si>
  <si>
    <t>15.409</t>
  </si>
  <si>
    <t>93DU0661:T541:055</t>
  </si>
  <si>
    <t>21:0981:000351</t>
  </si>
  <si>
    <t>21:0001:000154:0005:0510:00</t>
  </si>
  <si>
    <t>21.9</t>
  </si>
  <si>
    <t>15.713</t>
  </si>
  <si>
    <t>50.977</t>
  </si>
  <si>
    <t>97.503</t>
  </si>
  <si>
    <t>93DU0661:T541:056</t>
  </si>
  <si>
    <t>21:0981:000352</t>
  </si>
  <si>
    <t>21:0001:000154:0005:0501:00</t>
  </si>
  <si>
    <t>93DU0661:T541:057</t>
  </si>
  <si>
    <t>21:0981:000353</t>
  </si>
  <si>
    <t>21:0001:000154:0005:0514:00</t>
  </si>
  <si>
    <t>33.539</t>
  </si>
  <si>
    <t>14.331</t>
  </si>
  <si>
    <t>35.098</t>
  </si>
  <si>
    <t>86.105</t>
  </si>
  <si>
    <t>93DU0661:T541:058</t>
  </si>
  <si>
    <t>21:0981:000354</t>
  </si>
  <si>
    <t>21:0001:000154:0005:0502:00</t>
  </si>
  <si>
    <t>48.24</t>
  </si>
  <si>
    <t>49.425</t>
  </si>
  <si>
    <t>93DU0661:T541:059</t>
  </si>
  <si>
    <t>21:0981:000355</t>
  </si>
  <si>
    <t>21:0001:000154:0005:0503:00</t>
  </si>
  <si>
    <t>49.208</t>
  </si>
  <si>
    <t>98.158</t>
  </si>
  <si>
    <t>93DU0661:T541:060</t>
  </si>
  <si>
    <t>21:0981:000356</t>
  </si>
  <si>
    <t>21:0001:000154:0005:0504:00</t>
  </si>
  <si>
    <t>93DU0661:T541:061</t>
  </si>
  <si>
    <t>21:0981:000357</t>
  </si>
  <si>
    <t>21:0001:000154:0005:0505:00</t>
  </si>
  <si>
    <t>46.87</t>
  </si>
  <si>
    <t>0.593</t>
  </si>
  <si>
    <t>49.59</t>
  </si>
  <si>
    <t>97.934</t>
  </si>
  <si>
    <t>93DU0661:T541:062</t>
  </si>
  <si>
    <t>21:0981:000358</t>
  </si>
  <si>
    <t>21:0001:000154:0005:0506:00</t>
  </si>
  <si>
    <t>46.053</t>
  </si>
  <si>
    <t>51.253</t>
  </si>
  <si>
    <t>98.541</t>
  </si>
  <si>
    <t>93DU0661:T541:063</t>
  </si>
  <si>
    <t>21:0981:000359</t>
  </si>
  <si>
    <t>21:0001:000154:0005:0507:00</t>
  </si>
  <si>
    <t>47.624</t>
  </si>
  <si>
    <t>49.536</t>
  </si>
  <si>
    <t>93DU0661:T541:064</t>
  </si>
  <si>
    <t>21:0981:000360</t>
  </si>
  <si>
    <t>21:0001:000154:0005:0511:00</t>
  </si>
  <si>
    <t>94.506</t>
  </si>
  <si>
    <t>95.915</t>
  </si>
  <si>
    <t>93DU0661:T541:065</t>
  </si>
  <si>
    <t>21:0981:000361</t>
  </si>
  <si>
    <t>21:0001:000154:0005:0515:00</t>
  </si>
  <si>
    <t>31.939</t>
  </si>
  <si>
    <t>13.367</t>
  </si>
  <si>
    <t>1.882</t>
  </si>
  <si>
    <t>34.587</t>
  </si>
  <si>
    <t>86.118</t>
  </si>
  <si>
    <t>93DU0661:T541:066</t>
  </si>
  <si>
    <t>21:0981:000362</t>
  </si>
  <si>
    <t>21:0001:000154:0005:0512:00</t>
  </si>
  <si>
    <t>94.195</t>
  </si>
  <si>
    <t>95.051</t>
  </si>
  <si>
    <t>93DU0661:T541:067</t>
  </si>
  <si>
    <t>21:0981:000363</t>
  </si>
  <si>
    <t>21:0001:000154:0005:0513:00</t>
  </si>
  <si>
    <t>96.762</t>
  </si>
  <si>
    <t>93DU0675:T541:068</t>
  </si>
  <si>
    <t>21:0981:000364</t>
  </si>
  <si>
    <t>21:0001:000168</t>
  </si>
  <si>
    <t>21:0001:000168:0005:0502:00</t>
  </si>
  <si>
    <t>59.887</t>
  </si>
  <si>
    <t>35.004</t>
  </si>
  <si>
    <t>96.118</t>
  </si>
  <si>
    <t>93DU0675:T541:069</t>
  </si>
  <si>
    <t>21:0981:000365</t>
  </si>
  <si>
    <t>21:0001:000168:0005:0504:00</t>
  </si>
  <si>
    <t>46.456</t>
  </si>
  <si>
    <t>51.039</t>
  </si>
  <si>
    <t>99.143</t>
  </si>
  <si>
    <t>93DU0675:T541:070</t>
  </si>
  <si>
    <t>21:0981:000366</t>
  </si>
  <si>
    <t>21:0001:000168:0005:0523:00</t>
  </si>
  <si>
    <t>75.1</t>
  </si>
  <si>
    <t>17.81</t>
  </si>
  <si>
    <t>93.682</t>
  </si>
  <si>
    <t>93DU0675:T541:071</t>
  </si>
  <si>
    <t>21:0981:000367</t>
  </si>
  <si>
    <t>21:0001:000168:0005:0524:00</t>
  </si>
  <si>
    <t>77.375</t>
  </si>
  <si>
    <t>14.377</t>
  </si>
  <si>
    <t>92.18</t>
  </si>
  <si>
    <t>93DU0675:T541:072</t>
  </si>
  <si>
    <t>21:0981:000368</t>
  </si>
  <si>
    <t>21:0001:000168:0005:0505:00</t>
  </si>
  <si>
    <t>47.205</t>
  </si>
  <si>
    <t>50.177</t>
  </si>
  <si>
    <t>98.366</t>
  </si>
  <si>
    <t>93DU0675:T541:073</t>
  </si>
  <si>
    <t>21:0981:000369</t>
  </si>
  <si>
    <t>21:0001:000168:0005:0506:00</t>
  </si>
  <si>
    <t>48.562</t>
  </si>
  <si>
    <t>47.051</t>
  </si>
  <si>
    <t>93DU0675:T541:074</t>
  </si>
  <si>
    <t>21:0981:000370</t>
  </si>
  <si>
    <t>21:0001:000168:0005:0507:00</t>
  </si>
  <si>
    <t>44.442</t>
  </si>
  <si>
    <t>4.842</t>
  </si>
  <si>
    <t>93DU0675:T541:075</t>
  </si>
  <si>
    <t>21:0981:000371</t>
  </si>
  <si>
    <t>21:0001:000168:0005:0508:00</t>
  </si>
  <si>
    <t>48.418</t>
  </si>
  <si>
    <t>42.859</t>
  </si>
  <si>
    <t>96.736</t>
  </si>
  <si>
    <t>93DU0675:T541:076</t>
  </si>
  <si>
    <t>21:0981:000372</t>
  </si>
  <si>
    <t>21:0001:000168:0005:0509:00</t>
  </si>
  <si>
    <t>44.629</t>
  </si>
  <si>
    <t>93DU0675:T541:077</t>
  </si>
  <si>
    <t>21:0981:000373</t>
  </si>
  <si>
    <t>21:0001:000168:0005:0510:00</t>
  </si>
  <si>
    <t>51.845</t>
  </si>
  <si>
    <t>40.39</t>
  </si>
  <si>
    <t>93.458</t>
  </si>
  <si>
    <t>93DU0675:T541:078</t>
  </si>
  <si>
    <t>21:0981:000374</t>
  </si>
  <si>
    <t>21:0001:000168:0005:0511:00</t>
  </si>
  <si>
    <t>47.792</t>
  </si>
  <si>
    <t>98.362</t>
  </si>
  <si>
    <t>93DU0675:T541:079</t>
  </si>
  <si>
    <t>21:0981:000375</t>
  </si>
  <si>
    <t>21:0001:000168:0005:0503:00</t>
  </si>
  <si>
    <t>60.458</t>
  </si>
  <si>
    <t>33.191</t>
  </si>
  <si>
    <t>94.953</t>
  </si>
  <si>
    <t>93DU0675:T541:080</t>
  </si>
  <si>
    <t>21:0981:000376</t>
  </si>
  <si>
    <t>21:0001:000168:0005:0522:00</t>
  </si>
  <si>
    <t>93DU0675:T541:081</t>
  </si>
  <si>
    <t>21:0981:000377</t>
  </si>
  <si>
    <t>21:0001:000168:0005:0512:00</t>
  </si>
  <si>
    <t>48.487</t>
  </si>
  <si>
    <t>93DU0675:T541:082</t>
  </si>
  <si>
    <t>21:0981:000378</t>
  </si>
  <si>
    <t>21:0001:000168:0005:0501:00</t>
  </si>
  <si>
    <t>10.623</t>
  </si>
  <si>
    <t>11.778</t>
  </si>
  <si>
    <t>21.597</t>
  </si>
  <si>
    <t>1.13</t>
  </si>
  <si>
    <t>40.059</t>
  </si>
  <si>
    <t>95.97</t>
  </si>
  <si>
    <t>93DU0675:T541:083</t>
  </si>
  <si>
    <t>21:0981:000379</t>
  </si>
  <si>
    <t>21:0001:000168:0005:0513:00</t>
  </si>
  <si>
    <t>40.848</t>
  </si>
  <si>
    <t>49.923</t>
  </si>
  <si>
    <t>98.842</t>
  </si>
  <si>
    <t>93DU0675:T541:084</t>
  </si>
  <si>
    <t>21:0981:000380</t>
  </si>
  <si>
    <t>21:0001:000168:0005:0514:00</t>
  </si>
  <si>
    <t>46.308</t>
  </si>
  <si>
    <t>51.393</t>
  </si>
  <si>
    <t>93DU0675:T541:085</t>
  </si>
  <si>
    <t>21:0981:000381</t>
  </si>
  <si>
    <t>21:0001:000168:0005:0515:00</t>
  </si>
  <si>
    <t>46.295</t>
  </si>
  <si>
    <t>3.83</t>
  </si>
  <si>
    <t>48.154</t>
  </si>
  <si>
    <t>98.942</t>
  </si>
  <si>
    <t>93DU0675:T541:086</t>
  </si>
  <si>
    <t>21:0981:000382</t>
  </si>
  <si>
    <t>21:0001:000168:0005:0516:00</t>
  </si>
  <si>
    <t>45.702</t>
  </si>
  <si>
    <t>51.888</t>
  </si>
  <si>
    <t>99.348</t>
  </si>
  <si>
    <t>93DU0675:T541:087</t>
  </si>
  <si>
    <t>21:0981:000383</t>
  </si>
  <si>
    <t>21:0001:000168:0005:0517:00</t>
  </si>
  <si>
    <t>47.278</t>
  </si>
  <si>
    <t>0.738</t>
  </si>
  <si>
    <t>98.642</t>
  </si>
  <si>
    <t>93DU0675:T541:088</t>
  </si>
  <si>
    <t>21:0981:000384</t>
  </si>
  <si>
    <t>21:0001:000168:0005:0525:00</t>
  </si>
  <si>
    <t>67.176</t>
  </si>
  <si>
    <t>1.996</t>
  </si>
  <si>
    <t>91.212</t>
  </si>
  <si>
    <t>93DU0675:T541:089</t>
  </si>
  <si>
    <t>21:0981:000385</t>
  </si>
  <si>
    <t>21:0001:000168:0005:0518:00</t>
  </si>
  <si>
    <t>48.217</t>
  </si>
  <si>
    <t>49.068</t>
  </si>
  <si>
    <t>98.168</t>
  </si>
  <si>
    <t>93DU0675:T541:090</t>
  </si>
  <si>
    <t>21:0981:000386</t>
  </si>
  <si>
    <t>21:0001:000168:0005:0519:00</t>
  </si>
  <si>
    <t>47.909</t>
  </si>
  <si>
    <t>0.638</t>
  </si>
  <si>
    <t>48.539</t>
  </si>
  <si>
    <t>93DU0675:T541:091</t>
  </si>
  <si>
    <t>21:0981:000387</t>
  </si>
  <si>
    <t>21:0001:000168:0005:0520:00</t>
  </si>
  <si>
    <t>50.307</t>
  </si>
  <si>
    <t>93DU0675:T541:092</t>
  </si>
  <si>
    <t>21:0981:000388</t>
  </si>
  <si>
    <t>21:0001:000168:0005:0521:00</t>
  </si>
  <si>
    <t>93BCW0140:T567:029</t>
  </si>
  <si>
    <t>21:0981:000389</t>
  </si>
  <si>
    <t>21:0001:000034</t>
  </si>
  <si>
    <t>21:0001:000034:0005:0541:00</t>
  </si>
  <si>
    <t>21.504</t>
  </si>
  <si>
    <t>6.16</t>
  </si>
  <si>
    <t>0.705</t>
  </si>
  <si>
    <t>51.869</t>
  </si>
  <si>
    <t>97.161</t>
  </si>
  <si>
    <t>93BCW0140:T567:030</t>
  </si>
  <si>
    <t>21:0981:000390</t>
  </si>
  <si>
    <t>21:0001:000034:0005:0542:00</t>
  </si>
  <si>
    <t>22.667</t>
  </si>
  <si>
    <t>4.135</t>
  </si>
  <si>
    <t>16.026</t>
  </si>
  <si>
    <t>51.627</t>
  </si>
  <si>
    <t>97.218</t>
  </si>
  <si>
    <t>93BCW0140:T567:031</t>
  </si>
  <si>
    <t>21:0981:000391</t>
  </si>
  <si>
    <t>21:0001:000034:0005:0543:00</t>
  </si>
  <si>
    <t>22.621</t>
  </si>
  <si>
    <t>4.763</t>
  </si>
  <si>
    <t>15.945</t>
  </si>
  <si>
    <t>51.362</t>
  </si>
  <si>
    <t>97.018</t>
  </si>
  <si>
    <t>93BCW0140:T567:032</t>
  </si>
  <si>
    <t>21:0981:000392</t>
  </si>
  <si>
    <t>21:0001:000034:0005:0544:00</t>
  </si>
  <si>
    <t>1.079</t>
  </si>
  <si>
    <t>24.058</t>
  </si>
  <si>
    <t>5.542</t>
  </si>
  <si>
    <t>14.418</t>
  </si>
  <si>
    <t>51.236</t>
  </si>
  <si>
    <t>93BCW0140:T567:033</t>
  </si>
  <si>
    <t>21:0981:000393</t>
  </si>
  <si>
    <t>21:0001:000034:0005:0504:00</t>
  </si>
  <si>
    <t>45.518</t>
  </si>
  <si>
    <t>2.593</t>
  </si>
  <si>
    <t>49.253</t>
  </si>
  <si>
    <t>93BCW0140:T567:034</t>
  </si>
  <si>
    <t>21:0981:000394</t>
  </si>
  <si>
    <t>21:0001:000034:0005:0505:00</t>
  </si>
  <si>
    <t>48.094</t>
  </si>
  <si>
    <t>46.262</t>
  </si>
  <si>
    <t>96.354</t>
  </si>
  <si>
    <t>93BCW0140:T567:035</t>
  </si>
  <si>
    <t>21:0981:000395</t>
  </si>
  <si>
    <t>21:0001:000034:0005:0549:00</t>
  </si>
  <si>
    <t>73.785</t>
  </si>
  <si>
    <t>16.227</t>
  </si>
  <si>
    <t>90.734</t>
  </si>
  <si>
    <t>93BCW0140:T567:036</t>
  </si>
  <si>
    <t>21:0981:000396</t>
  </si>
  <si>
    <t>21:0001:000034:0005:0550:00</t>
  </si>
  <si>
    <t>71.899</t>
  </si>
  <si>
    <t>18.602</t>
  </si>
  <si>
    <t>91.57</t>
  </si>
  <si>
    <t>93BCW0140:T567:037</t>
  </si>
  <si>
    <t>21:0981:000397</t>
  </si>
  <si>
    <t>21:0001:000034:0005:0506:00</t>
  </si>
  <si>
    <t>45.801</t>
  </si>
  <si>
    <t>50.766</t>
  </si>
  <si>
    <t>97.558</t>
  </si>
  <si>
    <t>93BCW0140:T567:038</t>
  </si>
  <si>
    <t>21:0981:000398</t>
  </si>
  <si>
    <t>21:0001:000034:0005:0507:00</t>
  </si>
  <si>
    <t>47.34</t>
  </si>
  <si>
    <t>47.129</t>
  </si>
  <si>
    <t>96.699</t>
  </si>
  <si>
    <t>93BCW0140:T567:039</t>
  </si>
  <si>
    <t>21:0981:000399</t>
  </si>
  <si>
    <t>21:0001:000034:0005:0508:00</t>
  </si>
  <si>
    <t>0.685</t>
  </si>
  <si>
    <t>49.108</t>
  </si>
  <si>
    <t>97.444</t>
  </si>
  <si>
    <t>93BCW0140:T567:040</t>
  </si>
  <si>
    <t>21:0981:000400</t>
  </si>
  <si>
    <t>21:0001:000034:0005:0503:00</t>
  </si>
  <si>
    <t>89.582</t>
  </si>
  <si>
    <t>93BCW0140:T567:041</t>
  </si>
  <si>
    <t>21:0981:000401</t>
  </si>
  <si>
    <t>21:0001:000034:0005:0540:00</t>
  </si>
  <si>
    <t>57.62</t>
  </si>
  <si>
    <t>32.822</t>
  </si>
  <si>
    <t>91.724</t>
  </si>
  <si>
    <t>93BCW0140:T567:042</t>
  </si>
  <si>
    <t>21:0981:000402</t>
  </si>
  <si>
    <t>21:0001:000034:0005:0509:00</t>
  </si>
  <si>
    <t>2.24</t>
  </si>
  <si>
    <t>0.691</t>
  </si>
  <si>
    <t>46.684</t>
  </si>
  <si>
    <t>96.708</t>
  </si>
  <si>
    <t>93BCW0140:T567:043</t>
  </si>
  <si>
    <t>21:0981:000403</t>
  </si>
  <si>
    <t>21:0001:000034:0005:0510:00</t>
  </si>
  <si>
    <t>48.324</t>
  </si>
  <si>
    <t>46.058</t>
  </si>
  <si>
    <t>96.413</t>
  </si>
  <si>
    <t>93BCW0140:T567:044</t>
  </si>
  <si>
    <t>21:0981:000404</t>
  </si>
  <si>
    <t>21:0001:000034:0005:0551:00</t>
  </si>
  <si>
    <t>70.593</t>
  </si>
  <si>
    <t>90.003</t>
  </si>
  <si>
    <t>93BCW0140:T567:045</t>
  </si>
  <si>
    <t>21:0981:000405</t>
  </si>
  <si>
    <t>21:0001:000034:0005:0511:00</t>
  </si>
  <si>
    <t>46.828</t>
  </si>
  <si>
    <t>49.515</t>
  </si>
  <si>
    <t>93BCW0140:T567:046</t>
  </si>
  <si>
    <t>21:0981:000406</t>
  </si>
  <si>
    <t>21:0001:000034:0005:0512:00</t>
  </si>
  <si>
    <t>46.562</t>
  </si>
  <si>
    <t>49.695</t>
  </si>
  <si>
    <t>93BCW0140:T567:047</t>
  </si>
  <si>
    <t>21:0981:000407</t>
  </si>
  <si>
    <t>21:0001:000034:0005:0552:00</t>
  </si>
  <si>
    <t>73.297</t>
  </si>
  <si>
    <t>90.823</t>
  </si>
  <si>
    <t>93BCW0140:T567:048</t>
  </si>
  <si>
    <t>21:0981:000408</t>
  </si>
  <si>
    <t>21:0001:000034:0005:0513:00</t>
  </si>
  <si>
    <t>50.234</t>
  </si>
  <si>
    <t>93BCW0140:T567:049</t>
  </si>
  <si>
    <t>21:0981:000409</t>
  </si>
  <si>
    <t>21:0001:000034:0005:0514:00</t>
  </si>
  <si>
    <t>46.96</t>
  </si>
  <si>
    <t>48.602</t>
  </si>
  <si>
    <t>96.82</t>
  </si>
  <si>
    <t>93BCW0140:T567:050</t>
  </si>
  <si>
    <t>21:0981:000410</t>
  </si>
  <si>
    <t>21:0001:000034:0005:0501:00</t>
  </si>
  <si>
    <t>68.322</t>
  </si>
  <si>
    <t>23.001</t>
  </si>
  <si>
    <t>92.085</t>
  </si>
  <si>
    <t>93BCW0140:T567:051</t>
  </si>
  <si>
    <t>21:0981:000411</t>
  </si>
  <si>
    <t>21:0001:000034:0005:0515:00</t>
  </si>
  <si>
    <t>47.654</t>
  </si>
  <si>
    <t>49.121</t>
  </si>
  <si>
    <t>93BCW0140:T567:052</t>
  </si>
  <si>
    <t>21:0981:000412</t>
  </si>
  <si>
    <t>21:0001:000034:0005:0516:00</t>
  </si>
  <si>
    <t>47.462</t>
  </si>
  <si>
    <t>96.425</t>
  </si>
  <si>
    <t>93BCW0140:T567:053</t>
  </si>
  <si>
    <t>21:0981:000413</t>
  </si>
  <si>
    <t>21:0001:000034:0005:0517:00</t>
  </si>
  <si>
    <t>47.606</t>
  </si>
  <si>
    <t>0.745</t>
  </si>
  <si>
    <t>46.834</t>
  </si>
  <si>
    <t>96.808</t>
  </si>
  <si>
    <t>93BCW0140:T567:054</t>
  </si>
  <si>
    <t>21:0981:000414</t>
  </si>
  <si>
    <t>21:0001:000034:0005:0553:00</t>
  </si>
  <si>
    <t>74.561</t>
  </si>
  <si>
    <t>15.244</t>
  </si>
  <si>
    <t>90.769</t>
  </si>
  <si>
    <t>93BCW0140:T567:055</t>
  </si>
  <si>
    <t>21:0981:000415</t>
  </si>
  <si>
    <t>21:0001:000034:0005:0518:00</t>
  </si>
  <si>
    <t>50.099</t>
  </si>
  <si>
    <t>45.448</t>
  </si>
  <si>
    <t>97.094</t>
  </si>
  <si>
    <t>93BCW0140:T567:056</t>
  </si>
  <si>
    <t>21:0981:000416</t>
  </si>
  <si>
    <t>21:0001:000034:0005:0519:00</t>
  </si>
  <si>
    <t>47.394</t>
  </si>
  <si>
    <t>47.006</t>
  </si>
  <si>
    <t>96.919</t>
  </si>
  <si>
    <t>93BCW0140:T567:057</t>
  </si>
  <si>
    <t>21:0981:000417</t>
  </si>
  <si>
    <t>21:0001:000034:0005:0520:00</t>
  </si>
  <si>
    <t>44.822</t>
  </si>
  <si>
    <t>93BCW0140:T567:058</t>
  </si>
  <si>
    <t>21:0981:000418</t>
  </si>
  <si>
    <t>21:0001:000034:0005:0545:00</t>
  </si>
  <si>
    <t>96.627</t>
  </si>
  <si>
    <t>97.038</t>
  </si>
  <si>
    <t>93BCW0140:T567:059</t>
  </si>
  <si>
    <t>21:0981:000419</t>
  </si>
  <si>
    <t>21:0001:000034:0005:0521:00</t>
  </si>
  <si>
    <t>2.993</t>
  </si>
  <si>
    <t>1.547</t>
  </si>
  <si>
    <t>49.768</t>
  </si>
  <si>
    <t>97.219</t>
  </si>
  <si>
    <t>93BCW0140:T567:060</t>
  </si>
  <si>
    <t>21:0981:000420</t>
  </si>
  <si>
    <t>21:0001:000034:0005:0522:00</t>
  </si>
  <si>
    <t>48.381</t>
  </si>
  <si>
    <t>45.872</t>
  </si>
  <si>
    <t>97.306</t>
  </si>
  <si>
    <t>93BCW0140:T567:061</t>
  </si>
  <si>
    <t>21:0981:000421</t>
  </si>
  <si>
    <t>21:0001:000034:0005:0523:00</t>
  </si>
  <si>
    <t>50.179</t>
  </si>
  <si>
    <t>96.575</t>
  </si>
  <si>
    <t>93BCW0140:T567:062</t>
  </si>
  <si>
    <t>21:0981:000422</t>
  </si>
  <si>
    <t>21:0001:000034:0005:0546:00</t>
  </si>
  <si>
    <t>95.199</t>
  </si>
  <si>
    <t>96.092</t>
  </si>
  <si>
    <t>93BCW0140:T567:063</t>
  </si>
  <si>
    <t>21:0981:000423</t>
  </si>
  <si>
    <t>21:0001:000034:0005:0502:00</t>
  </si>
  <si>
    <t>65.495</t>
  </si>
  <si>
    <t>26.612</t>
  </si>
  <si>
    <t>93.507</t>
  </si>
  <si>
    <t>93BCW0140:T567:064</t>
  </si>
  <si>
    <t>21:0981:000424</t>
  </si>
  <si>
    <t>21:0001:000034:0005:0524:00</t>
  </si>
  <si>
    <t>47.112</t>
  </si>
  <si>
    <t>46.757</t>
  </si>
  <si>
    <t>96.682</t>
  </si>
  <si>
    <t>93BCW0140:T567:065</t>
  </si>
  <si>
    <t>21:0981:000425</t>
  </si>
  <si>
    <t>21:0001:000034:0005:0525:00</t>
  </si>
  <si>
    <t>46.102</t>
  </si>
  <si>
    <t>97.048</t>
  </si>
  <si>
    <t>93BCW0140:T567:066</t>
  </si>
  <si>
    <t>21:0981:000426</t>
  </si>
  <si>
    <t>21:0001:000034:0005:0547:00</t>
  </si>
  <si>
    <t>96.577</t>
  </si>
  <si>
    <t>97.134</t>
  </si>
  <si>
    <t>93BCW0140:T567:067</t>
  </si>
  <si>
    <t>21:0981:000427</t>
  </si>
  <si>
    <t>21:0001:000034:0005:0554:00</t>
  </si>
  <si>
    <t>75.091</t>
  </si>
  <si>
    <t>14.312</t>
  </si>
  <si>
    <t>89.976</t>
  </si>
  <si>
    <t>93BCW0140:T567:068</t>
  </si>
  <si>
    <t>21:0981:000428</t>
  </si>
  <si>
    <t>21:0001:000034:0005:0555:00</t>
  </si>
  <si>
    <t>74.777</t>
  </si>
  <si>
    <t>15.341</t>
  </si>
  <si>
    <t>91.091</t>
  </si>
  <si>
    <t>93BCW0140:T567:069</t>
  </si>
  <si>
    <t>21:0981:000429</t>
  </si>
  <si>
    <t>21:0001:000034:0005:0526:00</t>
  </si>
  <si>
    <t>47.083</t>
  </si>
  <si>
    <t>49.301</t>
  </si>
  <si>
    <t>97.921</t>
  </si>
  <si>
    <t>93BCW0140:T567:070</t>
  </si>
  <si>
    <t>21:0981:000430</t>
  </si>
  <si>
    <t>21:0001:000034:0005:0527:00</t>
  </si>
  <si>
    <t>46.215</t>
  </si>
  <si>
    <t>93BCW0140:T567:071</t>
  </si>
  <si>
    <t>21:0981:000431</t>
  </si>
  <si>
    <t>21:0001:000034:0005:0528:00</t>
  </si>
  <si>
    <t>47.627</t>
  </si>
  <si>
    <t>47.726</t>
  </si>
  <si>
    <t>97.323</t>
  </si>
  <si>
    <t>93BCW0140:T567:072</t>
  </si>
  <si>
    <t>21:0981:000432</t>
  </si>
  <si>
    <t>21:0001:000034:0005:0529:00</t>
  </si>
  <si>
    <t>42.809</t>
  </si>
  <si>
    <t>5.342</t>
  </si>
  <si>
    <t>93BCW0140:T567:073</t>
  </si>
  <si>
    <t>21:0981:000433</t>
  </si>
  <si>
    <t>21:0001:000034:0005:0556:00</t>
  </si>
  <si>
    <t>76.498</t>
  </si>
  <si>
    <t>12.727</t>
  </si>
  <si>
    <t>90.602</t>
  </si>
  <si>
    <t>93BCW0140:T567:074</t>
  </si>
  <si>
    <t>21:0981:000434</t>
  </si>
  <si>
    <t>21:0001:000034:0005:0530:00</t>
  </si>
  <si>
    <t>44.413</t>
  </si>
  <si>
    <t>1.087</t>
  </si>
  <si>
    <t>51.628</t>
  </si>
  <si>
    <t>93BCW0140:T567:075</t>
  </si>
  <si>
    <t>21:0981:000435</t>
  </si>
  <si>
    <t>21:0001:000034:0005:0531:00</t>
  </si>
  <si>
    <t>45.853</t>
  </si>
  <si>
    <t>0.194</t>
  </si>
  <si>
    <t>50.856</t>
  </si>
  <si>
    <t>97.787</t>
  </si>
  <si>
    <t>93BCW0140:T567:076</t>
  </si>
  <si>
    <t>21:0981:000436</t>
  </si>
  <si>
    <t>21:0001:000034:0005:0532:00</t>
  </si>
  <si>
    <t>49.075</t>
  </si>
  <si>
    <t>1.043</t>
  </si>
  <si>
    <t>1.135</t>
  </si>
  <si>
    <t>44.732</t>
  </si>
  <si>
    <t>96.667</t>
  </si>
  <si>
    <t>93BCW0140:T567:077</t>
  </si>
  <si>
    <t>21:0981:000437</t>
  </si>
  <si>
    <t>21:0001:000034:0005:0557:00</t>
  </si>
  <si>
    <t>74.348</t>
  </si>
  <si>
    <t>91.15</t>
  </si>
  <si>
    <t>93BCW0140:T567:078</t>
  </si>
  <si>
    <t>21:0981:000438</t>
  </si>
  <si>
    <t>21:0001:000034:0005:0533:00</t>
  </si>
  <si>
    <t>49.36</t>
  </si>
  <si>
    <t>93BCW0140:T567:079</t>
  </si>
  <si>
    <t>21:0981:000439</t>
  </si>
  <si>
    <t>21:0001:000034:0005:0534:00</t>
  </si>
  <si>
    <t>46.286</t>
  </si>
  <si>
    <t>50.115</t>
  </si>
  <si>
    <t>97.48</t>
  </si>
  <si>
    <t>93BCW0140:T567:080</t>
  </si>
  <si>
    <t>21:0981:000440</t>
  </si>
  <si>
    <t>21:0001:000034:0005:0535:00</t>
  </si>
  <si>
    <t>45.675</t>
  </si>
  <si>
    <t>50.082</t>
  </si>
  <si>
    <t>97.158</t>
  </si>
  <si>
    <t>93BCW0140:T567:081</t>
  </si>
  <si>
    <t>21:0981:000441</t>
  </si>
  <si>
    <t>21:0001:000034:0005:0558:00</t>
  </si>
  <si>
    <t>76.615</t>
  </si>
  <si>
    <t>13.495</t>
  </si>
  <si>
    <t>90.877</t>
  </si>
  <si>
    <t>93BCW0140:T567:082</t>
  </si>
  <si>
    <t>21:0981:000442</t>
  </si>
  <si>
    <t>21:0001:000034:0005:0536:00</t>
  </si>
  <si>
    <t>45.982</t>
  </si>
  <si>
    <t>97.258</t>
  </si>
  <si>
    <t>93BCW0140:T567:083</t>
  </si>
  <si>
    <t>21:0981:000443</t>
  </si>
  <si>
    <t>21:0001:000034:0005:0537:00</t>
  </si>
  <si>
    <t>53.078</t>
  </si>
  <si>
    <t>0.655</t>
  </si>
  <si>
    <t>39.783</t>
  </si>
  <si>
    <t>94.993</t>
  </si>
  <si>
    <t>93BCW0140:T567:084</t>
  </si>
  <si>
    <t>21:0981:000444</t>
  </si>
  <si>
    <t>21:0001:000034:0005:0538:00</t>
  </si>
  <si>
    <t>49.503</t>
  </si>
  <si>
    <t>45.418</t>
  </si>
  <si>
    <t>97.052</t>
  </si>
  <si>
    <t>93BCW0140:T567:085</t>
  </si>
  <si>
    <t>21:0981:000445</t>
  </si>
  <si>
    <t>21:0001:000034:0005:0559:00</t>
  </si>
  <si>
    <t>74.911</t>
  </si>
  <si>
    <t>15.138</t>
  </si>
  <si>
    <t>91.129</t>
  </si>
  <si>
    <t>93BCW0140:T567:086</t>
  </si>
  <si>
    <t>21:0981:000446</t>
  </si>
  <si>
    <t>21:0001:000034:0005:0539:00</t>
  </si>
  <si>
    <t>43.034</t>
  </si>
  <si>
    <t>0.796</t>
  </si>
  <si>
    <t>4.358</t>
  </si>
  <si>
    <t>45.228</t>
  </si>
  <si>
    <t>97.068</t>
  </si>
  <si>
    <t>93BCW0140:T567:087</t>
  </si>
  <si>
    <t>21:0981:000447</t>
  </si>
  <si>
    <t>21:0001:000034:0005:0560:00</t>
  </si>
  <si>
    <t>74.823</t>
  </si>
  <si>
    <t>13.726</t>
  </si>
  <si>
    <t>89.591</t>
  </si>
  <si>
    <t>93BCW0140:T567:088</t>
  </si>
  <si>
    <t>21:0981:000448</t>
  </si>
  <si>
    <t>21:0001:000034:0005:0561:00</t>
  </si>
  <si>
    <t>3.431</t>
  </si>
  <si>
    <t>67.062</t>
  </si>
  <si>
    <t>15.364</t>
  </si>
  <si>
    <t>91.944</t>
  </si>
  <si>
    <t>93BCW0140:T567:089</t>
  </si>
  <si>
    <t>21:0981:000449</t>
  </si>
  <si>
    <t>21:0001:000034:0005:0548:00</t>
  </si>
  <si>
    <t>96.41</t>
  </si>
  <si>
    <t>97.012</t>
  </si>
  <si>
    <t>93BCW0140:T567:090</t>
  </si>
  <si>
    <t>21:0981:000450</t>
  </si>
  <si>
    <t>21:0001:000034:0005:0562:00</t>
  </si>
  <si>
    <t>75.842</t>
  </si>
  <si>
    <t>13.751</t>
  </si>
  <si>
    <t>90.478</t>
  </si>
  <si>
    <t>93BCW0181:T567:091</t>
  </si>
  <si>
    <t>21:0981:000451</t>
  </si>
  <si>
    <t>21:0001:000074</t>
  </si>
  <si>
    <t>21:0001:000074:0005:0501:00</t>
  </si>
  <si>
    <t>93DU0628:T568:014</t>
  </si>
  <si>
    <t>21:0981:000452</t>
  </si>
  <si>
    <t>21:0001:000121</t>
  </si>
  <si>
    <t>21:0001:000121:0005:0501:00</t>
  </si>
  <si>
    <t>20.67</t>
  </si>
  <si>
    <t>9.404</t>
  </si>
  <si>
    <t>27.769</t>
  </si>
  <si>
    <t>2.539</t>
  </si>
  <si>
    <t>37.085</t>
  </si>
  <si>
    <t>99.374</t>
  </si>
  <si>
    <t>93DU0628:T568:015</t>
  </si>
  <si>
    <t>21:0981:000453</t>
  </si>
  <si>
    <t>21:0001:000121:0005:0502:00</t>
  </si>
  <si>
    <t>21.112</t>
  </si>
  <si>
    <t>4.946</t>
  </si>
  <si>
    <t>26.319</t>
  </si>
  <si>
    <t>37.72</t>
  </si>
  <si>
    <t>93DU0628:T568:016</t>
  </si>
  <si>
    <t>21:0981:000454</t>
  </si>
  <si>
    <t>21:0001:000121:0005:0503:00</t>
  </si>
  <si>
    <t>9.002</t>
  </si>
  <si>
    <t>26.697</t>
  </si>
  <si>
    <t>2.167</t>
  </si>
  <si>
    <t>37.049</t>
  </si>
  <si>
    <t>93DU0628:T568:017</t>
  </si>
  <si>
    <t>21:0981:000455</t>
  </si>
  <si>
    <t>21:0001:000121:0005:0510:00</t>
  </si>
  <si>
    <t>24.118</t>
  </si>
  <si>
    <t>4.269</t>
  </si>
  <si>
    <t>15.426</t>
  </si>
  <si>
    <t>52.793</t>
  </si>
  <si>
    <t>93DU0628:T568:018</t>
  </si>
  <si>
    <t>21:0981:000456</t>
  </si>
  <si>
    <t>21:0001:000121:0005:0505:00</t>
  </si>
  <si>
    <t>43.861</t>
  </si>
  <si>
    <t>2.028</t>
  </si>
  <si>
    <t>97.562</t>
  </si>
  <si>
    <t>93DU0628:T568:019</t>
  </si>
  <si>
    <t>21:0981:000457</t>
  </si>
  <si>
    <t>21:0001:000121:0005:0506:00</t>
  </si>
  <si>
    <t>46.877</t>
  </si>
  <si>
    <t>48.867</t>
  </si>
  <si>
    <t>96.794</t>
  </si>
  <si>
    <t>93DU0628:T568:020</t>
  </si>
  <si>
    <t>21:0981:000458</t>
  </si>
  <si>
    <t>21:0001:000121:0005:0507:00</t>
  </si>
  <si>
    <t>46.366</t>
  </si>
  <si>
    <t>0.662</t>
  </si>
  <si>
    <t>1.933</t>
  </si>
  <si>
    <t>47.123</t>
  </si>
  <si>
    <t>93DU0628:T568:021</t>
  </si>
  <si>
    <t>21:0981:000459</t>
  </si>
  <si>
    <t>21:0001:000121:0005:0512:00</t>
  </si>
  <si>
    <t>30.08</t>
  </si>
  <si>
    <t>12.56</t>
  </si>
  <si>
    <t>3.961</t>
  </si>
  <si>
    <t>2.1</t>
  </si>
  <si>
    <t>35.806</t>
  </si>
  <si>
    <t>86.132</t>
  </si>
  <si>
    <t>93DU0628:T568:022</t>
  </si>
  <si>
    <t>21:0981:000460</t>
  </si>
  <si>
    <t>21:0001:000121:0005:0513:00</t>
  </si>
  <si>
    <t>32.041</t>
  </si>
  <si>
    <t>14.924</t>
  </si>
  <si>
    <t>1.922</t>
  </si>
  <si>
    <t>35.132</t>
  </si>
  <si>
    <t>86.614</t>
  </si>
  <si>
    <t>93DU0628:T568:023</t>
  </si>
  <si>
    <t>21:0981:000461</t>
  </si>
  <si>
    <t>21:0001:000121:0005:0508:00</t>
  </si>
  <si>
    <t>48.895</t>
  </si>
  <si>
    <t>45.621</t>
  </si>
  <si>
    <t>93DU0628:T568:024</t>
  </si>
  <si>
    <t>21:0981:000462</t>
  </si>
  <si>
    <t>21:0001:000121:0005:0509:00</t>
  </si>
  <si>
    <t>49.742</t>
  </si>
  <si>
    <t>93DU0628:T568:025</t>
  </si>
  <si>
    <t>21:0981:000463</t>
  </si>
  <si>
    <t>21:0001:000121:0005:0504:00</t>
  </si>
  <si>
    <t>13.083</t>
  </si>
  <si>
    <t>44.551</t>
  </si>
  <si>
    <t>27.33</t>
  </si>
  <si>
    <t>10.609</t>
  </si>
  <si>
    <t>93DU0628:T568:026</t>
  </si>
  <si>
    <t>21:0981:000464</t>
  </si>
  <si>
    <t>21:0001:000121:0005:0511:00</t>
  </si>
  <si>
    <t>0.266</t>
  </si>
  <si>
    <t>95.541</t>
  </si>
  <si>
    <t>96.37</t>
  </si>
  <si>
    <t>93DU0633:T568:027</t>
  </si>
  <si>
    <t>21:0981:000465</t>
  </si>
  <si>
    <t>21:0001:000126</t>
  </si>
  <si>
    <t>21:0001:000126:0005:0506:00</t>
  </si>
  <si>
    <t>23.211</t>
  </si>
  <si>
    <t>3.791</t>
  </si>
  <si>
    <t>52.496</t>
  </si>
  <si>
    <t>98.357</t>
  </si>
  <si>
    <t>93DU0633:T568:028</t>
  </si>
  <si>
    <t>21:0981:000466</t>
  </si>
  <si>
    <t>21:0001:000126:0005:0507:00</t>
  </si>
  <si>
    <t>2.224</t>
  </si>
  <si>
    <t>22.235</t>
  </si>
  <si>
    <t>15.857</t>
  </si>
  <si>
    <t>51.356</t>
  </si>
  <si>
    <t>97.588</t>
  </si>
  <si>
    <t>93DU0633:T568:029</t>
  </si>
  <si>
    <t>21:0981:000467</t>
  </si>
  <si>
    <t>21:0001:000126:0005:0508:00</t>
  </si>
  <si>
    <t>0.893</t>
  </si>
  <si>
    <t>94.721</t>
  </si>
  <si>
    <t>96.045</t>
  </si>
  <si>
    <t>93DU0633:T568:030</t>
  </si>
  <si>
    <t>21:0981:000468</t>
  </si>
  <si>
    <t>21:0001:000126:0005:0501:00</t>
  </si>
  <si>
    <t>48.786</t>
  </si>
  <si>
    <t>0.965</t>
  </si>
  <si>
    <t>47.847</t>
  </si>
  <si>
    <t>93DU0633:T568:031</t>
  </si>
  <si>
    <t>21:0981:000469</t>
  </si>
  <si>
    <t>21:0001:000126:0005:0502:00</t>
  </si>
  <si>
    <t>47.156</t>
  </si>
  <si>
    <t>47.118</t>
  </si>
  <si>
    <t>96.711</t>
  </si>
  <si>
    <t>93DU0633:T568:032</t>
  </si>
  <si>
    <t>21:0981:000470</t>
  </si>
  <si>
    <t>21:0001:000126:0005:0503:00</t>
  </si>
  <si>
    <t>46.656</t>
  </si>
  <si>
    <t>97.632</t>
  </si>
  <si>
    <t>93DU0633:T568:033</t>
  </si>
  <si>
    <t>21:0981:000471</t>
  </si>
  <si>
    <t>21:0001:000126:0005:0504:00</t>
  </si>
  <si>
    <t>47.038</t>
  </si>
  <si>
    <t>50.152</t>
  </si>
  <si>
    <t>97.755</t>
  </si>
  <si>
    <t>93DU0633:T568:034</t>
  </si>
  <si>
    <t>21:0981:000472</t>
  </si>
  <si>
    <t>21:0001:000126:0005:0505:00</t>
  </si>
  <si>
    <t>0.875</t>
  </si>
  <si>
    <t>97.408</t>
  </si>
  <si>
    <t>93DU0639:T568:035</t>
  </si>
  <si>
    <t>21:0981:000473</t>
  </si>
  <si>
    <t>21:0001:000132</t>
  </si>
  <si>
    <t>21:0001:000132:0005:0506:00</t>
  </si>
  <si>
    <t>25.849</t>
  </si>
  <si>
    <t>35.31</t>
  </si>
  <si>
    <t>93DU0639:T568:036</t>
  </si>
  <si>
    <t>21:0981:000474</t>
  </si>
  <si>
    <t>21:0001:000132:0005:0501:00</t>
  </si>
  <si>
    <t>28.131</t>
  </si>
  <si>
    <t>12.792</t>
  </si>
  <si>
    <t>93DU0639:T568:037</t>
  </si>
  <si>
    <t>21:0981:000475</t>
  </si>
  <si>
    <t>21:0001:000132:0005:0502:00</t>
  </si>
  <si>
    <t>22.923</t>
  </si>
  <si>
    <t>3.78</t>
  </si>
  <si>
    <t>52.738</t>
  </si>
  <si>
    <t>93DU0639:T568:038</t>
  </si>
  <si>
    <t>21:0981:000476</t>
  </si>
  <si>
    <t>21:0001:000132:0005:0503:00</t>
  </si>
  <si>
    <t>1.385</t>
  </si>
  <si>
    <t>22.187</t>
  </si>
  <si>
    <t>15.782</t>
  </si>
  <si>
    <t>93DU0639:T568:039</t>
  </si>
  <si>
    <t>21:0981:000477</t>
  </si>
  <si>
    <t>21:0001:000132:0005:0504:00</t>
  </si>
  <si>
    <t>23.627</t>
  </si>
  <si>
    <t>93DU0639:T568:040</t>
  </si>
  <si>
    <t>21:0981:000478</t>
  </si>
  <si>
    <t>21:0001:000132:0005:0505:00</t>
  </si>
  <si>
    <t>23.343</t>
  </si>
  <si>
    <t>14.912</t>
  </si>
  <si>
    <t>52.603</t>
  </si>
  <si>
    <t>93DU0641:T568:041</t>
  </si>
  <si>
    <t>21:0981:000479</t>
  </si>
  <si>
    <t>21:0001:000134</t>
  </si>
  <si>
    <t>21:0001:000134:0005:0501:00</t>
  </si>
  <si>
    <t>9.897</t>
  </si>
  <si>
    <t>27.24</t>
  </si>
  <si>
    <t>2.321</t>
  </si>
  <si>
    <t>36.908</t>
  </si>
  <si>
    <t>93DU0641:T568:042</t>
  </si>
  <si>
    <t>21:0981:000480</t>
  </si>
  <si>
    <t>21:0001:000134:0005:0502:00</t>
  </si>
  <si>
    <t>9.037</t>
  </si>
  <si>
    <t>27.405</t>
  </si>
  <si>
    <t>3.182</t>
  </si>
  <si>
    <t>37.203</t>
  </si>
  <si>
    <t>93DU0641:T568:043</t>
  </si>
  <si>
    <t>21:0981:000481</t>
  </si>
  <si>
    <t>21:0001:000134:0005:0503:00</t>
  </si>
  <si>
    <t>20.885</t>
  </si>
  <si>
    <t>10.722</t>
  </si>
  <si>
    <t>26.579</t>
  </si>
  <si>
    <t>1.947</t>
  </si>
  <si>
    <t>37.136</t>
  </si>
  <si>
    <t>93DU0641:T568:044</t>
  </si>
  <si>
    <t>21:0981:000482</t>
  </si>
  <si>
    <t>21:0001:000134:0005:0504:00</t>
  </si>
  <si>
    <t>20.919</t>
  </si>
  <si>
    <t>10.416</t>
  </si>
  <si>
    <t>27.167</t>
  </si>
  <si>
    <t>37.175</t>
  </si>
  <si>
    <t>99.13</t>
  </si>
  <si>
    <t>93DU0641:T568:045</t>
  </si>
  <si>
    <t>21:0981:000483</t>
  </si>
  <si>
    <t>21:0001:000134:0005:0505:00</t>
  </si>
  <si>
    <t>24.002</t>
  </si>
  <si>
    <t>4.929</t>
  </si>
  <si>
    <t>15.509</t>
  </si>
  <si>
    <t>99.263</t>
  </si>
  <si>
    <t>93DU0641:T568:046</t>
  </si>
  <si>
    <t>21:0981:000484</t>
  </si>
  <si>
    <t>21:0001:000134:0005:0506:00</t>
  </si>
  <si>
    <t>23.574</t>
  </si>
  <si>
    <t>15.252</t>
  </si>
  <si>
    <t>52.569</t>
  </si>
  <si>
    <t>93DU0641:T568:047</t>
  </si>
  <si>
    <t>21:0981:000485</t>
  </si>
  <si>
    <t>21:0001:000134:0005:0507:00</t>
  </si>
  <si>
    <t>2.073</t>
  </si>
  <si>
    <t>22.857</t>
  </si>
  <si>
    <t>5.179</t>
  </si>
  <si>
    <t>15.384</t>
  </si>
  <si>
    <t>51.441</t>
  </si>
  <si>
    <t>93DU0641:T568:048</t>
  </si>
  <si>
    <t>21:0981:000486</t>
  </si>
  <si>
    <t>21:0001:000134:0005:0508:00</t>
  </si>
  <si>
    <t>23.898</t>
  </si>
  <si>
    <t>14.6</t>
  </si>
  <si>
    <t>52.402</t>
  </si>
  <si>
    <t>93DU0641:T568:049</t>
  </si>
  <si>
    <t>21:0981:000487</t>
  </si>
  <si>
    <t>21:0001:000134:0005:0509:00</t>
  </si>
  <si>
    <t>30.679</t>
  </si>
  <si>
    <t>13.999</t>
  </si>
  <si>
    <t>2.053</t>
  </si>
  <si>
    <t>35.224</t>
  </si>
  <si>
    <t>0.766</t>
  </si>
  <si>
    <t>85.876</t>
  </si>
  <si>
    <t>93DU0641:T568:050</t>
  </si>
  <si>
    <t>21:0981:000488</t>
  </si>
  <si>
    <t>21:0001:000134:0005:0510:00</t>
  </si>
  <si>
    <t>31.572</t>
  </si>
  <si>
    <t>12.839</t>
  </si>
  <si>
    <t>35.123</t>
  </si>
  <si>
    <t>85.448</t>
  </si>
  <si>
    <t>93DU0642:T568:051</t>
  </si>
  <si>
    <t>21:0981:000489</t>
  </si>
  <si>
    <t>21:0001:000135</t>
  </si>
  <si>
    <t>21:0001:000135:0005:0501:00</t>
  </si>
  <si>
    <t>9.137</t>
  </si>
  <si>
    <t>27.174</t>
  </si>
  <si>
    <t>36.788</t>
  </si>
  <si>
    <t>93DU0642:T568:052</t>
  </si>
  <si>
    <t>21:0981:000490</t>
  </si>
  <si>
    <t>21:0001:000135:0005:0502:00</t>
  </si>
  <si>
    <t>10.298</t>
  </si>
  <si>
    <t>25.378</t>
  </si>
  <si>
    <t>36.841</t>
  </si>
  <si>
    <t>93DU0642:T568:053</t>
  </si>
  <si>
    <t>21:0981:000491</t>
  </si>
  <si>
    <t>21:0001:000135:0005:0505:00</t>
  </si>
  <si>
    <t>0.721</t>
  </si>
  <si>
    <t>3.462</t>
  </si>
  <si>
    <t>99.072</t>
  </si>
  <si>
    <t>93DU0642:T568:054</t>
  </si>
  <si>
    <t>21:0981:000492</t>
  </si>
  <si>
    <t>21:0001:000135:0005:0506:00</t>
  </si>
  <si>
    <t>21.766</t>
  </si>
  <si>
    <t>5.11</t>
  </si>
  <si>
    <t>16.305</t>
  </si>
  <si>
    <t>53.061</t>
  </si>
  <si>
    <t>93DU0642:T568:055</t>
  </si>
  <si>
    <t>21:0981:000493</t>
  </si>
  <si>
    <t>21:0001:000135:0005:0507:00</t>
  </si>
  <si>
    <t>22.82</t>
  </si>
  <si>
    <t>15.865</t>
  </si>
  <si>
    <t>93DU0642:T568:056</t>
  </si>
  <si>
    <t>21:0981:000494</t>
  </si>
  <si>
    <t>21:0001:000135:0005:0508:00</t>
  </si>
  <si>
    <t>4.698</t>
  </si>
  <si>
    <t>15.265</t>
  </si>
  <si>
    <t>52.78</t>
  </si>
  <si>
    <t>98.862</t>
  </si>
  <si>
    <t>93DU0642:T568:057</t>
  </si>
  <si>
    <t>21:0981:000495</t>
  </si>
  <si>
    <t>21:0001:000135:0005:0509:00</t>
  </si>
  <si>
    <t>24.122</t>
  </si>
  <si>
    <t>4.208</t>
  </si>
  <si>
    <t>15.714</t>
  </si>
  <si>
    <t>53.178</t>
  </si>
  <si>
    <t>98.654</t>
  </si>
  <si>
    <t>93DU0642:T568:058</t>
  </si>
  <si>
    <t>21:0981:000496</t>
  </si>
  <si>
    <t>21:0001:000135:0005:0503:00</t>
  </si>
  <si>
    <t>45.414</t>
  </si>
  <si>
    <t>51.77</t>
  </si>
  <si>
    <t>93DU0642:T568:059</t>
  </si>
  <si>
    <t>21:0981:000497</t>
  </si>
  <si>
    <t>21:0001:000135:0005:0504:00</t>
  </si>
  <si>
    <t>46.407</t>
  </si>
  <si>
    <t>50.144</t>
  </si>
  <si>
    <t>98.106</t>
  </si>
  <si>
    <t>93DU0654:T568:060</t>
  </si>
  <si>
    <t>21:0981:000498</t>
  </si>
  <si>
    <t>21:0001:000147</t>
  </si>
  <si>
    <t>21:0001:000147:0005:0501:00</t>
  </si>
  <si>
    <t>11.854</t>
  </si>
  <si>
    <t>25.494</t>
  </si>
  <si>
    <t>0.767</t>
  </si>
  <si>
    <t>37.468</t>
  </si>
  <si>
    <t>99.512</t>
  </si>
  <si>
    <t>93DU0654:T568:061</t>
  </si>
  <si>
    <t>21:0981:000499</t>
  </si>
  <si>
    <t>21:0001:000147:0005:0502:00</t>
  </si>
  <si>
    <t>20.883</t>
  </si>
  <si>
    <t>9.52</t>
  </si>
  <si>
    <t>27.071</t>
  </si>
  <si>
    <t>2.943</t>
  </si>
  <si>
    <t>37.352</t>
  </si>
  <si>
    <t>99.838</t>
  </si>
  <si>
    <t>93DU0654:T568:062</t>
  </si>
  <si>
    <t>21:0981:000500</t>
  </si>
  <si>
    <t>21:0001:000147:0005:0503:00</t>
  </si>
  <si>
    <t>21.057</t>
  </si>
  <si>
    <t>9.699</t>
  </si>
  <si>
    <t>27.977</t>
  </si>
  <si>
    <t>2.101</t>
  </si>
  <si>
    <t>37.166</t>
  </si>
  <si>
    <t>99.579</t>
  </si>
  <si>
    <t>93DU0654:T568:063</t>
  </si>
  <si>
    <t>21:0981:000501</t>
  </si>
  <si>
    <t>21:0001:000147:0005:0504:00</t>
  </si>
  <si>
    <t>7.78</t>
  </si>
  <si>
    <t>27.127</t>
  </si>
  <si>
    <t>3.27</t>
  </si>
  <si>
    <t>37.205</t>
  </si>
  <si>
    <t>98.855</t>
  </si>
  <si>
    <t>93DU0654:T568:064</t>
  </si>
  <si>
    <t>21:0981:000502</t>
  </si>
  <si>
    <t>21:0001:000147:0005:0505:00</t>
  </si>
  <si>
    <t>8.258</t>
  </si>
  <si>
    <t>25.857</t>
  </si>
  <si>
    <t>37.575</t>
  </si>
  <si>
    <t>99.117</t>
  </si>
  <si>
    <t>93DU0654:T568:065</t>
  </si>
  <si>
    <t>21:0981:000503</t>
  </si>
  <si>
    <t>21:0001:000147:0005:0512:00</t>
  </si>
  <si>
    <t>23.786</t>
  </si>
  <si>
    <t>14.642</t>
  </si>
  <si>
    <t>51.764</t>
  </si>
  <si>
    <t>97.337</t>
  </si>
  <si>
    <t>93DU0654:T568:066</t>
  </si>
  <si>
    <t>21:0981:000504</t>
  </si>
  <si>
    <t>21:0001:000147:0005:0513:00</t>
  </si>
  <si>
    <t>2.26</t>
  </si>
  <si>
    <t>3.706</t>
  </si>
  <si>
    <t>15.953</t>
  </si>
  <si>
    <t>0.72</t>
  </si>
  <si>
    <t>98.711</t>
  </si>
  <si>
    <t>93DU0654:T568:067</t>
  </si>
  <si>
    <t>21:0981:000505</t>
  </si>
  <si>
    <t>21:0001:000147:0005:0508:00</t>
  </si>
  <si>
    <t>46.492</t>
  </si>
  <si>
    <t>3.724</t>
  </si>
  <si>
    <t>45.411</t>
  </si>
  <si>
    <t>96.274</t>
  </si>
  <si>
    <t>93DU0654:T568:068</t>
  </si>
  <si>
    <t>21:0981:000506</t>
  </si>
  <si>
    <t>21:0001:000147:0005:0509:00</t>
  </si>
  <si>
    <t>51.52</t>
  </si>
  <si>
    <t>98.054</t>
  </si>
  <si>
    <t>93DU0654:T568:069</t>
  </si>
  <si>
    <t>21:0981:000507</t>
  </si>
  <si>
    <t>21:0001:000147:0005:0511:00</t>
  </si>
  <si>
    <t>57.987</t>
  </si>
  <si>
    <t>34.47</t>
  </si>
  <si>
    <t>93DU0654:T568:070</t>
  </si>
  <si>
    <t>21:0981:000508</t>
  </si>
  <si>
    <t>21:0001:000147:0005:0506:00</t>
  </si>
  <si>
    <t>8.407</t>
  </si>
  <si>
    <t>48.339</t>
  </si>
  <si>
    <t>33.712</t>
  </si>
  <si>
    <t>4.457</t>
  </si>
  <si>
    <t>93DU0654:T568:071</t>
  </si>
  <si>
    <t>21:0981:000509</t>
  </si>
  <si>
    <t>21:0001:000147:0005:0507:00</t>
  </si>
  <si>
    <t>7.201</t>
  </si>
  <si>
    <t>43.713</t>
  </si>
  <si>
    <t>36.828</t>
  </si>
  <si>
    <t>5.873</t>
  </si>
  <si>
    <t>96.219</t>
  </si>
  <si>
    <t>93DU0654:T568:072</t>
  </si>
  <si>
    <t>21:0981:000510</t>
  </si>
  <si>
    <t>21:0001:000147:0005:0510:00</t>
  </si>
  <si>
    <t>45.755</t>
  </si>
  <si>
    <t>2.762</t>
  </si>
  <si>
    <t>97.791</t>
  </si>
  <si>
    <t>93DU0657:T568:073</t>
  </si>
  <si>
    <t>21:0981:000511</t>
  </si>
  <si>
    <t>21:0001:000150</t>
  </si>
  <si>
    <t>21:0001:000150:0005:0501:00</t>
  </si>
  <si>
    <t>9.516</t>
  </si>
  <si>
    <t>26.778</t>
  </si>
  <si>
    <t>3.051</t>
  </si>
  <si>
    <t>93DU0657:T568:074</t>
  </si>
  <si>
    <t>21:0981:000512</t>
  </si>
  <si>
    <t>21:0001:000150:0005:0502:00</t>
  </si>
  <si>
    <t>10.448</t>
  </si>
  <si>
    <t>2.754</t>
  </si>
  <si>
    <t>3.154</t>
  </si>
  <si>
    <t>36.86</t>
  </si>
  <si>
    <t>98.351</t>
  </si>
  <si>
    <t>93DU0657:T568:075</t>
  </si>
  <si>
    <t>21:0981:000513</t>
  </si>
  <si>
    <t>21:0001:000150:0005:0503:00</t>
  </si>
  <si>
    <t>21.042</t>
  </si>
  <si>
    <t>11.098</t>
  </si>
  <si>
    <t>26.182</t>
  </si>
  <si>
    <t>37.378</t>
  </si>
  <si>
    <t>99.055</t>
  </si>
  <si>
    <t>93DU0657:T568:076</t>
  </si>
  <si>
    <t>21:0981:000514</t>
  </si>
  <si>
    <t>21:0001:000150:0005:0504:00</t>
  </si>
  <si>
    <t>20.83</t>
  </si>
  <si>
    <t>15.076</t>
  </si>
  <si>
    <t>22.38</t>
  </si>
  <si>
    <t>1.865</t>
  </si>
  <si>
    <t>99.253</t>
  </si>
  <si>
    <t>93DU0657:T568:077</t>
  </si>
  <si>
    <t>21:0981:000515</t>
  </si>
  <si>
    <t>21:0001:000150:0005:0505:00</t>
  </si>
  <si>
    <t>20.966</t>
  </si>
  <si>
    <t>9.4</t>
  </si>
  <si>
    <t>27.637</t>
  </si>
  <si>
    <t>3.408</t>
  </si>
  <si>
    <t>37.71</t>
  </si>
  <si>
    <t>93DU0664:T568:078</t>
  </si>
  <si>
    <t>21:0981:000516</t>
  </si>
  <si>
    <t>21:0001:000157</t>
  </si>
  <si>
    <t>21:0001:000157:0005:0501:00</t>
  </si>
  <si>
    <t>44.764</t>
  </si>
  <si>
    <t>0.926</t>
  </si>
  <si>
    <t>51.308</t>
  </si>
  <si>
    <t>93DU0664:T568:079</t>
  </si>
  <si>
    <t>21:0981:000517</t>
  </si>
  <si>
    <t>21:0001:000157:0005:0502:00</t>
  </si>
  <si>
    <t>48.961</t>
  </si>
  <si>
    <t>47.046</t>
  </si>
  <si>
    <t>93DU0664:T568:080</t>
  </si>
  <si>
    <t>21:0981:000518</t>
  </si>
  <si>
    <t>21:0001:000157:0005:0503:00</t>
  </si>
  <si>
    <t>47.498</t>
  </si>
  <si>
    <t>96.925</t>
  </si>
  <si>
    <t>93DU0664:T568:081</t>
  </si>
  <si>
    <t>21:0981:000519</t>
  </si>
  <si>
    <t>21:0001:000157:0005:0507:00</t>
  </si>
  <si>
    <t>93.985</t>
  </si>
  <si>
    <t>95.479</t>
  </si>
  <si>
    <t>93DU0664:T568:082</t>
  </si>
  <si>
    <t>21:0981:000520</t>
  </si>
  <si>
    <t>21:0001:000157:0005:0504:00</t>
  </si>
  <si>
    <t>45.969</t>
  </si>
  <si>
    <t>0.605</t>
  </si>
  <si>
    <t>97.446</t>
  </si>
  <si>
    <t>93DU0664:T568:083</t>
  </si>
  <si>
    <t>21:0981:000521</t>
  </si>
  <si>
    <t>21:0001:000157:0005:0505:00</t>
  </si>
  <si>
    <t>47.285</t>
  </si>
  <si>
    <t>49.104</t>
  </si>
  <si>
    <t>93DU0664:T568:084</t>
  </si>
  <si>
    <t>21:0981:000522</t>
  </si>
  <si>
    <t>21:0001:000157:0005:0506:00</t>
  </si>
  <si>
    <t>45.844</t>
  </si>
  <si>
    <t>47.935</t>
  </si>
  <si>
    <t>93DU0666:T568:085</t>
  </si>
  <si>
    <t>21:0981:000523</t>
  </si>
  <si>
    <t>21:0001:000159</t>
  </si>
  <si>
    <t>21:0001:000159:0005:0504:00</t>
  </si>
  <si>
    <t>16.732</t>
  </si>
  <si>
    <t>25.757</t>
  </si>
  <si>
    <t>35.391</t>
  </si>
  <si>
    <t>98.629</t>
  </si>
  <si>
    <t>93DU0666:T568:086</t>
  </si>
  <si>
    <t>21:0981:000524</t>
  </si>
  <si>
    <t>21:0001:000159:0005:0501:00</t>
  </si>
  <si>
    <t>1.475</t>
  </si>
  <si>
    <t>3.736</t>
  </si>
  <si>
    <t>15.066</t>
  </si>
  <si>
    <t>51.187</t>
  </si>
  <si>
    <t>96.954</t>
  </si>
  <si>
    <t>93DU0666:T568:087</t>
  </si>
  <si>
    <t>21:0981:000525</t>
  </si>
  <si>
    <t>21:0001:000159:0005:0505:00</t>
  </si>
  <si>
    <t>74.55</t>
  </si>
  <si>
    <t>91.209</t>
  </si>
  <si>
    <t>93DU0666:T568:088</t>
  </si>
  <si>
    <t>21:0981:000526</t>
  </si>
  <si>
    <t>21:0001:000159:0005:0502:00</t>
  </si>
  <si>
    <t>45.006</t>
  </si>
  <si>
    <t>51.266</t>
  </si>
  <si>
    <t>93DU0666:T568:089</t>
  </si>
  <si>
    <t>21:0981:000527</t>
  </si>
  <si>
    <t>21:0001:000159:0005:0506:00</t>
  </si>
  <si>
    <t>74.58</t>
  </si>
  <si>
    <t>91.142</t>
  </si>
  <si>
    <t>93DU0666:T568:090</t>
  </si>
  <si>
    <t>21:0981:000528</t>
  </si>
  <si>
    <t>21:0001:000159:0005:0503:00</t>
  </si>
  <si>
    <t>49.21</t>
  </si>
  <si>
    <t>47.486</t>
  </si>
  <si>
    <t>93DU0671:T568:091</t>
  </si>
  <si>
    <t>21:0981:000529</t>
  </si>
  <si>
    <t>21:0001:000164</t>
  </si>
  <si>
    <t>21:0001:000164:0005:0502:00</t>
  </si>
  <si>
    <t>23.491</t>
  </si>
  <si>
    <t>16.202</t>
  </si>
  <si>
    <t>51.76</t>
  </si>
  <si>
    <t>97.575</t>
  </si>
  <si>
    <t>93DU0671:T568:092</t>
  </si>
  <si>
    <t>21:0981:000530</t>
  </si>
  <si>
    <t>21:0001:000164:0005:0501:00</t>
  </si>
  <si>
    <t>35.62</t>
  </si>
  <si>
    <t>95.967</t>
  </si>
  <si>
    <t>93DU0672:T568:093</t>
  </si>
  <si>
    <t>21:0981:000531</t>
  </si>
  <si>
    <t>21:0001:000165</t>
  </si>
  <si>
    <t>21:0001:000165:0005:0501:00</t>
  </si>
  <si>
    <t>46.859</t>
  </si>
  <si>
    <t>97.31</t>
  </si>
  <si>
    <t>93DU0672:T568:094</t>
  </si>
  <si>
    <t>21:0981:000532</t>
  </si>
  <si>
    <t>21:0001:000165:0005:0502:00</t>
  </si>
  <si>
    <t>48.547</t>
  </si>
  <si>
    <t>46.305</t>
  </si>
  <si>
    <t>96.864</t>
  </si>
  <si>
    <t>93DU0672:T568:095</t>
  </si>
  <si>
    <t>21:0981:000533</t>
  </si>
  <si>
    <t>21:0001:000165:0005:0503:00</t>
  </si>
  <si>
    <t>46.461</t>
  </si>
  <si>
    <t>48.787</t>
  </si>
  <si>
    <t>96.801</t>
  </si>
  <si>
    <t>93DU0672:T568:096</t>
  </si>
  <si>
    <t>21:0981:000534</t>
  </si>
  <si>
    <t>21:0001:000165:0005:0504:00</t>
  </si>
  <si>
    <t>49.239</t>
  </si>
  <si>
    <t>0.246</t>
  </si>
  <si>
    <t>45.023</t>
  </si>
  <si>
    <t>97.122</t>
  </si>
  <si>
    <t>93DU0672:T568:097</t>
  </si>
  <si>
    <t>21:0981:000535</t>
  </si>
  <si>
    <t>21:0001:000165:0005:0506:00</t>
  </si>
  <si>
    <t>33.09</t>
  </si>
  <si>
    <t>14.279</t>
  </si>
  <si>
    <t>34.539</t>
  </si>
  <si>
    <t>0.909</t>
  </si>
  <si>
    <t>86.303</t>
  </si>
  <si>
    <t>93DU0672:T568:098</t>
  </si>
  <si>
    <t>21:0981:000536</t>
  </si>
  <si>
    <t>21:0001:000165:0005:0507:00</t>
  </si>
  <si>
    <t>24.177</t>
  </si>
  <si>
    <t>5.402</t>
  </si>
  <si>
    <t>1.913</t>
  </si>
  <si>
    <t>34.944</t>
  </si>
  <si>
    <t>85.884</t>
  </si>
  <si>
    <t>93DU0672:T568:099</t>
  </si>
  <si>
    <t>21:0981:000537</t>
  </si>
  <si>
    <t>21:0001:000165:0005:0505:00</t>
  </si>
  <si>
    <t>50.055</t>
  </si>
  <si>
    <t>93DU0677:T569:070</t>
  </si>
  <si>
    <t>21:0981:000538</t>
  </si>
  <si>
    <t>21:0001:000170</t>
  </si>
  <si>
    <t>21:0001:000170:0005:0515:00</t>
  </si>
  <si>
    <t>20.437</t>
  </si>
  <si>
    <t>21.883</t>
  </si>
  <si>
    <t>36.12</t>
  </si>
  <si>
    <t>93DU0677:T569:071</t>
  </si>
  <si>
    <t>21:0981:000539</t>
  </si>
  <si>
    <t>21:0001:000170:0005:0501:00</t>
  </si>
  <si>
    <t>3.422</t>
  </si>
  <si>
    <t>27.984</t>
  </si>
  <si>
    <t>38.067</t>
  </si>
  <si>
    <t>93DU0677:T569:072</t>
  </si>
  <si>
    <t>21:0981:000540</t>
  </si>
  <si>
    <t>21:0001:000170:0005:0503:00</t>
  </si>
  <si>
    <t>1.058</t>
  </si>
  <si>
    <t>23.006</t>
  </si>
  <si>
    <t>4.159</t>
  </si>
  <si>
    <t>14.408</t>
  </si>
  <si>
    <t>53.593</t>
  </si>
  <si>
    <t>93DU0677:T569:073</t>
  </si>
  <si>
    <t>21:0981:000541</t>
  </si>
  <si>
    <t>21:0001:000170:0005:0504:00</t>
  </si>
  <si>
    <t>23.568</t>
  </si>
  <si>
    <t>15.632</t>
  </si>
  <si>
    <t>54.802</t>
  </si>
  <si>
    <t>98.64</t>
  </si>
  <si>
    <t>93DU0677:T569:074</t>
  </si>
  <si>
    <t>21:0981:000542</t>
  </si>
  <si>
    <t>21:0001:000170:0005:0505:00</t>
  </si>
  <si>
    <t>23.13</t>
  </si>
  <si>
    <t>15.255</t>
  </si>
  <si>
    <t>54.075</t>
  </si>
  <si>
    <t>93DU0677:T569:075</t>
  </si>
  <si>
    <t>21:0981:000543</t>
  </si>
  <si>
    <t>21:0001:000170:0005:0506:00</t>
  </si>
  <si>
    <t>23.031</t>
  </si>
  <si>
    <t>4.638</t>
  </si>
  <si>
    <t>14.38</t>
  </si>
  <si>
    <t>53.191</t>
  </si>
  <si>
    <t>97.853</t>
  </si>
  <si>
    <t>93DU0677:T569:076</t>
  </si>
  <si>
    <t>21:0981:000544</t>
  </si>
  <si>
    <t>21:0001:000170:0005:0507:00</t>
  </si>
  <si>
    <t>23.502</t>
  </si>
  <si>
    <t>3.995</t>
  </si>
  <si>
    <t>14.841</t>
  </si>
  <si>
    <t>53.807</t>
  </si>
  <si>
    <t>93DU0677:T569:077</t>
  </si>
  <si>
    <t>21:0981:000545</t>
  </si>
  <si>
    <t>21:0001:000170:0005:0508:00</t>
  </si>
  <si>
    <t>23.62</t>
  </si>
  <si>
    <t>3.773</t>
  </si>
  <si>
    <t>15.874</t>
  </si>
  <si>
    <t>53.707</t>
  </si>
  <si>
    <t>93DU0677:T569:078</t>
  </si>
  <si>
    <t>21:0981:000546</t>
  </si>
  <si>
    <t>21:0001:000170:0005:0509:00</t>
  </si>
  <si>
    <t>23.852</t>
  </si>
  <si>
    <t>15.038</t>
  </si>
  <si>
    <t>98.401</t>
  </si>
  <si>
    <t>93DU0677:T569:079</t>
  </si>
  <si>
    <t>21:0981:000547</t>
  </si>
  <si>
    <t>21:0001:000170:0005:0510:00</t>
  </si>
  <si>
    <t>24.037</t>
  </si>
  <si>
    <t>15.723</t>
  </si>
  <si>
    <t>99.719</t>
  </si>
  <si>
    <t>93DU0677:T569:080</t>
  </si>
  <si>
    <t>21:0981:000548</t>
  </si>
  <si>
    <t>21:0001:000170:0005:0511:00</t>
  </si>
  <si>
    <t>2.715</t>
  </si>
  <si>
    <t>21.928</t>
  </si>
  <si>
    <t>4.261</t>
  </si>
  <si>
    <t>16.039</t>
  </si>
  <si>
    <t>51.388</t>
  </si>
  <si>
    <t>98.435</t>
  </si>
  <si>
    <t>93DU0677:T569:081</t>
  </si>
  <si>
    <t>21:0981:000549</t>
  </si>
  <si>
    <t>21:0001:000170:0005:0512:00</t>
  </si>
  <si>
    <t>24.562</t>
  </si>
  <si>
    <t>16.061</t>
  </si>
  <si>
    <t>53.679</t>
  </si>
  <si>
    <t>93DU0677:T569:082</t>
  </si>
  <si>
    <t>21:0981:000550</t>
  </si>
  <si>
    <t>21:0001:000170:0005:0513:00</t>
  </si>
  <si>
    <t>18.8</t>
  </si>
  <si>
    <t>3.754</t>
  </si>
  <si>
    <t>15.272</t>
  </si>
  <si>
    <t>94.35</t>
  </si>
  <si>
    <t>93DU0677:T569:083</t>
  </si>
  <si>
    <t>21:0981:000551</t>
  </si>
  <si>
    <t>21:0001:000170:0005:0514:00</t>
  </si>
  <si>
    <t>24.427</t>
  </si>
  <si>
    <t>3.953</t>
  </si>
  <si>
    <t>53.195</t>
  </si>
  <si>
    <t>93DU0677:T569:084</t>
  </si>
  <si>
    <t>21:0981:000552</t>
  </si>
  <si>
    <t>21:0001:000170:0005:0502:00</t>
  </si>
  <si>
    <t>3.666</t>
  </si>
  <si>
    <t>48.599</t>
  </si>
  <si>
    <t>98.236</t>
  </si>
  <si>
    <t>93DU0679:T569:085</t>
  </si>
  <si>
    <t>21:0981:000553</t>
  </si>
  <si>
    <t>21:0001:000172</t>
  </si>
  <si>
    <t>21:0001:000172:0005:0505:00</t>
  </si>
  <si>
    <t>23.167</t>
  </si>
  <si>
    <t>3.827</t>
  </si>
  <si>
    <t>93DU0679:T569:086</t>
  </si>
  <si>
    <t>21:0981:000554</t>
  </si>
  <si>
    <t>21:0001:000172:0005:0506:00</t>
  </si>
  <si>
    <t>23.728</t>
  </si>
  <si>
    <t>4.239</t>
  </si>
  <si>
    <t>15.822</t>
  </si>
  <si>
    <t>53.732</t>
  </si>
  <si>
    <t>93DU0679:T569:087</t>
  </si>
  <si>
    <t>21:0981:000555</t>
  </si>
  <si>
    <t>21:0001:000172:0005:0501:00</t>
  </si>
  <si>
    <t>48.309</t>
  </si>
  <si>
    <t>46.502</t>
  </si>
  <si>
    <t>96.707</t>
  </si>
  <si>
    <t>93DU0679:T569:088</t>
  </si>
  <si>
    <t>21:0981:000556</t>
  </si>
  <si>
    <t>21:0001:000172:0005:0502:00</t>
  </si>
  <si>
    <t>43.801</t>
  </si>
  <si>
    <t>51.818</t>
  </si>
  <si>
    <t>97.501</t>
  </si>
  <si>
    <t>93DU0679:T569:089</t>
  </si>
  <si>
    <t>21:0981:000557</t>
  </si>
  <si>
    <t>21:0001:000172:0005:0503:00</t>
  </si>
  <si>
    <t>50.847</t>
  </si>
  <si>
    <t>43.585</t>
  </si>
  <si>
    <t>96.534</t>
  </si>
  <si>
    <t>93DU0679:T569:090</t>
  </si>
  <si>
    <t>21:0981:000558</t>
  </si>
  <si>
    <t>21:0001:000172:0005:0504:00</t>
  </si>
  <si>
    <t>45.092</t>
  </si>
  <si>
    <t>1.901</t>
  </si>
  <si>
    <t>50.387</t>
  </si>
  <si>
    <t>93DU0682:T569:091</t>
  </si>
  <si>
    <t>21:0981:000559</t>
  </si>
  <si>
    <t>21:0001:000175</t>
  </si>
  <si>
    <t>21:0001:000175:0005:0501:00</t>
  </si>
  <si>
    <t>21.686</t>
  </si>
  <si>
    <t>28.283</t>
  </si>
  <si>
    <t>8.77</t>
  </si>
  <si>
    <t>0.63</t>
  </si>
  <si>
    <t>38.356</t>
  </si>
  <si>
    <t>93DU0682:T569:092</t>
  </si>
  <si>
    <t>21:0981:000560</t>
  </si>
  <si>
    <t>21:0001:000175:0005:0502:00</t>
  </si>
  <si>
    <t>15.552</t>
  </si>
  <si>
    <t>49.619</t>
  </si>
  <si>
    <t>92.605</t>
  </si>
  <si>
    <t>93DU0682:T569:093</t>
  </si>
  <si>
    <t>21:0981:000561</t>
  </si>
  <si>
    <t>21:0001:000175:0005:0509:00</t>
  </si>
  <si>
    <t>24.008</t>
  </si>
  <si>
    <t>15.549</t>
  </si>
  <si>
    <t>93DU0682:T569:094</t>
  </si>
  <si>
    <t>21:0981:000562</t>
  </si>
  <si>
    <t>21:0001:000175:0005:0510:00</t>
  </si>
  <si>
    <t>21.639</t>
  </si>
  <si>
    <t>4.004</t>
  </si>
  <si>
    <t>53.711</t>
  </si>
  <si>
    <t>98.678</t>
  </si>
  <si>
    <t>93DU0682:T569:095</t>
  </si>
  <si>
    <t>21:0981:000563</t>
  </si>
  <si>
    <t>21:0001:000175:0005:0511:00</t>
  </si>
  <si>
    <t>1.825</t>
  </si>
  <si>
    <t>22.587</t>
  </si>
  <si>
    <t>4.335</t>
  </si>
  <si>
    <t>15.539</t>
  </si>
  <si>
    <t>52.44</t>
  </si>
  <si>
    <t>97.878</t>
  </si>
  <si>
    <t>93DU0682:T569:096</t>
  </si>
  <si>
    <t>21:0981:000564</t>
  </si>
  <si>
    <t>21:0001:000175:0005:0512:00</t>
  </si>
  <si>
    <t>22.368</t>
  </si>
  <si>
    <t>4.441</t>
  </si>
  <si>
    <t>14.607</t>
  </si>
  <si>
    <t>53.073</t>
  </si>
  <si>
    <t>96.523</t>
  </si>
  <si>
    <t>93DU0682:T569:097</t>
  </si>
  <si>
    <t>21:0981:000565</t>
  </si>
  <si>
    <t>21:0001:000175:0005:0513:00</t>
  </si>
  <si>
    <t>21.327</t>
  </si>
  <si>
    <t>0.503</t>
  </si>
  <si>
    <t>17.908</t>
  </si>
  <si>
    <t>52.389</t>
  </si>
  <si>
    <t>99.19</t>
  </si>
  <si>
    <t>93DU0682:T569:098</t>
  </si>
  <si>
    <t>21:0981:000566</t>
  </si>
  <si>
    <t>21:0001:000175:0005:0514:00</t>
  </si>
  <si>
    <t>21.965</t>
  </si>
  <si>
    <t>4.054</t>
  </si>
  <si>
    <t>51.595</t>
  </si>
  <si>
    <t>93DU0682:T569:099</t>
  </si>
  <si>
    <t>21:0981:000567</t>
  </si>
  <si>
    <t>21:0001:000175:0005:0515:00</t>
  </si>
  <si>
    <t>1.988</t>
  </si>
  <si>
    <t>22.208</t>
  </si>
  <si>
    <t>3.751</t>
  </si>
  <si>
    <t>17.509</t>
  </si>
  <si>
    <t>51.82</t>
  </si>
  <si>
    <t>93DU0682:T569:100</t>
  </si>
  <si>
    <t>21:0981:000568</t>
  </si>
  <si>
    <t>21:0001:000175:0005:0516:00</t>
  </si>
  <si>
    <t>21.825</t>
  </si>
  <si>
    <t>52.335</t>
  </si>
  <si>
    <t>93DU0682:T569:101</t>
  </si>
  <si>
    <t>21:0981:000569</t>
  </si>
  <si>
    <t>21:0001:000175:0005:0518:00</t>
  </si>
  <si>
    <t>31.773</t>
  </si>
  <si>
    <t>13.926</t>
  </si>
  <si>
    <t>35.538</t>
  </si>
  <si>
    <t>87.389</t>
  </si>
  <si>
    <t>93DU0682:T569:102</t>
  </si>
  <si>
    <t>21:0981:000570</t>
  </si>
  <si>
    <t>21:0001:000175:0005:0503:00</t>
  </si>
  <si>
    <t>51.877</t>
  </si>
  <si>
    <t>98.247</t>
  </si>
  <si>
    <t>93DU0682:T569:103</t>
  </si>
  <si>
    <t>21:0981:000571</t>
  </si>
  <si>
    <t>21:0001:000175:0005:0517:00</t>
  </si>
  <si>
    <t>77.427</t>
  </si>
  <si>
    <t>11.992</t>
  </si>
  <si>
    <t>90.061</t>
  </si>
  <si>
    <t>93DU0682:T569:104</t>
  </si>
  <si>
    <t>21:0981:000572</t>
  </si>
  <si>
    <t>21:0001:000175:0005:0504:00</t>
  </si>
  <si>
    <t>46.563</t>
  </si>
  <si>
    <t>48.979</t>
  </si>
  <si>
    <t>98.221</t>
  </si>
  <si>
    <t>93DU0682:T569:105</t>
  </si>
  <si>
    <t>21:0981:000573</t>
  </si>
  <si>
    <t>21:0001:000175:0005:0505:00</t>
  </si>
  <si>
    <t>93DU0682:T569:106</t>
  </si>
  <si>
    <t>21:0981:000574</t>
  </si>
  <si>
    <t>21:0001:000175:0005:0506:00</t>
  </si>
  <si>
    <t>45.459</t>
  </si>
  <si>
    <t>50.619</t>
  </si>
  <si>
    <t>97.626</t>
  </si>
  <si>
    <t>93DU0682:T569:107</t>
  </si>
  <si>
    <t>21:0981:000575</t>
  </si>
  <si>
    <t>21:0001:000175:0005:0507:00</t>
  </si>
  <si>
    <t>48.138</t>
  </si>
  <si>
    <t>0.836</t>
  </si>
  <si>
    <t>93DU0682:T569:108</t>
  </si>
  <si>
    <t>21:0981:000576</t>
  </si>
  <si>
    <t>21:0001:000175:0005:0508:00</t>
  </si>
  <si>
    <t>46.478</t>
  </si>
  <si>
    <t>50.609</t>
  </si>
  <si>
    <t>93DU0684:T572:001</t>
  </si>
  <si>
    <t>21:0981:000577</t>
  </si>
  <si>
    <t>21:0001:000177</t>
  </si>
  <si>
    <t>21:0001:000177:0005:0502:00</t>
  </si>
  <si>
    <t>30.707</t>
  </si>
  <si>
    <t>13.359</t>
  </si>
  <si>
    <t>2.267</t>
  </si>
  <si>
    <t>35.808</t>
  </si>
  <si>
    <t>86.92</t>
  </si>
  <si>
    <t>93DU0684:T572:002</t>
  </si>
  <si>
    <t>21:0981:000578</t>
  </si>
  <si>
    <t>21:0001:000177:0005:0501:00</t>
  </si>
  <si>
    <t>88.411</t>
  </si>
  <si>
    <t>88.641</t>
  </si>
  <si>
    <t>93DU0689:T572:003</t>
  </si>
  <si>
    <t>21:0981:000579</t>
  </si>
  <si>
    <t>21:0001:000182</t>
  </si>
  <si>
    <t>21:0001:000182:0005:0501:00</t>
  </si>
  <si>
    <t>47.111</t>
  </si>
  <si>
    <t>48.976</t>
  </si>
  <si>
    <t>97.005</t>
  </si>
  <si>
    <t>93DU0689:T572:004</t>
  </si>
  <si>
    <t>21:0981:000580</t>
  </si>
  <si>
    <t>21:0001:000182:0005:0503:00</t>
  </si>
  <si>
    <t>72.06</t>
  </si>
  <si>
    <t>17.221</t>
  </si>
  <si>
    <t>90.586</t>
  </si>
  <si>
    <t>93DU0689:T572:005</t>
  </si>
  <si>
    <t>21:0981:000581</t>
  </si>
  <si>
    <t>21:0001:000182:0005:0502:00</t>
  </si>
  <si>
    <t>43.899</t>
  </si>
  <si>
    <t>50.946</t>
  </si>
  <si>
    <t>96.978</t>
  </si>
  <si>
    <t>93DU0699:T572:008</t>
  </si>
  <si>
    <t>21:0981:000582</t>
  </si>
  <si>
    <t>21:0001:000190</t>
  </si>
  <si>
    <t>21:0001:000190:0005:0503:00</t>
  </si>
  <si>
    <t>3.14</t>
  </si>
  <si>
    <t>19.806</t>
  </si>
  <si>
    <t>4.653</t>
  </si>
  <si>
    <t>16.134</t>
  </si>
  <si>
    <t>96.831</t>
  </si>
  <si>
    <t>93DU0699:T572:009</t>
  </si>
  <si>
    <t>21:0981:000583</t>
  </si>
  <si>
    <t>21:0001:000190:0005:0504:00</t>
  </si>
  <si>
    <t>16.374</t>
  </si>
  <si>
    <t>53.003</t>
  </si>
  <si>
    <t>93DU0699:T572:010</t>
  </si>
  <si>
    <t>21:0981:000584</t>
  </si>
  <si>
    <t>21:0001:000190:0005:0501:00</t>
  </si>
  <si>
    <t>45.756</t>
  </si>
  <si>
    <t>45.907</t>
  </si>
  <si>
    <t>95.226</t>
  </si>
  <si>
    <t>93DU0699:T572:011</t>
  </si>
  <si>
    <t>21:0981:000585</t>
  </si>
  <si>
    <t>21:0001:000190:0005:0505:00</t>
  </si>
  <si>
    <t>70.221</t>
  </si>
  <si>
    <t>3.72</t>
  </si>
  <si>
    <t>14.13</t>
  </si>
  <si>
    <t>91.36</t>
  </si>
  <si>
    <t>93DU0699:T572:012</t>
  </si>
  <si>
    <t>21:0981:000586</t>
  </si>
  <si>
    <t>21:0001:000190:0005:0502:00</t>
  </si>
  <si>
    <t>47.977</t>
  </si>
  <si>
    <t>96.956</t>
  </si>
  <si>
    <t>93DU0700:T572:013</t>
  </si>
  <si>
    <t>21:0981:000587</t>
  </si>
  <si>
    <t>21:0001:000191</t>
  </si>
  <si>
    <t>21:0001:000191:0005:0502:00</t>
  </si>
  <si>
    <t>3.002</t>
  </si>
  <si>
    <t>17.013</t>
  </si>
  <si>
    <t>51.21</t>
  </si>
  <si>
    <t>93DU0700:T572:014</t>
  </si>
  <si>
    <t>21:0981:000588</t>
  </si>
  <si>
    <t>21:0001:000191:0005:0503:00</t>
  </si>
  <si>
    <t>21.884</t>
  </si>
  <si>
    <t>0.326</t>
  </si>
  <si>
    <t>51.465</t>
  </si>
  <si>
    <t>93DU0700:T572:015</t>
  </si>
  <si>
    <t>21:0981:000589</t>
  </si>
  <si>
    <t>21:0001:000191:0005:0504:00</t>
  </si>
  <si>
    <t>2.046</t>
  </si>
  <si>
    <t>22.391</t>
  </si>
  <si>
    <t>3.373</t>
  </si>
  <si>
    <t>51.852</t>
  </si>
  <si>
    <t>93DU0700:T572:016</t>
  </si>
  <si>
    <t>21:0981:000590</t>
  </si>
  <si>
    <t>21:0001:000191:0005:0519:00</t>
  </si>
  <si>
    <t>22.779</t>
  </si>
  <si>
    <t>51.786</t>
  </si>
  <si>
    <t>93DU0700:T572:017</t>
  </si>
  <si>
    <t>21:0981:000591</t>
  </si>
  <si>
    <t>21:0001:000191:0005:0520:00</t>
  </si>
  <si>
    <t>3.598</t>
  </si>
  <si>
    <t>50.643</t>
  </si>
  <si>
    <t>98.382</t>
  </si>
  <si>
    <t>93DU0700:T572:018</t>
  </si>
  <si>
    <t>21:0981:000592</t>
  </si>
  <si>
    <t>21:0001:000191:0005:0505:00</t>
  </si>
  <si>
    <t>22.009</t>
  </si>
  <si>
    <t>3.455</t>
  </si>
  <si>
    <t>51.959</t>
  </si>
  <si>
    <t>93DU0700:T572:019</t>
  </si>
  <si>
    <t>21:0981:000593</t>
  </si>
  <si>
    <t>21:0001:000191:0005:0506:00</t>
  </si>
  <si>
    <t>49.011</t>
  </si>
  <si>
    <t>44.304</t>
  </si>
  <si>
    <t>94.759</t>
  </si>
  <si>
    <t>93DU0700:T572:020</t>
  </si>
  <si>
    <t>21:0981:000594</t>
  </si>
  <si>
    <t>21:0001:000191:0005:0507:00</t>
  </si>
  <si>
    <t>54.181</t>
  </si>
  <si>
    <t>39.329</t>
  </si>
  <si>
    <t>95.332</t>
  </si>
  <si>
    <t>93DU0700:T572:021</t>
  </si>
  <si>
    <t>21:0981:000595</t>
  </si>
  <si>
    <t>21:0001:000191:0005:0508:00</t>
  </si>
  <si>
    <t>46.544</t>
  </si>
  <si>
    <t>49.75</t>
  </si>
  <si>
    <t>97.399</t>
  </si>
  <si>
    <t>93DU0700:T572:022</t>
  </si>
  <si>
    <t>21:0981:000596</t>
  </si>
  <si>
    <t>21:0001:000191:0005:0509:00</t>
  </si>
  <si>
    <t>44.996</t>
  </si>
  <si>
    <t>97.238</t>
  </si>
  <si>
    <t>93DU0700:T572:023</t>
  </si>
  <si>
    <t>21:0981:000597</t>
  </si>
  <si>
    <t>21:0001:000191:0005:0510:00</t>
  </si>
  <si>
    <t>46.879</t>
  </si>
  <si>
    <t>49.249</t>
  </si>
  <si>
    <t>97.287</t>
  </si>
  <si>
    <t>93DU0700:T572:024</t>
  </si>
  <si>
    <t>21:0981:000598</t>
  </si>
  <si>
    <t>21:0001:000191:0005:0521:00</t>
  </si>
  <si>
    <t>34.297</t>
  </si>
  <si>
    <t>9.584</t>
  </si>
  <si>
    <t>3.371</t>
  </si>
  <si>
    <t>36.82</t>
  </si>
  <si>
    <t>86.826</t>
  </si>
  <si>
    <t>93DU0700:T572:025</t>
  </si>
  <si>
    <t>21:0981:000599</t>
  </si>
  <si>
    <t>21:0001:000191:0005:0511:00</t>
  </si>
  <si>
    <t>96.401</t>
  </si>
  <si>
    <t>93DU0700:T572:026</t>
  </si>
  <si>
    <t>21:0981:000600</t>
  </si>
  <si>
    <t>21:0001:000191:0005:0512:00</t>
  </si>
  <si>
    <t>47.692</t>
  </si>
  <si>
    <t>1.57</t>
  </si>
  <si>
    <t>46.165</t>
  </si>
  <si>
    <t>96.909</t>
  </si>
  <si>
    <t>93DU0700:T572:027</t>
  </si>
  <si>
    <t>21:0981:000601</t>
  </si>
  <si>
    <t>21:0001:000191:0005:0513:00</t>
  </si>
  <si>
    <t>46.821</t>
  </si>
  <si>
    <t>49.098</t>
  </si>
  <si>
    <t>97.155</t>
  </si>
  <si>
    <t>93DU0700:T572:028</t>
  </si>
  <si>
    <t>21:0981:000602</t>
  </si>
  <si>
    <t>21:0001:000191:0005:0514:00</t>
  </si>
  <si>
    <t>45.311</t>
  </si>
  <si>
    <t>50.724</t>
  </si>
  <si>
    <t>93DU0700:T572:029</t>
  </si>
  <si>
    <t>21:0981:000603</t>
  </si>
  <si>
    <t>21:0001:000191:0005:0515:00</t>
  </si>
  <si>
    <t>46.405</t>
  </si>
  <si>
    <t>49.643</t>
  </si>
  <si>
    <t>93DU0700:T572:030</t>
  </si>
  <si>
    <t>21:0981:000604</t>
  </si>
  <si>
    <t>21:0001:000191:0005:0516:00</t>
  </si>
  <si>
    <t>49.207</t>
  </si>
  <si>
    <t>0.81</t>
  </si>
  <si>
    <t>46.118</t>
  </si>
  <si>
    <t>96.631</t>
  </si>
  <si>
    <t>93DU0700:T572:031</t>
  </si>
  <si>
    <t>21:0981:000605</t>
  </si>
  <si>
    <t>21:0001:000191:0005:0517:00</t>
  </si>
  <si>
    <t>46.99</t>
  </si>
  <si>
    <t>48.412</t>
  </si>
  <si>
    <t>97.097</t>
  </si>
  <si>
    <t>93DU0700:T572:032</t>
  </si>
  <si>
    <t>21:0981:000606</t>
  </si>
  <si>
    <t>21:0001:000191:0005:0518:00</t>
  </si>
  <si>
    <t>44.853</t>
  </si>
  <si>
    <t>46.606</t>
  </si>
  <si>
    <t>96.15</t>
  </si>
  <si>
    <t>93DU0700:T572:033</t>
  </si>
  <si>
    <t>21:0981:000607</t>
  </si>
  <si>
    <t>21:0001:000191:0005:0501:00</t>
  </si>
  <si>
    <t>15.147</t>
  </si>
  <si>
    <t>93DU0705:T572:034</t>
  </si>
  <si>
    <t>21:0981:000608</t>
  </si>
  <si>
    <t>21:0001:000196</t>
  </si>
  <si>
    <t>21:0001:000196:0005:0505:00</t>
  </si>
  <si>
    <t>20.872</t>
  </si>
  <si>
    <t>36.086</t>
  </si>
  <si>
    <t>98.034</t>
  </si>
  <si>
    <t>93DU0705:T572:035</t>
  </si>
  <si>
    <t>21:0981:000609</t>
  </si>
  <si>
    <t>21:0001:000196:0005:0503:00</t>
  </si>
  <si>
    <t>21.364</t>
  </si>
  <si>
    <t>15.005</t>
  </si>
  <si>
    <t>51.95</t>
  </si>
  <si>
    <t>97.254</t>
  </si>
  <si>
    <t>93DU0705:T572:036</t>
  </si>
  <si>
    <t>21:0981:000610</t>
  </si>
  <si>
    <t>21:0001:000196:0005:0504:00</t>
  </si>
  <si>
    <t>1.3</t>
  </si>
  <si>
    <t>23.354</t>
  </si>
  <si>
    <t>5.161</t>
  </si>
  <si>
    <t>14.711</t>
  </si>
  <si>
    <t>52.385</t>
  </si>
  <si>
    <t>93DU0705:T572:037</t>
  </si>
  <si>
    <t>21:0981:000611</t>
  </si>
  <si>
    <t>21:0001:000196:0005:0501:00</t>
  </si>
  <si>
    <t>47.397</t>
  </si>
  <si>
    <t>97.228</t>
  </si>
  <si>
    <t>93DU0705:T572:038</t>
  </si>
  <si>
    <t>21:0981:000612</t>
  </si>
  <si>
    <t>21:0001:000196:0005:0502:00</t>
  </si>
  <si>
    <t>48.372</t>
  </si>
  <si>
    <t>47.426</t>
  </si>
  <si>
    <t>96.816</t>
  </si>
  <si>
    <t>92DDA0078:T575:072</t>
  </si>
  <si>
    <t>21:0981:000613</t>
  </si>
  <si>
    <t>21:0001:000003</t>
  </si>
  <si>
    <t>21:0001:000003:0005:0501:00</t>
  </si>
  <si>
    <t>23.998</t>
  </si>
  <si>
    <t>4.023</t>
  </si>
  <si>
    <t>54.391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</si>
</sst>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X3384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13" width="15.7109375" customWidth="1"/>
    <col min="14" max="24" width="14.7109375" customWidth="1"/>
  </cols>
  <sheetData>
    <row r="1" spans="1:24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</row>
    <row r="2" spans="1:24" hidden="1" x14ac:dyDescent="0.25">
      <c r="A2" t="s">
        <v>24</v>
      </c>
      <c r="B2" t="s">
        <v>25</v>
      </c>
      <c r="C2" s="1" t="str">
        <f t="shared" ref="C2:C65" si="0">HYPERLINK("http://geochem.nrcan.gc.ca/cdogs/content/bdl/bdl210301_e.htm", "21:0301")</f>
        <v>21:0301</v>
      </c>
      <c r="D2" s="1" t="str">
        <f t="shared" ref="D2:D65" si="1">HYPERLINK("http://geochem.nrcan.gc.ca/cdogs/content/svy/svy210007_e.htm", "21:0007")</f>
        <v>21:0007</v>
      </c>
      <c r="E2" t="s">
        <v>26</v>
      </c>
      <c r="F2" t="s">
        <v>27</v>
      </c>
      <c r="H2">
        <v>64.513447600000006</v>
      </c>
      <c r="I2">
        <v>-112.8060578</v>
      </c>
      <c r="J2" s="1" t="str">
        <f t="shared" ref="J2:J65" si="2">HYPERLINK("http://geochem.nrcan.gc.ca/cdogs/content/kwd/kwd020044_e.htm", "Till")</f>
        <v>Till</v>
      </c>
      <c r="K2" s="1" t="str">
        <f t="shared" ref="K2:K65" si="3">HYPERLINK("http://geochem.nrcan.gc.ca/cdogs/content/kwd/kwd080043_e.htm", "Grain Mount: 0.25 – 0.50 mm")</f>
        <v>Grain Mount: 0.25 – 0.50 mm</v>
      </c>
      <c r="L2" t="s">
        <v>28</v>
      </c>
      <c r="M2" s="1" t="str">
        <f t="shared" ref="M2:M7" si="4">HYPERLINK("http://geochem.nrcan.gc.ca/cdogs/content/kwd/kwd030523_e.htm", "Prp")</f>
        <v>Prp</v>
      </c>
      <c r="N2" t="s">
        <v>29</v>
      </c>
      <c r="O2" t="s">
        <v>30</v>
      </c>
      <c r="P2" t="s">
        <v>31</v>
      </c>
      <c r="Q2" t="s">
        <v>32</v>
      </c>
      <c r="R2" t="s">
        <v>33</v>
      </c>
      <c r="S2" t="s">
        <v>34</v>
      </c>
      <c r="T2" t="s">
        <v>35</v>
      </c>
      <c r="U2" t="s">
        <v>36</v>
      </c>
      <c r="V2" t="s">
        <v>37</v>
      </c>
      <c r="W2" t="s">
        <v>38</v>
      </c>
      <c r="X2" t="s">
        <v>39</v>
      </c>
    </row>
    <row r="3" spans="1:24" hidden="1" x14ac:dyDescent="0.25">
      <c r="A3" t="s">
        <v>40</v>
      </c>
      <c r="B3" t="s">
        <v>41</v>
      </c>
      <c r="C3" s="1" t="str">
        <f t="shared" si="0"/>
        <v>21:0301</v>
      </c>
      <c r="D3" s="1" t="str">
        <f t="shared" si="1"/>
        <v>21:0007</v>
      </c>
      <c r="E3" t="s">
        <v>26</v>
      </c>
      <c r="F3" t="s">
        <v>42</v>
      </c>
      <c r="H3">
        <v>64.513447600000006</v>
      </c>
      <c r="I3">
        <v>-112.8060578</v>
      </c>
      <c r="J3" s="1" t="str">
        <f t="shared" si="2"/>
        <v>Till</v>
      </c>
      <c r="K3" s="1" t="str">
        <f t="shared" si="3"/>
        <v>Grain Mount: 0.25 – 0.50 mm</v>
      </c>
      <c r="L3" t="s">
        <v>28</v>
      </c>
      <c r="M3" s="1" t="str">
        <f t="shared" si="4"/>
        <v>Prp</v>
      </c>
      <c r="N3" t="s">
        <v>43</v>
      </c>
      <c r="O3" t="s">
        <v>44</v>
      </c>
      <c r="P3" t="s">
        <v>45</v>
      </c>
      <c r="Q3" t="s">
        <v>46</v>
      </c>
      <c r="R3" t="s">
        <v>47</v>
      </c>
      <c r="S3" t="s">
        <v>48</v>
      </c>
      <c r="T3" t="s">
        <v>49</v>
      </c>
      <c r="U3" t="s">
        <v>50</v>
      </c>
      <c r="V3" t="s">
        <v>51</v>
      </c>
      <c r="W3" t="s">
        <v>52</v>
      </c>
      <c r="X3" t="s">
        <v>53</v>
      </c>
    </row>
    <row r="4" spans="1:24" hidden="1" x14ac:dyDescent="0.25">
      <c r="A4" t="s">
        <v>54</v>
      </c>
      <c r="B4" t="s">
        <v>55</v>
      </c>
      <c r="C4" s="1" t="str">
        <f t="shared" si="0"/>
        <v>21:0301</v>
      </c>
      <c r="D4" s="1" t="str">
        <f t="shared" si="1"/>
        <v>21:0007</v>
      </c>
      <c r="E4" t="s">
        <v>26</v>
      </c>
      <c r="F4" t="s">
        <v>56</v>
      </c>
      <c r="H4">
        <v>64.513447600000006</v>
      </c>
      <c r="I4">
        <v>-112.8060578</v>
      </c>
      <c r="J4" s="1" t="str">
        <f t="shared" si="2"/>
        <v>Till</v>
      </c>
      <c r="K4" s="1" t="str">
        <f t="shared" si="3"/>
        <v>Grain Mount: 0.25 – 0.50 mm</v>
      </c>
      <c r="L4" t="s">
        <v>28</v>
      </c>
      <c r="M4" s="1" t="str">
        <f t="shared" si="4"/>
        <v>Prp</v>
      </c>
      <c r="N4" t="s">
        <v>57</v>
      </c>
      <c r="O4" t="s">
        <v>58</v>
      </c>
      <c r="P4" t="s">
        <v>59</v>
      </c>
      <c r="Q4" t="s">
        <v>60</v>
      </c>
      <c r="R4" t="s">
        <v>61</v>
      </c>
      <c r="S4" t="s">
        <v>62</v>
      </c>
      <c r="T4" t="s">
        <v>63</v>
      </c>
      <c r="U4" t="s">
        <v>64</v>
      </c>
      <c r="V4" t="s">
        <v>65</v>
      </c>
      <c r="W4" t="s">
        <v>66</v>
      </c>
      <c r="X4" t="s">
        <v>67</v>
      </c>
    </row>
    <row r="5" spans="1:24" hidden="1" x14ac:dyDescent="0.25">
      <c r="A5" t="s">
        <v>68</v>
      </c>
      <c r="B5" t="s">
        <v>69</v>
      </c>
      <c r="C5" s="1" t="str">
        <f t="shared" si="0"/>
        <v>21:0301</v>
      </c>
      <c r="D5" s="1" t="str">
        <f t="shared" si="1"/>
        <v>21:0007</v>
      </c>
      <c r="E5" t="s">
        <v>26</v>
      </c>
      <c r="F5" t="s">
        <v>70</v>
      </c>
      <c r="H5">
        <v>64.513447600000006</v>
      </c>
      <c r="I5">
        <v>-112.8060578</v>
      </c>
      <c r="J5" s="1" t="str">
        <f t="shared" si="2"/>
        <v>Till</v>
      </c>
      <c r="K5" s="1" t="str">
        <f t="shared" si="3"/>
        <v>Grain Mount: 0.25 – 0.50 mm</v>
      </c>
      <c r="L5" t="s">
        <v>28</v>
      </c>
      <c r="M5" s="1" t="str">
        <f t="shared" si="4"/>
        <v>Prp</v>
      </c>
      <c r="N5" t="s">
        <v>71</v>
      </c>
      <c r="O5" t="s">
        <v>72</v>
      </c>
      <c r="P5" t="s">
        <v>73</v>
      </c>
      <c r="Q5" t="s">
        <v>74</v>
      </c>
      <c r="R5" t="s">
        <v>33</v>
      </c>
      <c r="S5" t="s">
        <v>75</v>
      </c>
      <c r="T5" t="s">
        <v>76</v>
      </c>
      <c r="U5" t="s">
        <v>33</v>
      </c>
      <c r="V5" t="s">
        <v>77</v>
      </c>
      <c r="W5" t="s">
        <v>78</v>
      </c>
      <c r="X5" t="s">
        <v>79</v>
      </c>
    </row>
    <row r="6" spans="1:24" hidden="1" x14ac:dyDescent="0.25">
      <c r="A6" t="s">
        <v>80</v>
      </c>
      <c r="B6" t="s">
        <v>81</v>
      </c>
      <c r="C6" s="1" t="str">
        <f t="shared" si="0"/>
        <v>21:0301</v>
      </c>
      <c r="D6" s="1" t="str">
        <f t="shared" si="1"/>
        <v>21:0007</v>
      </c>
      <c r="E6" t="s">
        <v>26</v>
      </c>
      <c r="F6" t="s">
        <v>82</v>
      </c>
      <c r="H6">
        <v>64.513447600000006</v>
      </c>
      <c r="I6">
        <v>-112.8060578</v>
      </c>
      <c r="J6" s="1" t="str">
        <f t="shared" si="2"/>
        <v>Till</v>
      </c>
      <c r="K6" s="1" t="str">
        <f t="shared" si="3"/>
        <v>Grain Mount: 0.25 – 0.50 mm</v>
      </c>
      <c r="L6" t="s">
        <v>28</v>
      </c>
      <c r="M6" s="1" t="str">
        <f t="shared" si="4"/>
        <v>Prp</v>
      </c>
      <c r="N6" t="s">
        <v>83</v>
      </c>
      <c r="O6" t="s">
        <v>84</v>
      </c>
      <c r="P6" t="s">
        <v>85</v>
      </c>
      <c r="Q6" t="s">
        <v>86</v>
      </c>
      <c r="R6" t="s">
        <v>87</v>
      </c>
      <c r="S6" t="s">
        <v>88</v>
      </c>
      <c r="T6" t="s">
        <v>89</v>
      </c>
      <c r="U6" t="s">
        <v>90</v>
      </c>
      <c r="V6" t="s">
        <v>91</v>
      </c>
      <c r="W6" t="s">
        <v>92</v>
      </c>
      <c r="X6" t="s">
        <v>93</v>
      </c>
    </row>
    <row r="7" spans="1:24" hidden="1" x14ac:dyDescent="0.25">
      <c r="A7" t="s">
        <v>94</v>
      </c>
      <c r="B7" t="s">
        <v>95</v>
      </c>
      <c r="C7" s="1" t="str">
        <f t="shared" si="0"/>
        <v>21:0301</v>
      </c>
      <c r="D7" s="1" t="str">
        <f t="shared" si="1"/>
        <v>21:0007</v>
      </c>
      <c r="E7" t="s">
        <v>26</v>
      </c>
      <c r="F7" t="s">
        <v>96</v>
      </c>
      <c r="H7">
        <v>64.513447600000006</v>
      </c>
      <c r="I7">
        <v>-112.8060578</v>
      </c>
      <c r="J7" s="1" t="str">
        <f t="shared" si="2"/>
        <v>Till</v>
      </c>
      <c r="K7" s="1" t="str">
        <f t="shared" si="3"/>
        <v>Grain Mount: 0.25 – 0.50 mm</v>
      </c>
      <c r="L7" t="s">
        <v>28</v>
      </c>
      <c r="M7" s="1" t="str">
        <f t="shared" si="4"/>
        <v>Prp</v>
      </c>
      <c r="N7" t="s">
        <v>97</v>
      </c>
      <c r="O7" t="s">
        <v>98</v>
      </c>
      <c r="P7" t="s">
        <v>99</v>
      </c>
      <c r="Q7" t="s">
        <v>100</v>
      </c>
      <c r="R7" t="s">
        <v>101</v>
      </c>
      <c r="S7" t="s">
        <v>102</v>
      </c>
      <c r="T7" t="s">
        <v>103</v>
      </c>
      <c r="U7" t="s">
        <v>104</v>
      </c>
      <c r="V7" t="s">
        <v>105</v>
      </c>
      <c r="W7" t="s">
        <v>106</v>
      </c>
      <c r="X7" t="s">
        <v>107</v>
      </c>
    </row>
    <row r="8" spans="1:24" hidden="1" x14ac:dyDescent="0.25">
      <c r="A8" t="s">
        <v>108</v>
      </c>
      <c r="B8" t="s">
        <v>109</v>
      </c>
      <c r="C8" s="1" t="str">
        <f t="shared" si="0"/>
        <v>21:0301</v>
      </c>
      <c r="D8" s="1" t="str">
        <f t="shared" si="1"/>
        <v>21:0007</v>
      </c>
      <c r="E8" t="s">
        <v>26</v>
      </c>
      <c r="F8" t="s">
        <v>110</v>
      </c>
      <c r="H8">
        <v>64.513447600000006</v>
      </c>
      <c r="I8">
        <v>-112.8060578</v>
      </c>
      <c r="J8" s="1" t="str">
        <f t="shared" si="2"/>
        <v>Till</v>
      </c>
      <c r="K8" s="1" t="str">
        <f t="shared" si="3"/>
        <v>Grain Mount: 0.25 – 0.50 mm</v>
      </c>
      <c r="L8" t="s">
        <v>28</v>
      </c>
      <c r="M8" s="1" t="str">
        <f>HYPERLINK("http://geochem.nrcan.gc.ca/cdogs/content/kwd/kwd030530_e.htm", "Cr_Di")</f>
        <v>Cr_Di</v>
      </c>
      <c r="N8" t="s">
        <v>111</v>
      </c>
      <c r="O8" t="s">
        <v>112</v>
      </c>
      <c r="P8" t="s">
        <v>113</v>
      </c>
      <c r="Q8" t="s">
        <v>114</v>
      </c>
      <c r="R8" t="s">
        <v>115</v>
      </c>
      <c r="S8" t="s">
        <v>116</v>
      </c>
      <c r="T8" t="s">
        <v>117</v>
      </c>
      <c r="U8" t="s">
        <v>118</v>
      </c>
      <c r="V8" t="s">
        <v>119</v>
      </c>
      <c r="W8" t="s">
        <v>120</v>
      </c>
      <c r="X8" t="s">
        <v>121</v>
      </c>
    </row>
    <row r="9" spans="1:24" hidden="1" x14ac:dyDescent="0.25">
      <c r="A9" t="s">
        <v>122</v>
      </c>
      <c r="B9" t="s">
        <v>123</v>
      </c>
      <c r="C9" s="1" t="str">
        <f t="shared" si="0"/>
        <v>21:0301</v>
      </c>
      <c r="D9" s="1" t="str">
        <f t="shared" si="1"/>
        <v>21:0007</v>
      </c>
      <c r="E9" t="s">
        <v>26</v>
      </c>
      <c r="F9" t="s">
        <v>124</v>
      </c>
      <c r="H9">
        <v>64.513447600000006</v>
      </c>
      <c r="I9">
        <v>-112.8060578</v>
      </c>
      <c r="J9" s="1" t="str">
        <f t="shared" si="2"/>
        <v>Till</v>
      </c>
      <c r="K9" s="1" t="str">
        <f t="shared" si="3"/>
        <v>Grain Mount: 0.25 – 0.50 mm</v>
      </c>
      <c r="L9" t="s">
        <v>28</v>
      </c>
      <c r="M9" s="1" t="str">
        <f>HYPERLINK("http://geochem.nrcan.gc.ca/cdogs/content/kwd/kwd030529_e.htm", "Hi_Cr_Di")</f>
        <v>Hi_Cr_Di</v>
      </c>
      <c r="N9" t="s">
        <v>125</v>
      </c>
      <c r="O9" t="s">
        <v>126</v>
      </c>
      <c r="P9" t="s">
        <v>127</v>
      </c>
      <c r="Q9" t="s">
        <v>128</v>
      </c>
      <c r="R9" t="s">
        <v>129</v>
      </c>
      <c r="S9" t="s">
        <v>130</v>
      </c>
      <c r="T9" t="s">
        <v>64</v>
      </c>
      <c r="U9" t="s">
        <v>131</v>
      </c>
      <c r="V9" t="s">
        <v>132</v>
      </c>
      <c r="W9" t="s">
        <v>133</v>
      </c>
      <c r="X9" t="s">
        <v>134</v>
      </c>
    </row>
    <row r="10" spans="1:24" hidden="1" x14ac:dyDescent="0.25">
      <c r="A10" t="s">
        <v>135</v>
      </c>
      <c r="B10" t="s">
        <v>136</v>
      </c>
      <c r="C10" s="1" t="str">
        <f t="shared" si="0"/>
        <v>21:0301</v>
      </c>
      <c r="D10" s="1" t="str">
        <f t="shared" si="1"/>
        <v>21:0007</v>
      </c>
      <c r="E10" t="s">
        <v>26</v>
      </c>
      <c r="F10" t="s">
        <v>137</v>
      </c>
      <c r="H10">
        <v>64.513447600000006</v>
      </c>
      <c r="I10">
        <v>-112.8060578</v>
      </c>
      <c r="J10" s="1" t="str">
        <f t="shared" si="2"/>
        <v>Till</v>
      </c>
      <c r="K10" s="1" t="str">
        <f t="shared" si="3"/>
        <v>Grain Mount: 0.25 – 0.50 mm</v>
      </c>
      <c r="L10" t="s">
        <v>28</v>
      </c>
      <c r="M10" s="1" t="str">
        <f>HYPERLINK("http://geochem.nrcan.gc.ca/cdogs/content/kwd/kwd030529_e.htm", "Hi_Cr_Di")</f>
        <v>Hi_Cr_Di</v>
      </c>
      <c r="N10" t="s">
        <v>138</v>
      </c>
      <c r="O10" t="s">
        <v>139</v>
      </c>
      <c r="P10" t="s">
        <v>140</v>
      </c>
      <c r="Q10" t="s">
        <v>141</v>
      </c>
      <c r="R10" t="s">
        <v>142</v>
      </c>
      <c r="S10" t="s">
        <v>143</v>
      </c>
      <c r="T10" t="s">
        <v>144</v>
      </c>
      <c r="U10" t="s">
        <v>145</v>
      </c>
      <c r="V10" t="s">
        <v>146</v>
      </c>
      <c r="W10" t="s">
        <v>147</v>
      </c>
      <c r="X10" t="s">
        <v>148</v>
      </c>
    </row>
    <row r="11" spans="1:24" hidden="1" x14ac:dyDescent="0.25">
      <c r="A11" t="s">
        <v>149</v>
      </c>
      <c r="B11" t="s">
        <v>150</v>
      </c>
      <c r="C11" s="1" t="str">
        <f t="shared" si="0"/>
        <v>21:0301</v>
      </c>
      <c r="D11" s="1" t="str">
        <f t="shared" si="1"/>
        <v>21:0007</v>
      </c>
      <c r="E11" t="s">
        <v>26</v>
      </c>
      <c r="F11" t="s">
        <v>151</v>
      </c>
      <c r="H11">
        <v>64.513447600000006</v>
      </c>
      <c r="I11">
        <v>-112.8060578</v>
      </c>
      <c r="J11" s="1" t="str">
        <f t="shared" si="2"/>
        <v>Till</v>
      </c>
      <c r="K11" s="1" t="str">
        <f t="shared" si="3"/>
        <v>Grain Mount: 0.25 – 0.50 mm</v>
      </c>
      <c r="L11" t="s">
        <v>28</v>
      </c>
      <c r="M11" s="1" t="str">
        <f>HYPERLINK("http://geochem.nrcan.gc.ca/cdogs/content/kwd/kwd030530_e.htm", "Cr_Di")</f>
        <v>Cr_Di</v>
      </c>
      <c r="N11" t="s">
        <v>152</v>
      </c>
      <c r="O11" t="s">
        <v>153</v>
      </c>
      <c r="P11" t="s">
        <v>154</v>
      </c>
      <c r="Q11" t="s">
        <v>155</v>
      </c>
      <c r="R11" t="s">
        <v>156</v>
      </c>
      <c r="S11" t="s">
        <v>157</v>
      </c>
      <c r="T11" t="s">
        <v>158</v>
      </c>
      <c r="U11" t="s">
        <v>159</v>
      </c>
      <c r="V11" t="s">
        <v>160</v>
      </c>
      <c r="W11" t="s">
        <v>161</v>
      </c>
      <c r="X11" t="s">
        <v>162</v>
      </c>
    </row>
    <row r="12" spans="1:24" hidden="1" x14ac:dyDescent="0.25">
      <c r="A12" t="s">
        <v>163</v>
      </c>
      <c r="B12" t="s">
        <v>164</v>
      </c>
      <c r="C12" s="1" t="str">
        <f t="shared" si="0"/>
        <v>21:0301</v>
      </c>
      <c r="D12" s="1" t="str">
        <f t="shared" si="1"/>
        <v>21:0007</v>
      </c>
      <c r="E12" t="s">
        <v>26</v>
      </c>
      <c r="F12" t="s">
        <v>165</v>
      </c>
      <c r="H12">
        <v>64.513447600000006</v>
      </c>
      <c r="I12">
        <v>-112.8060578</v>
      </c>
      <c r="J12" s="1" t="str">
        <f t="shared" si="2"/>
        <v>Till</v>
      </c>
      <c r="K12" s="1" t="str">
        <f t="shared" si="3"/>
        <v>Grain Mount: 0.25 – 0.50 mm</v>
      </c>
      <c r="L12" t="s">
        <v>28</v>
      </c>
      <c r="M12" s="1" t="str">
        <f>HYPERLINK("http://geochem.nrcan.gc.ca/cdogs/content/kwd/kwd030543_e.htm", "Di")</f>
        <v>Di</v>
      </c>
      <c r="N12" t="s">
        <v>166</v>
      </c>
      <c r="O12" t="s">
        <v>167</v>
      </c>
      <c r="P12" t="s">
        <v>168</v>
      </c>
      <c r="Q12" t="s">
        <v>169</v>
      </c>
      <c r="R12" t="s">
        <v>170</v>
      </c>
      <c r="S12" t="s">
        <v>171</v>
      </c>
      <c r="T12" t="s">
        <v>172</v>
      </c>
      <c r="U12" t="s">
        <v>173</v>
      </c>
      <c r="V12" t="s">
        <v>174</v>
      </c>
      <c r="W12" t="s">
        <v>175</v>
      </c>
      <c r="X12" t="s">
        <v>176</v>
      </c>
    </row>
    <row r="13" spans="1:24" hidden="1" x14ac:dyDescent="0.25">
      <c r="A13" t="s">
        <v>177</v>
      </c>
      <c r="B13" t="s">
        <v>178</v>
      </c>
      <c r="C13" s="1" t="str">
        <f t="shared" si="0"/>
        <v>21:0301</v>
      </c>
      <c r="D13" s="1" t="str">
        <f t="shared" si="1"/>
        <v>21:0007</v>
      </c>
      <c r="E13" t="s">
        <v>26</v>
      </c>
      <c r="F13" t="s">
        <v>179</v>
      </c>
      <c r="H13">
        <v>64.513447600000006</v>
      </c>
      <c r="I13">
        <v>-112.8060578</v>
      </c>
      <c r="J13" s="1" t="str">
        <f t="shared" si="2"/>
        <v>Till</v>
      </c>
      <c r="K13" s="1" t="str">
        <f t="shared" si="3"/>
        <v>Grain Mount: 0.25 – 0.50 mm</v>
      </c>
      <c r="L13" t="s">
        <v>28</v>
      </c>
      <c r="M13" s="1" t="str">
        <f>HYPERLINK("http://geochem.nrcan.gc.ca/cdogs/content/kwd/kwd030543_e.htm", "Di")</f>
        <v>Di</v>
      </c>
      <c r="N13" t="s">
        <v>180</v>
      </c>
      <c r="O13" t="s">
        <v>181</v>
      </c>
      <c r="P13" t="s">
        <v>182</v>
      </c>
      <c r="Q13" t="s">
        <v>183</v>
      </c>
      <c r="R13" t="s">
        <v>184</v>
      </c>
      <c r="S13" t="s">
        <v>185</v>
      </c>
      <c r="T13" t="s">
        <v>186</v>
      </c>
      <c r="U13" t="s">
        <v>187</v>
      </c>
      <c r="V13" t="s">
        <v>188</v>
      </c>
      <c r="W13" t="s">
        <v>189</v>
      </c>
      <c r="X13" t="s">
        <v>190</v>
      </c>
    </row>
    <row r="14" spans="1:24" hidden="1" x14ac:dyDescent="0.25">
      <c r="A14" t="s">
        <v>191</v>
      </c>
      <c r="B14" t="s">
        <v>192</v>
      </c>
      <c r="C14" s="1" t="str">
        <f t="shared" si="0"/>
        <v>21:0301</v>
      </c>
      <c r="D14" s="1" t="str">
        <f t="shared" si="1"/>
        <v>21:0007</v>
      </c>
      <c r="E14" t="s">
        <v>26</v>
      </c>
      <c r="F14" t="s">
        <v>193</v>
      </c>
      <c r="H14">
        <v>64.513447600000006</v>
      </c>
      <c r="I14">
        <v>-112.8060578</v>
      </c>
      <c r="J14" s="1" t="str">
        <f t="shared" si="2"/>
        <v>Till</v>
      </c>
      <c r="K14" s="1" t="str">
        <f t="shared" si="3"/>
        <v>Grain Mount: 0.25 – 0.50 mm</v>
      </c>
      <c r="L14" t="s">
        <v>28</v>
      </c>
      <c r="M14" s="1" t="str">
        <f>HYPERLINK("http://geochem.nrcan.gc.ca/cdogs/content/kwd/kwd030543_e.htm", "Di")</f>
        <v>Di</v>
      </c>
      <c r="N14" t="s">
        <v>161</v>
      </c>
      <c r="O14" t="s">
        <v>194</v>
      </c>
      <c r="P14" t="s">
        <v>195</v>
      </c>
      <c r="Q14" t="s">
        <v>196</v>
      </c>
      <c r="R14" t="s">
        <v>90</v>
      </c>
      <c r="S14" t="s">
        <v>197</v>
      </c>
      <c r="T14" t="s">
        <v>198</v>
      </c>
      <c r="U14" t="s">
        <v>33</v>
      </c>
      <c r="V14" t="s">
        <v>199</v>
      </c>
      <c r="W14" t="s">
        <v>200</v>
      </c>
      <c r="X14" t="s">
        <v>201</v>
      </c>
    </row>
    <row r="15" spans="1:24" hidden="1" x14ac:dyDescent="0.25">
      <c r="A15" t="s">
        <v>202</v>
      </c>
      <c r="B15" t="s">
        <v>203</v>
      </c>
      <c r="C15" s="1" t="str">
        <f t="shared" si="0"/>
        <v>21:0301</v>
      </c>
      <c r="D15" s="1" t="str">
        <f t="shared" si="1"/>
        <v>21:0007</v>
      </c>
      <c r="E15" t="s">
        <v>26</v>
      </c>
      <c r="F15" t="s">
        <v>204</v>
      </c>
      <c r="H15">
        <v>64.513447600000006</v>
      </c>
      <c r="I15">
        <v>-112.8060578</v>
      </c>
      <c r="J15" s="1" t="str">
        <f t="shared" si="2"/>
        <v>Till</v>
      </c>
      <c r="K15" s="1" t="str">
        <f t="shared" si="3"/>
        <v>Grain Mount: 0.25 – 0.50 mm</v>
      </c>
      <c r="L15" t="s">
        <v>28</v>
      </c>
      <c r="M15" s="1" t="str">
        <f>HYPERLINK("http://geochem.nrcan.gc.ca/cdogs/content/kwd/kwd030543_e.htm", "Di")</f>
        <v>Di</v>
      </c>
      <c r="N15" t="s">
        <v>205</v>
      </c>
      <c r="O15" t="s">
        <v>206</v>
      </c>
      <c r="P15" t="s">
        <v>207</v>
      </c>
      <c r="Q15" t="s">
        <v>208</v>
      </c>
      <c r="R15" t="s">
        <v>209</v>
      </c>
      <c r="S15" t="s">
        <v>210</v>
      </c>
      <c r="T15" t="s">
        <v>211</v>
      </c>
      <c r="U15" t="s">
        <v>212</v>
      </c>
      <c r="V15" t="s">
        <v>213</v>
      </c>
      <c r="W15" t="s">
        <v>214</v>
      </c>
      <c r="X15" t="s">
        <v>215</v>
      </c>
    </row>
    <row r="16" spans="1:24" hidden="1" x14ac:dyDescent="0.25">
      <c r="A16" t="s">
        <v>216</v>
      </c>
      <c r="B16" t="s">
        <v>217</v>
      </c>
      <c r="C16" s="1" t="str">
        <f t="shared" si="0"/>
        <v>21:0301</v>
      </c>
      <c r="D16" s="1" t="str">
        <f t="shared" si="1"/>
        <v>21:0007</v>
      </c>
      <c r="E16" t="s">
        <v>26</v>
      </c>
      <c r="F16" t="s">
        <v>218</v>
      </c>
      <c r="H16">
        <v>64.513447600000006</v>
      </c>
      <c r="I16">
        <v>-112.8060578</v>
      </c>
      <c r="J16" s="1" t="str">
        <f t="shared" si="2"/>
        <v>Till</v>
      </c>
      <c r="K16" s="1" t="str">
        <f t="shared" si="3"/>
        <v>Grain Mount: 0.25 – 0.50 mm</v>
      </c>
      <c r="L16" t="s">
        <v>28</v>
      </c>
      <c r="M16" s="1" t="str">
        <f>HYPERLINK("http://geochem.nrcan.gc.ca/cdogs/content/kwd/kwd030120_e.htm", "Ilm")</f>
        <v>Ilm</v>
      </c>
      <c r="N16" t="s">
        <v>219</v>
      </c>
      <c r="O16" t="s">
        <v>220</v>
      </c>
      <c r="P16" t="s">
        <v>221</v>
      </c>
      <c r="Q16" t="s">
        <v>222</v>
      </c>
      <c r="R16" t="s">
        <v>223</v>
      </c>
      <c r="S16" t="s">
        <v>224</v>
      </c>
      <c r="T16" t="s">
        <v>225</v>
      </c>
      <c r="U16" t="s">
        <v>226</v>
      </c>
      <c r="V16" t="s">
        <v>227</v>
      </c>
      <c r="W16" t="s">
        <v>228</v>
      </c>
      <c r="X16" t="s">
        <v>229</v>
      </c>
    </row>
    <row r="17" spans="1:24" hidden="1" x14ac:dyDescent="0.25">
      <c r="A17" t="s">
        <v>230</v>
      </c>
      <c r="B17" t="s">
        <v>231</v>
      </c>
      <c r="C17" s="1" t="str">
        <f t="shared" si="0"/>
        <v>21:0301</v>
      </c>
      <c r="D17" s="1" t="str">
        <f t="shared" si="1"/>
        <v>21:0007</v>
      </c>
      <c r="E17" t="s">
        <v>26</v>
      </c>
      <c r="F17" t="s">
        <v>232</v>
      </c>
      <c r="H17">
        <v>64.513447600000006</v>
      </c>
      <c r="I17">
        <v>-112.8060578</v>
      </c>
      <c r="J17" s="1" t="str">
        <f t="shared" si="2"/>
        <v>Till</v>
      </c>
      <c r="K17" s="1" t="str">
        <f t="shared" si="3"/>
        <v>Grain Mount: 0.25 – 0.50 mm</v>
      </c>
      <c r="L17" t="s">
        <v>28</v>
      </c>
      <c r="M17" s="1" t="str">
        <f>HYPERLINK("http://geochem.nrcan.gc.ca/cdogs/content/kwd/kwd030120_e.htm", "Ilm")</f>
        <v>Ilm</v>
      </c>
      <c r="N17" t="s">
        <v>233</v>
      </c>
      <c r="O17" t="s">
        <v>234</v>
      </c>
      <c r="P17" t="s">
        <v>235</v>
      </c>
      <c r="Q17" t="s">
        <v>236</v>
      </c>
      <c r="R17" t="s">
        <v>33</v>
      </c>
      <c r="S17" t="s">
        <v>61</v>
      </c>
      <c r="T17" t="s">
        <v>237</v>
      </c>
      <c r="U17" t="s">
        <v>33</v>
      </c>
      <c r="V17" t="s">
        <v>238</v>
      </c>
      <c r="W17" t="s">
        <v>239</v>
      </c>
      <c r="X17" t="s">
        <v>240</v>
      </c>
    </row>
    <row r="18" spans="1:24" hidden="1" x14ac:dyDescent="0.25">
      <c r="A18" t="s">
        <v>241</v>
      </c>
      <c r="B18" t="s">
        <v>242</v>
      </c>
      <c r="C18" s="1" t="str">
        <f t="shared" si="0"/>
        <v>21:0301</v>
      </c>
      <c r="D18" s="1" t="str">
        <f t="shared" si="1"/>
        <v>21:0007</v>
      </c>
      <c r="E18" t="s">
        <v>26</v>
      </c>
      <c r="F18" t="s">
        <v>243</v>
      </c>
      <c r="H18">
        <v>64.513447600000006</v>
      </c>
      <c r="I18">
        <v>-112.8060578</v>
      </c>
      <c r="J18" s="1" t="str">
        <f t="shared" si="2"/>
        <v>Till</v>
      </c>
      <c r="K18" s="1" t="str">
        <f t="shared" si="3"/>
        <v>Grain Mount: 0.25 – 0.50 mm</v>
      </c>
      <c r="L18" t="s">
        <v>28</v>
      </c>
      <c r="M18" s="1" t="str">
        <f>HYPERLINK("http://geochem.nrcan.gc.ca/cdogs/content/kwd/kwd030120_e.htm", "Ilm")</f>
        <v>Ilm</v>
      </c>
      <c r="N18" t="s">
        <v>233</v>
      </c>
      <c r="O18" t="s">
        <v>47</v>
      </c>
      <c r="P18" t="s">
        <v>184</v>
      </c>
      <c r="Q18" t="s">
        <v>244</v>
      </c>
      <c r="R18" t="s">
        <v>245</v>
      </c>
      <c r="S18" t="s">
        <v>246</v>
      </c>
      <c r="T18" t="s">
        <v>247</v>
      </c>
      <c r="U18" t="s">
        <v>33</v>
      </c>
      <c r="V18" t="s">
        <v>248</v>
      </c>
      <c r="W18" t="s">
        <v>249</v>
      </c>
      <c r="X18" t="s">
        <v>250</v>
      </c>
    </row>
    <row r="19" spans="1:24" hidden="1" x14ac:dyDescent="0.25">
      <c r="A19" t="s">
        <v>251</v>
      </c>
      <c r="B19" t="s">
        <v>252</v>
      </c>
      <c r="C19" s="1" t="str">
        <f t="shared" si="0"/>
        <v>21:0301</v>
      </c>
      <c r="D19" s="1" t="str">
        <f t="shared" si="1"/>
        <v>21:0007</v>
      </c>
      <c r="E19" t="s">
        <v>26</v>
      </c>
      <c r="F19" t="s">
        <v>253</v>
      </c>
      <c r="H19">
        <v>64.513447600000006</v>
      </c>
      <c r="I19">
        <v>-112.8060578</v>
      </c>
      <c r="J19" s="1" t="str">
        <f t="shared" si="2"/>
        <v>Till</v>
      </c>
      <c r="K19" s="1" t="str">
        <f t="shared" si="3"/>
        <v>Grain Mount: 0.25 – 0.50 mm</v>
      </c>
      <c r="L19" t="s">
        <v>28</v>
      </c>
      <c r="M19" s="1" t="str">
        <f>HYPERLINK("http://geochem.nrcan.gc.ca/cdogs/content/kwd/kwd030120_e.htm", "Ilm")</f>
        <v>Ilm</v>
      </c>
      <c r="N19" t="s">
        <v>254</v>
      </c>
      <c r="O19" t="s">
        <v>33</v>
      </c>
      <c r="P19" t="s">
        <v>255</v>
      </c>
      <c r="Q19" t="s">
        <v>256</v>
      </c>
      <c r="R19" t="s">
        <v>101</v>
      </c>
      <c r="S19" t="s">
        <v>47</v>
      </c>
      <c r="T19" t="s">
        <v>257</v>
      </c>
      <c r="U19" t="s">
        <v>245</v>
      </c>
      <c r="V19" t="s">
        <v>258</v>
      </c>
      <c r="W19" t="s">
        <v>259</v>
      </c>
      <c r="X19" t="s">
        <v>260</v>
      </c>
    </row>
    <row r="20" spans="1:24" hidden="1" x14ac:dyDescent="0.25">
      <c r="A20" t="s">
        <v>261</v>
      </c>
      <c r="B20" t="s">
        <v>262</v>
      </c>
      <c r="C20" s="1" t="str">
        <f t="shared" si="0"/>
        <v>21:0301</v>
      </c>
      <c r="D20" s="1" t="str">
        <f t="shared" si="1"/>
        <v>21:0007</v>
      </c>
      <c r="E20" t="s">
        <v>26</v>
      </c>
      <c r="F20" t="s">
        <v>263</v>
      </c>
      <c r="H20">
        <v>64.513447600000006</v>
      </c>
      <c r="I20">
        <v>-112.8060578</v>
      </c>
      <c r="J20" s="1" t="str">
        <f t="shared" si="2"/>
        <v>Till</v>
      </c>
      <c r="K20" s="1" t="str">
        <f t="shared" si="3"/>
        <v>Grain Mount: 0.25 – 0.50 mm</v>
      </c>
      <c r="L20" t="s">
        <v>28</v>
      </c>
      <c r="M20" s="1" t="str">
        <f>HYPERLINK("http://geochem.nrcan.gc.ca/cdogs/content/kwd/kwd030120_e.htm", "Ilm")</f>
        <v>Ilm</v>
      </c>
      <c r="N20" t="s">
        <v>264</v>
      </c>
      <c r="O20" t="s">
        <v>33</v>
      </c>
      <c r="P20" t="s">
        <v>170</v>
      </c>
      <c r="Q20" t="s">
        <v>265</v>
      </c>
      <c r="R20" t="s">
        <v>33</v>
      </c>
      <c r="S20" t="s">
        <v>266</v>
      </c>
      <c r="T20" t="s">
        <v>267</v>
      </c>
      <c r="U20" t="s">
        <v>33</v>
      </c>
      <c r="V20" t="s">
        <v>50</v>
      </c>
      <c r="W20" t="s">
        <v>268</v>
      </c>
      <c r="X20" t="s">
        <v>269</v>
      </c>
    </row>
    <row r="21" spans="1:24" hidden="1" x14ac:dyDescent="0.25">
      <c r="A21" t="s">
        <v>270</v>
      </c>
      <c r="B21" t="s">
        <v>271</v>
      </c>
      <c r="C21" s="1" t="str">
        <f t="shared" si="0"/>
        <v>21:0301</v>
      </c>
      <c r="D21" s="1" t="str">
        <f t="shared" si="1"/>
        <v>21:0007</v>
      </c>
      <c r="E21" t="s">
        <v>272</v>
      </c>
      <c r="F21" t="s">
        <v>273</v>
      </c>
      <c r="H21">
        <v>64.625411400000004</v>
      </c>
      <c r="I21">
        <v>-112.4175063</v>
      </c>
      <c r="J21" s="1" t="str">
        <f t="shared" si="2"/>
        <v>Till</v>
      </c>
      <c r="K21" s="1" t="str">
        <f t="shared" si="3"/>
        <v>Grain Mount: 0.25 – 0.50 mm</v>
      </c>
      <c r="L21" t="s">
        <v>28</v>
      </c>
      <c r="M21" s="1" t="str">
        <f t="shared" ref="M21:M28" si="5">HYPERLINK("http://geochem.nrcan.gc.ca/cdogs/content/kwd/kwd030523_e.htm", "Prp")</f>
        <v>Prp</v>
      </c>
      <c r="N21" t="s">
        <v>274</v>
      </c>
      <c r="O21" t="s">
        <v>275</v>
      </c>
      <c r="P21" t="s">
        <v>276</v>
      </c>
      <c r="Q21" t="s">
        <v>277</v>
      </c>
      <c r="R21" t="s">
        <v>278</v>
      </c>
      <c r="S21" t="s">
        <v>279</v>
      </c>
      <c r="T21" t="s">
        <v>280</v>
      </c>
      <c r="U21" t="s">
        <v>33</v>
      </c>
      <c r="V21" t="s">
        <v>281</v>
      </c>
      <c r="W21" t="s">
        <v>282</v>
      </c>
      <c r="X21" t="s">
        <v>283</v>
      </c>
    </row>
    <row r="22" spans="1:24" hidden="1" x14ac:dyDescent="0.25">
      <c r="A22" t="s">
        <v>284</v>
      </c>
      <c r="B22" t="s">
        <v>285</v>
      </c>
      <c r="C22" s="1" t="str">
        <f t="shared" si="0"/>
        <v>21:0301</v>
      </c>
      <c r="D22" s="1" t="str">
        <f t="shared" si="1"/>
        <v>21:0007</v>
      </c>
      <c r="E22" t="s">
        <v>272</v>
      </c>
      <c r="F22" t="s">
        <v>286</v>
      </c>
      <c r="H22">
        <v>64.625411400000004</v>
      </c>
      <c r="I22">
        <v>-112.4175063</v>
      </c>
      <c r="J22" s="1" t="str">
        <f t="shared" si="2"/>
        <v>Till</v>
      </c>
      <c r="K22" s="1" t="str">
        <f t="shared" si="3"/>
        <v>Grain Mount: 0.25 – 0.50 mm</v>
      </c>
      <c r="L22" t="s">
        <v>28</v>
      </c>
      <c r="M22" s="1" t="str">
        <f t="shared" si="5"/>
        <v>Prp</v>
      </c>
      <c r="N22" t="s">
        <v>287</v>
      </c>
      <c r="O22" t="s">
        <v>288</v>
      </c>
      <c r="P22" t="s">
        <v>289</v>
      </c>
      <c r="Q22" t="s">
        <v>290</v>
      </c>
      <c r="R22" t="s">
        <v>291</v>
      </c>
      <c r="S22" t="s">
        <v>292</v>
      </c>
      <c r="T22" t="s">
        <v>293</v>
      </c>
      <c r="U22" t="s">
        <v>226</v>
      </c>
      <c r="V22" t="s">
        <v>294</v>
      </c>
      <c r="W22" t="s">
        <v>295</v>
      </c>
      <c r="X22" t="s">
        <v>296</v>
      </c>
    </row>
    <row r="23" spans="1:24" hidden="1" x14ac:dyDescent="0.25">
      <c r="A23" t="s">
        <v>297</v>
      </c>
      <c r="B23" t="s">
        <v>298</v>
      </c>
      <c r="C23" s="1" t="str">
        <f t="shared" si="0"/>
        <v>21:0301</v>
      </c>
      <c r="D23" s="1" t="str">
        <f t="shared" si="1"/>
        <v>21:0007</v>
      </c>
      <c r="E23" t="s">
        <v>272</v>
      </c>
      <c r="F23" t="s">
        <v>299</v>
      </c>
      <c r="H23">
        <v>64.625411400000004</v>
      </c>
      <c r="I23">
        <v>-112.4175063</v>
      </c>
      <c r="J23" s="1" t="str">
        <f t="shared" si="2"/>
        <v>Till</v>
      </c>
      <c r="K23" s="1" t="str">
        <f t="shared" si="3"/>
        <v>Grain Mount: 0.25 – 0.50 mm</v>
      </c>
      <c r="L23" t="s">
        <v>28</v>
      </c>
      <c r="M23" s="1" t="str">
        <f t="shared" si="5"/>
        <v>Prp</v>
      </c>
      <c r="N23" t="s">
        <v>300</v>
      </c>
      <c r="O23" t="s">
        <v>301</v>
      </c>
      <c r="P23" t="s">
        <v>302</v>
      </c>
      <c r="Q23" t="s">
        <v>303</v>
      </c>
      <c r="R23" t="s">
        <v>101</v>
      </c>
      <c r="S23" t="s">
        <v>304</v>
      </c>
      <c r="T23" t="s">
        <v>305</v>
      </c>
      <c r="U23" t="s">
        <v>33</v>
      </c>
      <c r="V23" t="s">
        <v>306</v>
      </c>
      <c r="W23" t="s">
        <v>307</v>
      </c>
      <c r="X23" t="s">
        <v>308</v>
      </c>
    </row>
    <row r="24" spans="1:24" hidden="1" x14ac:dyDescent="0.25">
      <c r="A24" t="s">
        <v>309</v>
      </c>
      <c r="B24" t="s">
        <v>310</v>
      </c>
      <c r="C24" s="1" t="str">
        <f t="shared" si="0"/>
        <v>21:0301</v>
      </c>
      <c r="D24" s="1" t="str">
        <f t="shared" si="1"/>
        <v>21:0007</v>
      </c>
      <c r="E24" t="s">
        <v>272</v>
      </c>
      <c r="F24" t="s">
        <v>311</v>
      </c>
      <c r="H24">
        <v>64.625411400000004</v>
      </c>
      <c r="I24">
        <v>-112.4175063</v>
      </c>
      <c r="J24" s="1" t="str">
        <f t="shared" si="2"/>
        <v>Till</v>
      </c>
      <c r="K24" s="1" t="str">
        <f t="shared" si="3"/>
        <v>Grain Mount: 0.25 – 0.50 mm</v>
      </c>
      <c r="L24" t="s">
        <v>28</v>
      </c>
      <c r="M24" s="1" t="str">
        <f t="shared" si="5"/>
        <v>Prp</v>
      </c>
      <c r="N24" t="s">
        <v>312</v>
      </c>
      <c r="O24" t="s">
        <v>313</v>
      </c>
      <c r="P24" t="s">
        <v>314</v>
      </c>
      <c r="Q24" t="s">
        <v>315</v>
      </c>
      <c r="R24" t="s">
        <v>223</v>
      </c>
      <c r="S24" t="s">
        <v>316</v>
      </c>
      <c r="T24" t="s">
        <v>317</v>
      </c>
      <c r="U24" t="s">
        <v>318</v>
      </c>
      <c r="V24" t="s">
        <v>319</v>
      </c>
      <c r="W24" t="s">
        <v>320</v>
      </c>
      <c r="X24" t="s">
        <v>321</v>
      </c>
    </row>
    <row r="25" spans="1:24" hidden="1" x14ac:dyDescent="0.25">
      <c r="A25" t="s">
        <v>322</v>
      </c>
      <c r="B25" t="s">
        <v>323</v>
      </c>
      <c r="C25" s="1" t="str">
        <f t="shared" si="0"/>
        <v>21:0301</v>
      </c>
      <c r="D25" s="1" t="str">
        <f t="shared" si="1"/>
        <v>21:0007</v>
      </c>
      <c r="E25" t="s">
        <v>272</v>
      </c>
      <c r="F25" t="s">
        <v>324</v>
      </c>
      <c r="H25">
        <v>64.625411400000004</v>
      </c>
      <c r="I25">
        <v>-112.4175063</v>
      </c>
      <c r="J25" s="1" t="str">
        <f t="shared" si="2"/>
        <v>Till</v>
      </c>
      <c r="K25" s="1" t="str">
        <f t="shared" si="3"/>
        <v>Grain Mount: 0.25 – 0.50 mm</v>
      </c>
      <c r="L25" t="s">
        <v>28</v>
      </c>
      <c r="M25" s="1" t="str">
        <f t="shared" si="5"/>
        <v>Prp</v>
      </c>
      <c r="N25" t="s">
        <v>325</v>
      </c>
      <c r="O25" t="s">
        <v>326</v>
      </c>
      <c r="P25" t="s">
        <v>327</v>
      </c>
      <c r="Q25" t="s">
        <v>328</v>
      </c>
      <c r="R25" t="s">
        <v>234</v>
      </c>
      <c r="S25" t="s">
        <v>329</v>
      </c>
      <c r="T25" t="s">
        <v>330</v>
      </c>
      <c r="U25" t="s">
        <v>331</v>
      </c>
      <c r="V25" t="s">
        <v>332</v>
      </c>
      <c r="W25" t="s">
        <v>333</v>
      </c>
      <c r="X25" t="s">
        <v>334</v>
      </c>
    </row>
    <row r="26" spans="1:24" hidden="1" x14ac:dyDescent="0.25">
      <c r="A26" t="s">
        <v>335</v>
      </c>
      <c r="B26" t="s">
        <v>336</v>
      </c>
      <c r="C26" s="1" t="str">
        <f t="shared" si="0"/>
        <v>21:0301</v>
      </c>
      <c r="D26" s="1" t="str">
        <f t="shared" si="1"/>
        <v>21:0007</v>
      </c>
      <c r="E26" t="s">
        <v>272</v>
      </c>
      <c r="F26" t="s">
        <v>337</v>
      </c>
      <c r="H26">
        <v>64.625411400000004</v>
      </c>
      <c r="I26">
        <v>-112.4175063</v>
      </c>
      <c r="J26" s="1" t="str">
        <f t="shared" si="2"/>
        <v>Till</v>
      </c>
      <c r="K26" s="1" t="str">
        <f t="shared" si="3"/>
        <v>Grain Mount: 0.25 – 0.50 mm</v>
      </c>
      <c r="L26" t="s">
        <v>28</v>
      </c>
      <c r="M26" s="1" t="str">
        <f t="shared" si="5"/>
        <v>Prp</v>
      </c>
      <c r="N26" t="s">
        <v>338</v>
      </c>
      <c r="O26" t="s">
        <v>339</v>
      </c>
      <c r="P26" t="s">
        <v>340</v>
      </c>
      <c r="Q26" t="s">
        <v>341</v>
      </c>
      <c r="R26" t="s">
        <v>220</v>
      </c>
      <c r="S26" t="s">
        <v>342</v>
      </c>
      <c r="T26" t="s">
        <v>343</v>
      </c>
      <c r="U26" t="s">
        <v>33</v>
      </c>
      <c r="V26" t="s">
        <v>344</v>
      </c>
      <c r="W26" t="s">
        <v>345</v>
      </c>
      <c r="X26" t="s">
        <v>346</v>
      </c>
    </row>
    <row r="27" spans="1:24" hidden="1" x14ac:dyDescent="0.25">
      <c r="A27" t="s">
        <v>347</v>
      </c>
      <c r="B27" t="s">
        <v>348</v>
      </c>
      <c r="C27" s="1" t="str">
        <f t="shared" si="0"/>
        <v>21:0301</v>
      </c>
      <c r="D27" s="1" t="str">
        <f t="shared" si="1"/>
        <v>21:0007</v>
      </c>
      <c r="E27" t="s">
        <v>272</v>
      </c>
      <c r="F27" t="s">
        <v>349</v>
      </c>
      <c r="H27">
        <v>64.625411400000004</v>
      </c>
      <c r="I27">
        <v>-112.4175063</v>
      </c>
      <c r="J27" s="1" t="str">
        <f t="shared" si="2"/>
        <v>Till</v>
      </c>
      <c r="K27" s="1" t="str">
        <f t="shared" si="3"/>
        <v>Grain Mount: 0.25 – 0.50 mm</v>
      </c>
      <c r="L27" t="s">
        <v>28</v>
      </c>
      <c r="M27" s="1" t="str">
        <f t="shared" si="5"/>
        <v>Prp</v>
      </c>
      <c r="N27" t="s">
        <v>350</v>
      </c>
      <c r="O27" t="s">
        <v>351</v>
      </c>
      <c r="P27" t="s">
        <v>352</v>
      </c>
      <c r="Q27" t="s">
        <v>353</v>
      </c>
      <c r="R27" t="s">
        <v>61</v>
      </c>
      <c r="S27" t="s">
        <v>354</v>
      </c>
      <c r="T27" t="s">
        <v>355</v>
      </c>
      <c r="U27" t="s">
        <v>254</v>
      </c>
      <c r="V27" t="s">
        <v>356</v>
      </c>
      <c r="W27" t="s">
        <v>357</v>
      </c>
      <c r="X27" t="s">
        <v>358</v>
      </c>
    </row>
    <row r="28" spans="1:24" hidden="1" x14ac:dyDescent="0.25">
      <c r="A28" t="s">
        <v>359</v>
      </c>
      <c r="B28" t="s">
        <v>360</v>
      </c>
      <c r="C28" s="1" t="str">
        <f t="shared" si="0"/>
        <v>21:0301</v>
      </c>
      <c r="D28" s="1" t="str">
        <f t="shared" si="1"/>
        <v>21:0007</v>
      </c>
      <c r="E28" t="s">
        <v>272</v>
      </c>
      <c r="F28" t="s">
        <v>361</v>
      </c>
      <c r="H28">
        <v>64.625411400000004</v>
      </c>
      <c r="I28">
        <v>-112.4175063</v>
      </c>
      <c r="J28" s="1" t="str">
        <f t="shared" si="2"/>
        <v>Till</v>
      </c>
      <c r="K28" s="1" t="str">
        <f t="shared" si="3"/>
        <v>Grain Mount: 0.25 – 0.50 mm</v>
      </c>
      <c r="L28" t="s">
        <v>28</v>
      </c>
      <c r="M28" s="1" t="str">
        <f t="shared" si="5"/>
        <v>Prp</v>
      </c>
      <c r="N28" t="s">
        <v>362</v>
      </c>
      <c r="O28" t="s">
        <v>363</v>
      </c>
      <c r="P28" t="s">
        <v>364</v>
      </c>
      <c r="Q28" t="s">
        <v>365</v>
      </c>
      <c r="R28" t="s">
        <v>366</v>
      </c>
      <c r="S28" t="s">
        <v>367</v>
      </c>
      <c r="T28" t="s">
        <v>89</v>
      </c>
      <c r="U28" t="s">
        <v>33</v>
      </c>
      <c r="V28" t="s">
        <v>368</v>
      </c>
      <c r="W28" t="s">
        <v>369</v>
      </c>
      <c r="X28" t="s">
        <v>370</v>
      </c>
    </row>
    <row r="29" spans="1:24" hidden="1" x14ac:dyDescent="0.25">
      <c r="A29" t="s">
        <v>371</v>
      </c>
      <c r="B29" t="s">
        <v>372</v>
      </c>
      <c r="C29" s="1" t="str">
        <f t="shared" si="0"/>
        <v>21:0301</v>
      </c>
      <c r="D29" s="1" t="str">
        <f t="shared" si="1"/>
        <v>21:0007</v>
      </c>
      <c r="E29" t="s">
        <v>272</v>
      </c>
      <c r="F29" t="s">
        <v>373</v>
      </c>
      <c r="H29">
        <v>64.625411400000004</v>
      </c>
      <c r="I29">
        <v>-112.4175063</v>
      </c>
      <c r="J29" s="1" t="str">
        <f t="shared" si="2"/>
        <v>Till</v>
      </c>
      <c r="K29" s="1" t="str">
        <f t="shared" si="3"/>
        <v>Grain Mount: 0.25 – 0.50 mm</v>
      </c>
      <c r="L29" t="s">
        <v>28</v>
      </c>
      <c r="M29" s="1" t="str">
        <f>HYPERLINK("http://geochem.nrcan.gc.ca/cdogs/content/kwd/kwd030525_e.htm", "Sps")</f>
        <v>Sps</v>
      </c>
      <c r="N29" t="s">
        <v>374</v>
      </c>
      <c r="O29" t="s">
        <v>375</v>
      </c>
      <c r="P29" t="s">
        <v>33</v>
      </c>
      <c r="Q29" t="s">
        <v>376</v>
      </c>
      <c r="R29" t="s">
        <v>33</v>
      </c>
      <c r="S29" t="s">
        <v>377</v>
      </c>
      <c r="T29" t="s">
        <v>378</v>
      </c>
      <c r="U29" t="s">
        <v>87</v>
      </c>
      <c r="V29" t="s">
        <v>379</v>
      </c>
      <c r="W29" t="s">
        <v>380</v>
      </c>
      <c r="X29" t="s">
        <v>381</v>
      </c>
    </row>
    <row r="30" spans="1:24" hidden="1" x14ac:dyDescent="0.25">
      <c r="A30" t="s">
        <v>382</v>
      </c>
      <c r="B30" t="s">
        <v>383</v>
      </c>
      <c r="C30" s="1" t="str">
        <f t="shared" si="0"/>
        <v>21:0301</v>
      </c>
      <c r="D30" s="1" t="str">
        <f t="shared" si="1"/>
        <v>21:0007</v>
      </c>
      <c r="E30" t="s">
        <v>272</v>
      </c>
      <c r="F30" t="s">
        <v>384</v>
      </c>
      <c r="H30">
        <v>64.625411400000004</v>
      </c>
      <c r="I30">
        <v>-112.4175063</v>
      </c>
      <c r="J30" s="1" t="str">
        <f t="shared" si="2"/>
        <v>Till</v>
      </c>
      <c r="K30" s="1" t="str">
        <f t="shared" si="3"/>
        <v>Grain Mount: 0.25 – 0.50 mm</v>
      </c>
      <c r="L30" t="s">
        <v>28</v>
      </c>
      <c r="M30" s="1" t="str">
        <f>HYPERLINK("http://geochem.nrcan.gc.ca/cdogs/content/kwd/kwd030529_e.htm", "Hi_Cr_Di")</f>
        <v>Hi_Cr_Di</v>
      </c>
      <c r="N30" t="s">
        <v>385</v>
      </c>
      <c r="O30" t="s">
        <v>386</v>
      </c>
      <c r="P30" t="s">
        <v>387</v>
      </c>
      <c r="Q30" t="s">
        <v>388</v>
      </c>
      <c r="R30" t="s">
        <v>33</v>
      </c>
      <c r="S30" t="s">
        <v>389</v>
      </c>
      <c r="T30" t="s">
        <v>390</v>
      </c>
      <c r="U30" t="s">
        <v>391</v>
      </c>
      <c r="V30" t="s">
        <v>392</v>
      </c>
      <c r="W30" t="s">
        <v>393</v>
      </c>
      <c r="X30" t="s">
        <v>394</v>
      </c>
    </row>
    <row r="31" spans="1:24" hidden="1" x14ac:dyDescent="0.25">
      <c r="A31" t="s">
        <v>395</v>
      </c>
      <c r="B31" t="s">
        <v>396</v>
      </c>
      <c r="C31" s="1" t="str">
        <f t="shared" si="0"/>
        <v>21:0301</v>
      </c>
      <c r="D31" s="1" t="str">
        <f t="shared" si="1"/>
        <v>21:0007</v>
      </c>
      <c r="E31" t="s">
        <v>272</v>
      </c>
      <c r="F31" t="s">
        <v>397</v>
      </c>
      <c r="H31">
        <v>64.625411400000004</v>
      </c>
      <c r="I31">
        <v>-112.4175063</v>
      </c>
      <c r="J31" s="1" t="str">
        <f t="shared" si="2"/>
        <v>Till</v>
      </c>
      <c r="K31" s="1" t="str">
        <f t="shared" si="3"/>
        <v>Grain Mount: 0.25 – 0.50 mm</v>
      </c>
      <c r="L31" t="s">
        <v>28</v>
      </c>
      <c r="M31" s="1" t="str">
        <f>HYPERLINK("http://geochem.nrcan.gc.ca/cdogs/content/kwd/kwd030120_e.htm", "Ilm")</f>
        <v>Ilm</v>
      </c>
      <c r="N31" t="s">
        <v>398</v>
      </c>
      <c r="O31" t="s">
        <v>399</v>
      </c>
      <c r="P31" t="s">
        <v>400</v>
      </c>
      <c r="Q31" t="s">
        <v>401</v>
      </c>
      <c r="R31" t="s">
        <v>226</v>
      </c>
      <c r="S31" t="s">
        <v>402</v>
      </c>
      <c r="T31" t="s">
        <v>403</v>
      </c>
      <c r="U31" t="s">
        <v>33</v>
      </c>
      <c r="V31" t="s">
        <v>161</v>
      </c>
      <c r="W31" t="s">
        <v>404</v>
      </c>
      <c r="X31" t="s">
        <v>405</v>
      </c>
    </row>
    <row r="32" spans="1:24" hidden="1" x14ac:dyDescent="0.25">
      <c r="A32" t="s">
        <v>406</v>
      </c>
      <c r="B32" t="s">
        <v>407</v>
      </c>
      <c r="C32" s="1" t="str">
        <f t="shared" si="0"/>
        <v>21:0301</v>
      </c>
      <c r="D32" s="1" t="str">
        <f t="shared" si="1"/>
        <v>21:0007</v>
      </c>
      <c r="E32" t="s">
        <v>272</v>
      </c>
      <c r="F32" t="s">
        <v>408</v>
      </c>
      <c r="H32">
        <v>64.625411400000004</v>
      </c>
      <c r="I32">
        <v>-112.4175063</v>
      </c>
      <c r="J32" s="1" t="str">
        <f t="shared" si="2"/>
        <v>Till</v>
      </c>
      <c r="K32" s="1" t="str">
        <f t="shared" si="3"/>
        <v>Grain Mount: 0.25 – 0.50 mm</v>
      </c>
      <c r="L32" t="s">
        <v>28</v>
      </c>
      <c r="M32" s="1" t="str">
        <f>HYPERLINK("http://geochem.nrcan.gc.ca/cdogs/content/kwd/kwd030120_e.htm", "Ilm")</f>
        <v>Ilm</v>
      </c>
      <c r="N32" t="s">
        <v>409</v>
      </c>
      <c r="O32" t="s">
        <v>33</v>
      </c>
      <c r="P32" t="s">
        <v>221</v>
      </c>
      <c r="Q32" t="s">
        <v>410</v>
      </c>
      <c r="R32" t="s">
        <v>411</v>
      </c>
      <c r="S32" t="s">
        <v>412</v>
      </c>
      <c r="T32" t="s">
        <v>413</v>
      </c>
      <c r="U32" t="s">
        <v>33</v>
      </c>
      <c r="V32" t="s">
        <v>414</v>
      </c>
      <c r="W32" t="s">
        <v>415</v>
      </c>
      <c r="X32" t="s">
        <v>416</v>
      </c>
    </row>
    <row r="33" spans="1:24" hidden="1" x14ac:dyDescent="0.25">
      <c r="A33" t="s">
        <v>417</v>
      </c>
      <c r="B33" t="s">
        <v>418</v>
      </c>
      <c r="C33" s="1" t="str">
        <f t="shared" si="0"/>
        <v>21:0301</v>
      </c>
      <c r="D33" s="1" t="str">
        <f t="shared" si="1"/>
        <v>21:0007</v>
      </c>
      <c r="E33" t="s">
        <v>272</v>
      </c>
      <c r="F33" t="s">
        <v>419</v>
      </c>
      <c r="H33">
        <v>64.625411400000004</v>
      </c>
      <c r="I33">
        <v>-112.4175063</v>
      </c>
      <c r="J33" s="1" t="str">
        <f t="shared" si="2"/>
        <v>Till</v>
      </c>
      <c r="K33" s="1" t="str">
        <f t="shared" si="3"/>
        <v>Grain Mount: 0.25 – 0.50 mm</v>
      </c>
      <c r="L33" t="s">
        <v>28</v>
      </c>
      <c r="M33" s="1" t="str">
        <f>HYPERLINK("http://geochem.nrcan.gc.ca/cdogs/content/kwd/kwd030120_e.htm", "Ilm")</f>
        <v>Ilm</v>
      </c>
      <c r="N33" t="s">
        <v>209</v>
      </c>
      <c r="O33" t="s">
        <v>420</v>
      </c>
      <c r="P33" t="s">
        <v>421</v>
      </c>
      <c r="Q33" t="s">
        <v>422</v>
      </c>
      <c r="R33" t="s">
        <v>33</v>
      </c>
      <c r="S33" t="s">
        <v>414</v>
      </c>
      <c r="T33" t="s">
        <v>423</v>
      </c>
      <c r="U33" t="s">
        <v>424</v>
      </c>
      <c r="V33" t="s">
        <v>425</v>
      </c>
      <c r="W33" t="s">
        <v>426</v>
      </c>
      <c r="X33" t="s">
        <v>427</v>
      </c>
    </row>
    <row r="34" spans="1:24" hidden="1" x14ac:dyDescent="0.25">
      <c r="A34" t="s">
        <v>428</v>
      </c>
      <c r="B34" t="s">
        <v>429</v>
      </c>
      <c r="C34" s="1" t="str">
        <f t="shared" si="0"/>
        <v>21:0301</v>
      </c>
      <c r="D34" s="1" t="str">
        <f t="shared" si="1"/>
        <v>21:0007</v>
      </c>
      <c r="E34" t="s">
        <v>430</v>
      </c>
      <c r="F34" t="s">
        <v>431</v>
      </c>
      <c r="H34">
        <v>64.708514800000003</v>
      </c>
      <c r="I34">
        <v>-112.0647996</v>
      </c>
      <c r="J34" s="1" t="str">
        <f t="shared" si="2"/>
        <v>Till</v>
      </c>
      <c r="K34" s="1" t="str">
        <f t="shared" si="3"/>
        <v>Grain Mount: 0.25 – 0.50 mm</v>
      </c>
      <c r="L34" t="s">
        <v>28</v>
      </c>
      <c r="M34" s="1" t="str">
        <f>HYPERLINK("http://geochem.nrcan.gc.ca/cdogs/content/kwd/kwd030523_e.htm", "Prp")</f>
        <v>Prp</v>
      </c>
      <c r="N34" t="s">
        <v>432</v>
      </c>
      <c r="O34" t="s">
        <v>433</v>
      </c>
      <c r="P34" t="s">
        <v>434</v>
      </c>
      <c r="Q34" t="s">
        <v>435</v>
      </c>
      <c r="R34" t="s">
        <v>33</v>
      </c>
      <c r="S34" t="s">
        <v>436</v>
      </c>
      <c r="T34" t="s">
        <v>437</v>
      </c>
      <c r="U34" t="s">
        <v>33</v>
      </c>
      <c r="V34" t="s">
        <v>438</v>
      </c>
      <c r="W34" t="s">
        <v>439</v>
      </c>
      <c r="X34" t="s">
        <v>440</v>
      </c>
    </row>
    <row r="35" spans="1:24" hidden="1" x14ac:dyDescent="0.25">
      <c r="A35" t="s">
        <v>441</v>
      </c>
      <c r="B35" t="s">
        <v>442</v>
      </c>
      <c r="C35" s="1" t="str">
        <f t="shared" si="0"/>
        <v>21:0301</v>
      </c>
      <c r="D35" s="1" t="str">
        <f t="shared" si="1"/>
        <v>21:0007</v>
      </c>
      <c r="E35" t="s">
        <v>430</v>
      </c>
      <c r="F35" t="s">
        <v>443</v>
      </c>
      <c r="H35">
        <v>64.708514800000003</v>
      </c>
      <c r="I35">
        <v>-112.0647996</v>
      </c>
      <c r="J35" s="1" t="str">
        <f t="shared" si="2"/>
        <v>Till</v>
      </c>
      <c r="K35" s="1" t="str">
        <f t="shared" si="3"/>
        <v>Grain Mount: 0.25 – 0.50 mm</v>
      </c>
      <c r="L35" t="s">
        <v>28</v>
      </c>
      <c r="M35" s="1" t="str">
        <f>HYPERLINK("http://geochem.nrcan.gc.ca/cdogs/content/kwd/kwd030523_e.htm", "Prp")</f>
        <v>Prp</v>
      </c>
      <c r="N35" t="s">
        <v>444</v>
      </c>
      <c r="O35" t="s">
        <v>445</v>
      </c>
      <c r="P35" t="s">
        <v>446</v>
      </c>
      <c r="Q35" t="s">
        <v>447</v>
      </c>
      <c r="R35" t="s">
        <v>87</v>
      </c>
      <c r="S35" t="s">
        <v>448</v>
      </c>
      <c r="T35" t="s">
        <v>293</v>
      </c>
      <c r="U35" t="s">
        <v>449</v>
      </c>
      <c r="V35" t="s">
        <v>450</v>
      </c>
      <c r="W35" t="s">
        <v>451</v>
      </c>
      <c r="X35" t="s">
        <v>452</v>
      </c>
    </row>
    <row r="36" spans="1:24" hidden="1" x14ac:dyDescent="0.25">
      <c r="A36" t="s">
        <v>453</v>
      </c>
      <c r="B36" t="s">
        <v>454</v>
      </c>
      <c r="C36" s="1" t="str">
        <f t="shared" si="0"/>
        <v>21:0301</v>
      </c>
      <c r="D36" s="1" t="str">
        <f t="shared" si="1"/>
        <v>21:0007</v>
      </c>
      <c r="E36" t="s">
        <v>430</v>
      </c>
      <c r="F36" t="s">
        <v>455</v>
      </c>
      <c r="H36">
        <v>64.708514800000003</v>
      </c>
      <c r="I36">
        <v>-112.0647996</v>
      </c>
      <c r="J36" s="1" t="str">
        <f t="shared" si="2"/>
        <v>Till</v>
      </c>
      <c r="K36" s="1" t="str">
        <f t="shared" si="3"/>
        <v>Grain Mount: 0.25 – 0.50 mm</v>
      </c>
      <c r="L36" t="s">
        <v>28</v>
      </c>
      <c r="M36" s="1" t="str">
        <f>HYPERLINK("http://geochem.nrcan.gc.ca/cdogs/content/kwd/kwd030538_e.htm", "Mg_Ilm")</f>
        <v>Mg_Ilm</v>
      </c>
      <c r="N36" t="s">
        <v>456</v>
      </c>
      <c r="O36" t="s">
        <v>457</v>
      </c>
      <c r="P36" t="s">
        <v>458</v>
      </c>
      <c r="Q36" t="s">
        <v>459</v>
      </c>
      <c r="R36" t="s">
        <v>101</v>
      </c>
      <c r="S36" t="s">
        <v>460</v>
      </c>
      <c r="T36" t="s">
        <v>461</v>
      </c>
      <c r="U36" t="s">
        <v>462</v>
      </c>
      <c r="V36" t="s">
        <v>463</v>
      </c>
      <c r="W36" t="s">
        <v>464</v>
      </c>
      <c r="X36" t="s">
        <v>465</v>
      </c>
    </row>
    <row r="37" spans="1:24" hidden="1" x14ac:dyDescent="0.25">
      <c r="A37" t="s">
        <v>466</v>
      </c>
      <c r="B37" t="s">
        <v>467</v>
      </c>
      <c r="C37" s="1" t="str">
        <f t="shared" si="0"/>
        <v>21:0301</v>
      </c>
      <c r="D37" s="1" t="str">
        <f t="shared" si="1"/>
        <v>21:0007</v>
      </c>
      <c r="E37" t="s">
        <v>430</v>
      </c>
      <c r="F37" t="s">
        <v>468</v>
      </c>
      <c r="H37">
        <v>64.708514800000003</v>
      </c>
      <c r="I37">
        <v>-112.0647996</v>
      </c>
      <c r="J37" s="1" t="str">
        <f t="shared" si="2"/>
        <v>Till</v>
      </c>
      <c r="K37" s="1" t="str">
        <f t="shared" si="3"/>
        <v>Grain Mount: 0.25 – 0.50 mm</v>
      </c>
      <c r="L37" t="s">
        <v>28</v>
      </c>
      <c r="M37" s="1" t="str">
        <f>HYPERLINK("http://geochem.nrcan.gc.ca/cdogs/content/kwd/kwd030120_e.htm", "Ilm")</f>
        <v>Ilm</v>
      </c>
      <c r="N37" t="s">
        <v>469</v>
      </c>
      <c r="O37" t="s">
        <v>220</v>
      </c>
      <c r="P37" t="s">
        <v>470</v>
      </c>
      <c r="Q37" t="s">
        <v>471</v>
      </c>
      <c r="R37" t="s">
        <v>87</v>
      </c>
      <c r="S37" t="s">
        <v>472</v>
      </c>
      <c r="T37" t="s">
        <v>473</v>
      </c>
      <c r="U37" t="s">
        <v>254</v>
      </c>
      <c r="V37" t="s">
        <v>474</v>
      </c>
      <c r="W37" t="s">
        <v>475</v>
      </c>
      <c r="X37" t="s">
        <v>476</v>
      </c>
    </row>
    <row r="38" spans="1:24" hidden="1" x14ac:dyDescent="0.25">
      <c r="A38" t="s">
        <v>477</v>
      </c>
      <c r="B38" t="s">
        <v>478</v>
      </c>
      <c r="C38" s="1" t="str">
        <f t="shared" si="0"/>
        <v>21:0301</v>
      </c>
      <c r="D38" s="1" t="str">
        <f t="shared" si="1"/>
        <v>21:0007</v>
      </c>
      <c r="E38" t="s">
        <v>430</v>
      </c>
      <c r="F38" t="s">
        <v>479</v>
      </c>
      <c r="H38">
        <v>64.708514800000003</v>
      </c>
      <c r="I38">
        <v>-112.0647996</v>
      </c>
      <c r="J38" s="1" t="str">
        <f t="shared" si="2"/>
        <v>Till</v>
      </c>
      <c r="K38" s="1" t="str">
        <f t="shared" si="3"/>
        <v>Grain Mount: 0.25 – 0.50 mm</v>
      </c>
      <c r="L38" t="s">
        <v>28</v>
      </c>
      <c r="M38" s="1" t="str">
        <f>HYPERLINK("http://geochem.nrcan.gc.ca/cdogs/content/kwd/kwd030120_e.htm", "Ilm")</f>
        <v>Ilm</v>
      </c>
      <c r="N38" t="s">
        <v>399</v>
      </c>
      <c r="O38" t="s">
        <v>480</v>
      </c>
      <c r="P38" t="s">
        <v>170</v>
      </c>
      <c r="Q38" t="s">
        <v>481</v>
      </c>
      <c r="R38" t="s">
        <v>420</v>
      </c>
      <c r="S38" t="s">
        <v>482</v>
      </c>
      <c r="T38" t="s">
        <v>483</v>
      </c>
      <c r="U38" t="s">
        <v>33</v>
      </c>
      <c r="V38" t="s">
        <v>33</v>
      </c>
      <c r="W38" t="s">
        <v>484</v>
      </c>
      <c r="X38" t="s">
        <v>485</v>
      </c>
    </row>
    <row r="39" spans="1:24" hidden="1" x14ac:dyDescent="0.25">
      <c r="A39" t="s">
        <v>486</v>
      </c>
      <c r="B39" t="s">
        <v>487</v>
      </c>
      <c r="C39" s="1" t="str">
        <f t="shared" si="0"/>
        <v>21:0301</v>
      </c>
      <c r="D39" s="1" t="str">
        <f t="shared" si="1"/>
        <v>21:0007</v>
      </c>
      <c r="E39" t="s">
        <v>430</v>
      </c>
      <c r="F39" t="s">
        <v>488</v>
      </c>
      <c r="H39">
        <v>64.708514800000003</v>
      </c>
      <c r="I39">
        <v>-112.0647996</v>
      </c>
      <c r="J39" s="1" t="str">
        <f t="shared" si="2"/>
        <v>Till</v>
      </c>
      <c r="K39" s="1" t="str">
        <f t="shared" si="3"/>
        <v>Grain Mount: 0.25 – 0.50 mm</v>
      </c>
      <c r="L39" t="s">
        <v>28</v>
      </c>
      <c r="M39" s="1" t="str">
        <f>HYPERLINK("http://geochem.nrcan.gc.ca/cdogs/content/kwd/kwd030120_e.htm", "Ilm")</f>
        <v>Ilm</v>
      </c>
      <c r="N39" t="s">
        <v>489</v>
      </c>
      <c r="O39" t="s">
        <v>278</v>
      </c>
      <c r="P39" t="s">
        <v>490</v>
      </c>
      <c r="Q39" t="s">
        <v>491</v>
      </c>
      <c r="R39" t="s">
        <v>33</v>
      </c>
      <c r="S39" t="s">
        <v>492</v>
      </c>
      <c r="T39" t="s">
        <v>493</v>
      </c>
      <c r="U39" t="s">
        <v>494</v>
      </c>
      <c r="V39" t="s">
        <v>495</v>
      </c>
      <c r="W39" t="s">
        <v>496</v>
      </c>
      <c r="X39" t="s">
        <v>497</v>
      </c>
    </row>
    <row r="40" spans="1:24" hidden="1" x14ac:dyDescent="0.25">
      <c r="A40" t="s">
        <v>498</v>
      </c>
      <c r="B40" t="s">
        <v>499</v>
      </c>
      <c r="C40" s="1" t="str">
        <f t="shared" si="0"/>
        <v>21:0301</v>
      </c>
      <c r="D40" s="1" t="str">
        <f t="shared" si="1"/>
        <v>21:0007</v>
      </c>
      <c r="E40" t="s">
        <v>430</v>
      </c>
      <c r="F40" t="s">
        <v>500</v>
      </c>
      <c r="H40">
        <v>64.708514800000003</v>
      </c>
      <c r="I40">
        <v>-112.0647996</v>
      </c>
      <c r="J40" s="1" t="str">
        <f t="shared" si="2"/>
        <v>Till</v>
      </c>
      <c r="K40" s="1" t="str">
        <f t="shared" si="3"/>
        <v>Grain Mount: 0.25 – 0.50 mm</v>
      </c>
      <c r="L40" t="s">
        <v>28</v>
      </c>
      <c r="M40" s="1" t="str">
        <f>HYPERLINK("http://geochem.nrcan.gc.ca/cdogs/content/kwd/kwd030120_e.htm", "Ilm")</f>
        <v>Ilm</v>
      </c>
      <c r="N40" t="s">
        <v>501</v>
      </c>
      <c r="O40" t="s">
        <v>33</v>
      </c>
      <c r="P40" t="s">
        <v>490</v>
      </c>
      <c r="Q40" t="s">
        <v>502</v>
      </c>
      <c r="R40" t="s">
        <v>33</v>
      </c>
      <c r="S40" t="s">
        <v>282</v>
      </c>
      <c r="T40" t="s">
        <v>503</v>
      </c>
      <c r="U40" t="s">
        <v>33</v>
      </c>
      <c r="V40" t="s">
        <v>35</v>
      </c>
      <c r="W40" t="s">
        <v>504</v>
      </c>
      <c r="X40" t="s">
        <v>505</v>
      </c>
    </row>
    <row r="41" spans="1:24" hidden="1" x14ac:dyDescent="0.25">
      <c r="A41" t="s">
        <v>506</v>
      </c>
      <c r="B41" t="s">
        <v>507</v>
      </c>
      <c r="C41" s="1" t="str">
        <f t="shared" si="0"/>
        <v>21:0301</v>
      </c>
      <c r="D41" s="1" t="str">
        <f t="shared" si="1"/>
        <v>21:0007</v>
      </c>
      <c r="E41" t="s">
        <v>430</v>
      </c>
      <c r="F41" t="s">
        <v>508</v>
      </c>
      <c r="H41">
        <v>64.708514800000003</v>
      </c>
      <c r="I41">
        <v>-112.0647996</v>
      </c>
      <c r="J41" s="1" t="str">
        <f t="shared" si="2"/>
        <v>Till</v>
      </c>
      <c r="K41" s="1" t="str">
        <f t="shared" si="3"/>
        <v>Grain Mount: 0.25 – 0.50 mm</v>
      </c>
      <c r="L41" t="s">
        <v>28</v>
      </c>
      <c r="M41" s="1" t="str">
        <f>HYPERLINK("http://geochem.nrcan.gc.ca/cdogs/content/kwd/kwd030120_e.htm", "Ilm")</f>
        <v>Ilm</v>
      </c>
      <c r="N41" t="s">
        <v>509</v>
      </c>
      <c r="O41" t="s">
        <v>474</v>
      </c>
      <c r="P41" t="s">
        <v>235</v>
      </c>
      <c r="Q41" t="s">
        <v>510</v>
      </c>
      <c r="R41" t="s">
        <v>33</v>
      </c>
      <c r="S41" t="s">
        <v>511</v>
      </c>
      <c r="T41" t="s">
        <v>512</v>
      </c>
      <c r="U41" t="s">
        <v>33</v>
      </c>
      <c r="V41" t="s">
        <v>33</v>
      </c>
      <c r="W41" t="s">
        <v>513</v>
      </c>
      <c r="X41" t="s">
        <v>514</v>
      </c>
    </row>
    <row r="42" spans="1:24" hidden="1" x14ac:dyDescent="0.25">
      <c r="A42" t="s">
        <v>515</v>
      </c>
      <c r="B42" t="s">
        <v>516</v>
      </c>
      <c r="C42" s="1" t="str">
        <f t="shared" si="0"/>
        <v>21:0301</v>
      </c>
      <c r="D42" s="1" t="str">
        <f t="shared" si="1"/>
        <v>21:0007</v>
      </c>
      <c r="E42" t="s">
        <v>517</v>
      </c>
      <c r="F42" t="s">
        <v>518</v>
      </c>
      <c r="H42">
        <v>64.537560900000003</v>
      </c>
      <c r="I42">
        <v>-112.05002349999999</v>
      </c>
      <c r="J42" s="1" t="str">
        <f t="shared" si="2"/>
        <v>Till</v>
      </c>
      <c r="K42" s="1" t="str">
        <f t="shared" si="3"/>
        <v>Grain Mount: 0.25 – 0.50 mm</v>
      </c>
      <c r="L42" t="s">
        <v>28</v>
      </c>
      <c r="M42" s="1" t="str">
        <f>HYPERLINK("http://geochem.nrcan.gc.ca/cdogs/content/kwd/kwd030526_e.htm", "Grs")</f>
        <v>Grs</v>
      </c>
      <c r="N42" t="s">
        <v>519</v>
      </c>
      <c r="O42" t="s">
        <v>520</v>
      </c>
      <c r="P42" t="s">
        <v>521</v>
      </c>
      <c r="Q42" t="s">
        <v>522</v>
      </c>
      <c r="R42" t="s">
        <v>33</v>
      </c>
      <c r="S42" t="s">
        <v>523</v>
      </c>
      <c r="T42" t="s">
        <v>524</v>
      </c>
      <c r="U42" t="s">
        <v>424</v>
      </c>
      <c r="V42" t="s">
        <v>525</v>
      </c>
      <c r="W42" t="s">
        <v>526</v>
      </c>
      <c r="X42" t="s">
        <v>527</v>
      </c>
    </row>
    <row r="43" spans="1:24" hidden="1" x14ac:dyDescent="0.25">
      <c r="A43" t="s">
        <v>528</v>
      </c>
      <c r="B43" t="s">
        <v>529</v>
      </c>
      <c r="C43" s="1" t="str">
        <f t="shared" si="0"/>
        <v>21:0301</v>
      </c>
      <c r="D43" s="1" t="str">
        <f t="shared" si="1"/>
        <v>21:0007</v>
      </c>
      <c r="E43" t="s">
        <v>517</v>
      </c>
      <c r="F43" t="s">
        <v>530</v>
      </c>
      <c r="H43">
        <v>64.537560900000003</v>
      </c>
      <c r="I43">
        <v>-112.05002349999999</v>
      </c>
      <c r="J43" s="1" t="str">
        <f t="shared" si="2"/>
        <v>Till</v>
      </c>
      <c r="K43" s="1" t="str">
        <f t="shared" si="3"/>
        <v>Grain Mount: 0.25 – 0.50 mm</v>
      </c>
      <c r="L43" t="s">
        <v>28</v>
      </c>
      <c r="M43" s="1" t="str">
        <f>HYPERLINK("http://geochem.nrcan.gc.ca/cdogs/content/kwd/kwd030120_e.htm", "Ilm")</f>
        <v>Ilm</v>
      </c>
      <c r="N43" t="s">
        <v>531</v>
      </c>
      <c r="O43" t="s">
        <v>33</v>
      </c>
      <c r="P43" t="s">
        <v>469</v>
      </c>
      <c r="Q43" t="s">
        <v>532</v>
      </c>
      <c r="R43" t="s">
        <v>33</v>
      </c>
      <c r="S43" t="s">
        <v>533</v>
      </c>
      <c r="T43" t="s">
        <v>534</v>
      </c>
      <c r="U43" t="s">
        <v>411</v>
      </c>
      <c r="V43" t="s">
        <v>33</v>
      </c>
      <c r="W43" t="s">
        <v>535</v>
      </c>
      <c r="X43" t="s">
        <v>536</v>
      </c>
    </row>
    <row r="44" spans="1:24" hidden="1" x14ac:dyDescent="0.25">
      <c r="A44" t="s">
        <v>537</v>
      </c>
      <c r="B44" t="s">
        <v>538</v>
      </c>
      <c r="C44" s="1" t="str">
        <f t="shared" si="0"/>
        <v>21:0301</v>
      </c>
      <c r="D44" s="1" t="str">
        <f t="shared" si="1"/>
        <v>21:0007</v>
      </c>
      <c r="E44" t="s">
        <v>539</v>
      </c>
      <c r="F44" t="s">
        <v>540</v>
      </c>
      <c r="H44">
        <v>64.604332999999997</v>
      </c>
      <c r="I44">
        <v>-112.899714</v>
      </c>
      <c r="J44" s="1" t="str">
        <f t="shared" si="2"/>
        <v>Till</v>
      </c>
      <c r="K44" s="1" t="str">
        <f t="shared" si="3"/>
        <v>Grain Mount: 0.25 – 0.50 mm</v>
      </c>
      <c r="L44" t="s">
        <v>28</v>
      </c>
      <c r="M44" s="1" t="str">
        <f t="shared" ref="M44:M50" si="6">HYPERLINK("http://geochem.nrcan.gc.ca/cdogs/content/kwd/kwd030523_e.htm", "Prp")</f>
        <v>Prp</v>
      </c>
      <c r="N44" t="s">
        <v>541</v>
      </c>
      <c r="O44" t="s">
        <v>542</v>
      </c>
      <c r="P44" t="s">
        <v>543</v>
      </c>
      <c r="Q44" t="s">
        <v>544</v>
      </c>
      <c r="R44" t="s">
        <v>47</v>
      </c>
      <c r="S44" t="s">
        <v>545</v>
      </c>
      <c r="T44" t="s">
        <v>511</v>
      </c>
      <c r="U44" t="s">
        <v>33</v>
      </c>
      <c r="V44" t="s">
        <v>546</v>
      </c>
      <c r="W44" t="s">
        <v>47</v>
      </c>
      <c r="X44" t="s">
        <v>547</v>
      </c>
    </row>
    <row r="45" spans="1:24" hidden="1" x14ac:dyDescent="0.25">
      <c r="A45" t="s">
        <v>548</v>
      </c>
      <c r="B45" t="s">
        <v>549</v>
      </c>
      <c r="C45" s="1" t="str">
        <f t="shared" si="0"/>
        <v>21:0301</v>
      </c>
      <c r="D45" s="1" t="str">
        <f t="shared" si="1"/>
        <v>21:0007</v>
      </c>
      <c r="E45" t="s">
        <v>539</v>
      </c>
      <c r="F45" t="s">
        <v>550</v>
      </c>
      <c r="H45">
        <v>64.604332999999997</v>
      </c>
      <c r="I45">
        <v>-112.899714</v>
      </c>
      <c r="J45" s="1" t="str">
        <f t="shared" si="2"/>
        <v>Till</v>
      </c>
      <c r="K45" s="1" t="str">
        <f t="shared" si="3"/>
        <v>Grain Mount: 0.25 – 0.50 mm</v>
      </c>
      <c r="L45" t="s">
        <v>28</v>
      </c>
      <c r="M45" s="1" t="str">
        <f t="shared" si="6"/>
        <v>Prp</v>
      </c>
      <c r="N45" t="s">
        <v>551</v>
      </c>
      <c r="O45" t="s">
        <v>552</v>
      </c>
      <c r="P45" t="s">
        <v>553</v>
      </c>
      <c r="Q45" t="s">
        <v>554</v>
      </c>
      <c r="R45" t="s">
        <v>555</v>
      </c>
      <c r="S45" t="s">
        <v>367</v>
      </c>
      <c r="T45" t="s">
        <v>556</v>
      </c>
      <c r="U45" t="s">
        <v>462</v>
      </c>
      <c r="V45" t="s">
        <v>557</v>
      </c>
      <c r="W45" t="s">
        <v>558</v>
      </c>
      <c r="X45" t="s">
        <v>559</v>
      </c>
    </row>
    <row r="46" spans="1:24" hidden="1" x14ac:dyDescent="0.25">
      <c r="A46" t="s">
        <v>560</v>
      </c>
      <c r="B46" t="s">
        <v>561</v>
      </c>
      <c r="C46" s="1" t="str">
        <f t="shared" si="0"/>
        <v>21:0301</v>
      </c>
      <c r="D46" s="1" t="str">
        <f t="shared" si="1"/>
        <v>21:0007</v>
      </c>
      <c r="E46" t="s">
        <v>539</v>
      </c>
      <c r="F46" t="s">
        <v>562</v>
      </c>
      <c r="H46">
        <v>64.604332999999997</v>
      </c>
      <c r="I46">
        <v>-112.899714</v>
      </c>
      <c r="J46" s="1" t="str">
        <f t="shared" si="2"/>
        <v>Till</v>
      </c>
      <c r="K46" s="1" t="str">
        <f t="shared" si="3"/>
        <v>Grain Mount: 0.25 – 0.50 mm</v>
      </c>
      <c r="L46" t="s">
        <v>28</v>
      </c>
      <c r="M46" s="1" t="str">
        <f t="shared" si="6"/>
        <v>Prp</v>
      </c>
      <c r="N46" t="s">
        <v>563</v>
      </c>
      <c r="O46" t="s">
        <v>564</v>
      </c>
      <c r="P46" t="s">
        <v>565</v>
      </c>
      <c r="Q46" t="s">
        <v>566</v>
      </c>
      <c r="R46" t="s">
        <v>33</v>
      </c>
      <c r="S46" t="s">
        <v>567</v>
      </c>
      <c r="T46" t="s">
        <v>330</v>
      </c>
      <c r="U46" t="s">
        <v>33</v>
      </c>
      <c r="V46" t="s">
        <v>568</v>
      </c>
      <c r="W46" t="s">
        <v>569</v>
      </c>
      <c r="X46" t="s">
        <v>570</v>
      </c>
    </row>
    <row r="47" spans="1:24" hidden="1" x14ac:dyDescent="0.25">
      <c r="A47" t="s">
        <v>571</v>
      </c>
      <c r="B47" t="s">
        <v>572</v>
      </c>
      <c r="C47" s="1" t="str">
        <f t="shared" si="0"/>
        <v>21:0301</v>
      </c>
      <c r="D47" s="1" t="str">
        <f t="shared" si="1"/>
        <v>21:0007</v>
      </c>
      <c r="E47" t="s">
        <v>539</v>
      </c>
      <c r="F47" t="s">
        <v>573</v>
      </c>
      <c r="H47">
        <v>64.604332999999997</v>
      </c>
      <c r="I47">
        <v>-112.899714</v>
      </c>
      <c r="J47" s="1" t="str">
        <f t="shared" si="2"/>
        <v>Till</v>
      </c>
      <c r="K47" s="1" t="str">
        <f t="shared" si="3"/>
        <v>Grain Mount: 0.25 – 0.50 mm</v>
      </c>
      <c r="L47" t="s">
        <v>28</v>
      </c>
      <c r="M47" s="1" t="str">
        <f t="shared" si="6"/>
        <v>Prp</v>
      </c>
      <c r="N47" t="s">
        <v>574</v>
      </c>
      <c r="O47" t="s">
        <v>575</v>
      </c>
      <c r="P47" t="s">
        <v>576</v>
      </c>
      <c r="Q47" t="s">
        <v>315</v>
      </c>
      <c r="R47" t="s">
        <v>366</v>
      </c>
      <c r="S47" t="s">
        <v>577</v>
      </c>
      <c r="T47" t="s">
        <v>578</v>
      </c>
      <c r="U47" t="s">
        <v>33</v>
      </c>
      <c r="V47" t="s">
        <v>557</v>
      </c>
      <c r="W47" t="s">
        <v>33</v>
      </c>
      <c r="X47" t="s">
        <v>579</v>
      </c>
    </row>
    <row r="48" spans="1:24" hidden="1" x14ac:dyDescent="0.25">
      <c r="A48" t="s">
        <v>580</v>
      </c>
      <c r="B48" t="s">
        <v>581</v>
      </c>
      <c r="C48" s="1" t="str">
        <f t="shared" si="0"/>
        <v>21:0301</v>
      </c>
      <c r="D48" s="1" t="str">
        <f t="shared" si="1"/>
        <v>21:0007</v>
      </c>
      <c r="E48" t="s">
        <v>539</v>
      </c>
      <c r="F48" t="s">
        <v>582</v>
      </c>
      <c r="H48">
        <v>64.604332999999997</v>
      </c>
      <c r="I48">
        <v>-112.899714</v>
      </c>
      <c r="J48" s="1" t="str">
        <f t="shared" si="2"/>
        <v>Till</v>
      </c>
      <c r="K48" s="1" t="str">
        <f t="shared" si="3"/>
        <v>Grain Mount: 0.25 – 0.50 mm</v>
      </c>
      <c r="L48" t="s">
        <v>28</v>
      </c>
      <c r="M48" s="1" t="str">
        <f t="shared" si="6"/>
        <v>Prp</v>
      </c>
      <c r="N48" t="s">
        <v>583</v>
      </c>
      <c r="O48" t="s">
        <v>584</v>
      </c>
      <c r="P48" t="s">
        <v>585</v>
      </c>
      <c r="Q48" t="s">
        <v>586</v>
      </c>
      <c r="R48" t="s">
        <v>90</v>
      </c>
      <c r="S48" t="s">
        <v>587</v>
      </c>
      <c r="T48" t="s">
        <v>588</v>
      </c>
      <c r="U48" t="s">
        <v>331</v>
      </c>
      <c r="V48" t="s">
        <v>105</v>
      </c>
      <c r="W48" t="s">
        <v>589</v>
      </c>
      <c r="X48" t="s">
        <v>590</v>
      </c>
    </row>
    <row r="49" spans="1:24" hidden="1" x14ac:dyDescent="0.25">
      <c r="A49" t="s">
        <v>591</v>
      </c>
      <c r="B49" t="s">
        <v>592</v>
      </c>
      <c r="C49" s="1" t="str">
        <f t="shared" si="0"/>
        <v>21:0301</v>
      </c>
      <c r="D49" s="1" t="str">
        <f t="shared" si="1"/>
        <v>21:0007</v>
      </c>
      <c r="E49" t="s">
        <v>539</v>
      </c>
      <c r="F49" t="s">
        <v>593</v>
      </c>
      <c r="H49">
        <v>64.604332999999997</v>
      </c>
      <c r="I49">
        <v>-112.899714</v>
      </c>
      <c r="J49" s="1" t="str">
        <f t="shared" si="2"/>
        <v>Till</v>
      </c>
      <c r="K49" s="1" t="str">
        <f t="shared" si="3"/>
        <v>Grain Mount: 0.25 – 0.50 mm</v>
      </c>
      <c r="L49" t="s">
        <v>28</v>
      </c>
      <c r="M49" s="1" t="str">
        <f t="shared" si="6"/>
        <v>Prp</v>
      </c>
      <c r="N49" t="s">
        <v>594</v>
      </c>
      <c r="O49" t="s">
        <v>595</v>
      </c>
      <c r="P49" t="s">
        <v>596</v>
      </c>
      <c r="Q49" t="s">
        <v>597</v>
      </c>
      <c r="R49" t="s">
        <v>33</v>
      </c>
      <c r="S49" t="s">
        <v>598</v>
      </c>
      <c r="T49" t="s">
        <v>599</v>
      </c>
      <c r="U49" t="s">
        <v>246</v>
      </c>
      <c r="V49" t="s">
        <v>600</v>
      </c>
      <c r="W49" t="s">
        <v>601</v>
      </c>
      <c r="X49" t="s">
        <v>602</v>
      </c>
    </row>
    <row r="50" spans="1:24" hidden="1" x14ac:dyDescent="0.25">
      <c r="A50" t="s">
        <v>603</v>
      </c>
      <c r="B50" t="s">
        <v>604</v>
      </c>
      <c r="C50" s="1" t="str">
        <f t="shared" si="0"/>
        <v>21:0301</v>
      </c>
      <c r="D50" s="1" t="str">
        <f t="shared" si="1"/>
        <v>21:0007</v>
      </c>
      <c r="E50" t="s">
        <v>539</v>
      </c>
      <c r="F50" t="s">
        <v>605</v>
      </c>
      <c r="H50">
        <v>64.604332999999997</v>
      </c>
      <c r="I50">
        <v>-112.899714</v>
      </c>
      <c r="J50" s="1" t="str">
        <f t="shared" si="2"/>
        <v>Till</v>
      </c>
      <c r="K50" s="1" t="str">
        <f t="shared" si="3"/>
        <v>Grain Mount: 0.25 – 0.50 mm</v>
      </c>
      <c r="L50" t="s">
        <v>28</v>
      </c>
      <c r="M50" s="1" t="str">
        <f t="shared" si="6"/>
        <v>Prp</v>
      </c>
      <c r="N50" t="s">
        <v>606</v>
      </c>
      <c r="O50" t="s">
        <v>607</v>
      </c>
      <c r="P50" t="s">
        <v>608</v>
      </c>
      <c r="Q50" t="s">
        <v>609</v>
      </c>
      <c r="R50" t="s">
        <v>462</v>
      </c>
      <c r="S50" t="s">
        <v>610</v>
      </c>
      <c r="T50" t="s">
        <v>611</v>
      </c>
      <c r="U50" t="s">
        <v>142</v>
      </c>
      <c r="V50" t="s">
        <v>612</v>
      </c>
      <c r="W50" t="s">
        <v>613</v>
      </c>
      <c r="X50" t="s">
        <v>614</v>
      </c>
    </row>
    <row r="51" spans="1:24" hidden="1" x14ac:dyDescent="0.25">
      <c r="A51" t="s">
        <v>615</v>
      </c>
      <c r="B51" t="s">
        <v>616</v>
      </c>
      <c r="C51" s="1" t="str">
        <f t="shared" si="0"/>
        <v>21:0301</v>
      </c>
      <c r="D51" s="1" t="str">
        <f t="shared" si="1"/>
        <v>21:0007</v>
      </c>
      <c r="E51" t="s">
        <v>539</v>
      </c>
      <c r="F51" t="s">
        <v>617</v>
      </c>
      <c r="H51">
        <v>64.604332999999997</v>
      </c>
      <c r="I51">
        <v>-112.899714</v>
      </c>
      <c r="J51" s="1" t="str">
        <f t="shared" si="2"/>
        <v>Till</v>
      </c>
      <c r="K51" s="1" t="str">
        <f t="shared" si="3"/>
        <v>Grain Mount: 0.25 – 0.50 mm</v>
      </c>
      <c r="L51" t="s">
        <v>28</v>
      </c>
      <c r="M51" s="1" t="str">
        <f>HYPERLINK("http://geochem.nrcan.gc.ca/cdogs/content/kwd/kwd030524_e.htm", "Alm")</f>
        <v>Alm</v>
      </c>
      <c r="N51" t="s">
        <v>618</v>
      </c>
      <c r="O51" t="s">
        <v>619</v>
      </c>
      <c r="P51" t="s">
        <v>291</v>
      </c>
      <c r="Q51" t="s">
        <v>620</v>
      </c>
      <c r="R51" t="s">
        <v>101</v>
      </c>
      <c r="S51" t="s">
        <v>621</v>
      </c>
      <c r="T51" t="s">
        <v>622</v>
      </c>
      <c r="U51" t="s">
        <v>61</v>
      </c>
      <c r="V51" t="s">
        <v>623</v>
      </c>
      <c r="W51" t="s">
        <v>494</v>
      </c>
      <c r="X51" t="s">
        <v>624</v>
      </c>
    </row>
    <row r="52" spans="1:24" hidden="1" x14ac:dyDescent="0.25">
      <c r="A52" t="s">
        <v>625</v>
      </c>
      <c r="B52" t="s">
        <v>626</v>
      </c>
      <c r="C52" s="1" t="str">
        <f t="shared" si="0"/>
        <v>21:0301</v>
      </c>
      <c r="D52" s="1" t="str">
        <f t="shared" si="1"/>
        <v>21:0007</v>
      </c>
      <c r="E52" t="s">
        <v>539</v>
      </c>
      <c r="F52" t="s">
        <v>627</v>
      </c>
      <c r="H52">
        <v>64.604332999999997</v>
      </c>
      <c r="I52">
        <v>-112.899714</v>
      </c>
      <c r="J52" s="1" t="str">
        <f t="shared" si="2"/>
        <v>Till</v>
      </c>
      <c r="K52" s="1" t="str">
        <f t="shared" si="3"/>
        <v>Grain Mount: 0.25 – 0.50 mm</v>
      </c>
      <c r="L52" t="s">
        <v>28</v>
      </c>
      <c r="M52" s="1" t="str">
        <f>HYPERLINK("http://geochem.nrcan.gc.ca/cdogs/content/kwd/kwd030530_e.htm", "Cr_Di")</f>
        <v>Cr_Di</v>
      </c>
      <c r="N52" t="s">
        <v>628</v>
      </c>
      <c r="O52" t="s">
        <v>629</v>
      </c>
      <c r="P52" t="s">
        <v>630</v>
      </c>
      <c r="Q52" t="s">
        <v>631</v>
      </c>
      <c r="R52" t="s">
        <v>156</v>
      </c>
      <c r="S52" t="s">
        <v>632</v>
      </c>
      <c r="T52" t="s">
        <v>633</v>
      </c>
      <c r="U52" t="s">
        <v>634</v>
      </c>
      <c r="V52" t="s">
        <v>635</v>
      </c>
      <c r="W52" t="s">
        <v>636</v>
      </c>
      <c r="X52" t="s">
        <v>637</v>
      </c>
    </row>
    <row r="53" spans="1:24" hidden="1" x14ac:dyDescent="0.25">
      <c r="A53" t="s">
        <v>638</v>
      </c>
      <c r="B53" t="s">
        <v>639</v>
      </c>
      <c r="C53" s="1" t="str">
        <f t="shared" si="0"/>
        <v>21:0301</v>
      </c>
      <c r="D53" s="1" t="str">
        <f t="shared" si="1"/>
        <v>21:0007</v>
      </c>
      <c r="E53" t="s">
        <v>539</v>
      </c>
      <c r="F53" t="s">
        <v>640</v>
      </c>
      <c r="H53">
        <v>64.604332999999997</v>
      </c>
      <c r="I53">
        <v>-112.899714</v>
      </c>
      <c r="J53" s="1" t="str">
        <f t="shared" si="2"/>
        <v>Till</v>
      </c>
      <c r="K53" s="1" t="str">
        <f t="shared" si="3"/>
        <v>Grain Mount: 0.25 – 0.50 mm</v>
      </c>
      <c r="L53" t="s">
        <v>28</v>
      </c>
      <c r="M53" s="1" t="str">
        <f t="shared" ref="M53:M76" si="7">HYPERLINK("http://geochem.nrcan.gc.ca/cdogs/content/kwd/kwd030120_e.htm", "Ilm")</f>
        <v>Ilm</v>
      </c>
      <c r="N53" t="s">
        <v>641</v>
      </c>
      <c r="O53" t="s">
        <v>399</v>
      </c>
      <c r="P53" t="s">
        <v>457</v>
      </c>
      <c r="Q53" t="s">
        <v>642</v>
      </c>
      <c r="R53" t="s">
        <v>90</v>
      </c>
      <c r="S53" t="s">
        <v>643</v>
      </c>
      <c r="T53" t="s">
        <v>644</v>
      </c>
      <c r="U53" t="s">
        <v>33</v>
      </c>
      <c r="V53" t="s">
        <v>645</v>
      </c>
      <c r="W53" t="s">
        <v>646</v>
      </c>
      <c r="X53" t="s">
        <v>647</v>
      </c>
    </row>
    <row r="54" spans="1:24" hidden="1" x14ac:dyDescent="0.25">
      <c r="A54" t="s">
        <v>648</v>
      </c>
      <c r="B54" t="s">
        <v>649</v>
      </c>
      <c r="C54" s="1" t="str">
        <f t="shared" si="0"/>
        <v>21:0301</v>
      </c>
      <c r="D54" s="1" t="str">
        <f t="shared" si="1"/>
        <v>21:0007</v>
      </c>
      <c r="E54" t="s">
        <v>539</v>
      </c>
      <c r="F54" t="s">
        <v>650</v>
      </c>
      <c r="H54">
        <v>64.604332999999997</v>
      </c>
      <c r="I54">
        <v>-112.899714</v>
      </c>
      <c r="J54" s="1" t="str">
        <f t="shared" si="2"/>
        <v>Till</v>
      </c>
      <c r="K54" s="1" t="str">
        <f t="shared" si="3"/>
        <v>Grain Mount: 0.25 – 0.50 mm</v>
      </c>
      <c r="L54" t="s">
        <v>28</v>
      </c>
      <c r="M54" s="1" t="str">
        <f t="shared" si="7"/>
        <v>Ilm</v>
      </c>
      <c r="N54" t="s">
        <v>36</v>
      </c>
      <c r="O54" t="s">
        <v>234</v>
      </c>
      <c r="P54" t="s">
        <v>651</v>
      </c>
      <c r="Q54" t="s">
        <v>652</v>
      </c>
      <c r="R54" t="s">
        <v>462</v>
      </c>
      <c r="S54" t="s">
        <v>89</v>
      </c>
      <c r="T54" t="s">
        <v>653</v>
      </c>
      <c r="U54" t="s">
        <v>33</v>
      </c>
      <c r="V54" t="s">
        <v>654</v>
      </c>
      <c r="W54" t="s">
        <v>655</v>
      </c>
      <c r="X54" t="s">
        <v>656</v>
      </c>
    </row>
    <row r="55" spans="1:24" hidden="1" x14ac:dyDescent="0.25">
      <c r="A55" t="s">
        <v>657</v>
      </c>
      <c r="B55" t="s">
        <v>658</v>
      </c>
      <c r="C55" s="1" t="str">
        <f t="shared" si="0"/>
        <v>21:0301</v>
      </c>
      <c r="D55" s="1" t="str">
        <f t="shared" si="1"/>
        <v>21:0007</v>
      </c>
      <c r="E55" t="s">
        <v>539</v>
      </c>
      <c r="F55" t="s">
        <v>659</v>
      </c>
      <c r="H55">
        <v>64.604332999999997</v>
      </c>
      <c r="I55">
        <v>-112.899714</v>
      </c>
      <c r="J55" s="1" t="str">
        <f t="shared" si="2"/>
        <v>Till</v>
      </c>
      <c r="K55" s="1" t="str">
        <f t="shared" si="3"/>
        <v>Grain Mount: 0.25 – 0.50 mm</v>
      </c>
      <c r="L55" t="s">
        <v>28</v>
      </c>
      <c r="M55" s="1" t="str">
        <f t="shared" si="7"/>
        <v>Ilm</v>
      </c>
      <c r="N55" t="s">
        <v>555</v>
      </c>
      <c r="O55" t="s">
        <v>33</v>
      </c>
      <c r="P55" t="s">
        <v>172</v>
      </c>
      <c r="Q55" t="s">
        <v>660</v>
      </c>
      <c r="R55" t="s">
        <v>33</v>
      </c>
      <c r="S55" t="s">
        <v>264</v>
      </c>
      <c r="T55" t="s">
        <v>661</v>
      </c>
      <c r="U55" t="s">
        <v>33</v>
      </c>
      <c r="V55" t="s">
        <v>662</v>
      </c>
      <c r="W55" t="s">
        <v>663</v>
      </c>
      <c r="X55" t="s">
        <v>664</v>
      </c>
    </row>
    <row r="56" spans="1:24" hidden="1" x14ac:dyDescent="0.25">
      <c r="A56" t="s">
        <v>665</v>
      </c>
      <c r="B56" t="s">
        <v>666</v>
      </c>
      <c r="C56" s="1" t="str">
        <f t="shared" si="0"/>
        <v>21:0301</v>
      </c>
      <c r="D56" s="1" t="str">
        <f t="shared" si="1"/>
        <v>21:0007</v>
      </c>
      <c r="E56" t="s">
        <v>539</v>
      </c>
      <c r="F56" t="s">
        <v>667</v>
      </c>
      <c r="H56">
        <v>64.604332999999997</v>
      </c>
      <c r="I56">
        <v>-112.899714</v>
      </c>
      <c r="J56" s="1" t="str">
        <f t="shared" si="2"/>
        <v>Till</v>
      </c>
      <c r="K56" s="1" t="str">
        <f t="shared" si="3"/>
        <v>Grain Mount: 0.25 – 0.50 mm</v>
      </c>
      <c r="L56" t="s">
        <v>28</v>
      </c>
      <c r="M56" s="1" t="str">
        <f t="shared" si="7"/>
        <v>Ilm</v>
      </c>
      <c r="N56" t="s">
        <v>115</v>
      </c>
      <c r="O56" t="s">
        <v>33</v>
      </c>
      <c r="P56" t="s">
        <v>64</v>
      </c>
      <c r="Q56" t="s">
        <v>668</v>
      </c>
      <c r="R56" t="s">
        <v>90</v>
      </c>
      <c r="S56" t="s">
        <v>669</v>
      </c>
      <c r="T56" t="s">
        <v>423</v>
      </c>
      <c r="U56" t="s">
        <v>411</v>
      </c>
      <c r="V56" t="s">
        <v>33</v>
      </c>
      <c r="W56" t="s">
        <v>670</v>
      </c>
      <c r="X56" t="s">
        <v>671</v>
      </c>
    </row>
    <row r="57" spans="1:24" hidden="1" x14ac:dyDescent="0.25">
      <c r="A57" t="s">
        <v>672</v>
      </c>
      <c r="B57" t="s">
        <v>673</v>
      </c>
      <c r="C57" s="1" t="str">
        <f t="shared" si="0"/>
        <v>21:0301</v>
      </c>
      <c r="D57" s="1" t="str">
        <f t="shared" si="1"/>
        <v>21:0007</v>
      </c>
      <c r="E57" t="s">
        <v>539</v>
      </c>
      <c r="F57" t="s">
        <v>674</v>
      </c>
      <c r="H57">
        <v>64.604332999999997</v>
      </c>
      <c r="I57">
        <v>-112.899714</v>
      </c>
      <c r="J57" s="1" t="str">
        <f t="shared" si="2"/>
        <v>Till</v>
      </c>
      <c r="K57" s="1" t="str">
        <f t="shared" si="3"/>
        <v>Grain Mount: 0.25 – 0.50 mm</v>
      </c>
      <c r="L57" t="s">
        <v>28</v>
      </c>
      <c r="M57" s="1" t="str">
        <f t="shared" si="7"/>
        <v>Ilm</v>
      </c>
      <c r="N57" t="s">
        <v>156</v>
      </c>
      <c r="O57" t="s">
        <v>184</v>
      </c>
      <c r="P57" t="s">
        <v>33</v>
      </c>
      <c r="Q57" t="s">
        <v>675</v>
      </c>
      <c r="R57" t="s">
        <v>33</v>
      </c>
      <c r="S57" t="s">
        <v>676</v>
      </c>
      <c r="T57" t="s">
        <v>677</v>
      </c>
      <c r="U57" t="s">
        <v>33</v>
      </c>
      <c r="V57" t="s">
        <v>399</v>
      </c>
      <c r="W57" t="s">
        <v>678</v>
      </c>
      <c r="X57" t="s">
        <v>679</v>
      </c>
    </row>
    <row r="58" spans="1:24" hidden="1" x14ac:dyDescent="0.25">
      <c r="A58" t="s">
        <v>680</v>
      </c>
      <c r="B58" t="s">
        <v>681</v>
      </c>
      <c r="C58" s="1" t="str">
        <f t="shared" si="0"/>
        <v>21:0301</v>
      </c>
      <c r="D58" s="1" t="str">
        <f t="shared" si="1"/>
        <v>21:0007</v>
      </c>
      <c r="E58" t="s">
        <v>539</v>
      </c>
      <c r="F58" t="s">
        <v>682</v>
      </c>
      <c r="H58">
        <v>64.604332999999997</v>
      </c>
      <c r="I58">
        <v>-112.899714</v>
      </c>
      <c r="J58" s="1" t="str">
        <f t="shared" si="2"/>
        <v>Till</v>
      </c>
      <c r="K58" s="1" t="str">
        <f t="shared" si="3"/>
        <v>Grain Mount: 0.25 – 0.50 mm</v>
      </c>
      <c r="L58" t="s">
        <v>28</v>
      </c>
      <c r="M58" s="1" t="str">
        <f t="shared" si="7"/>
        <v>Ilm</v>
      </c>
      <c r="N58" t="s">
        <v>307</v>
      </c>
      <c r="O58" t="s">
        <v>33</v>
      </c>
      <c r="P58" t="s">
        <v>411</v>
      </c>
      <c r="Q58" t="s">
        <v>683</v>
      </c>
      <c r="R58" t="s">
        <v>33</v>
      </c>
      <c r="S58" t="s">
        <v>684</v>
      </c>
      <c r="T58" t="s">
        <v>685</v>
      </c>
      <c r="U58" t="s">
        <v>686</v>
      </c>
      <c r="V58" t="s">
        <v>589</v>
      </c>
      <c r="W58" t="s">
        <v>687</v>
      </c>
      <c r="X58" t="s">
        <v>688</v>
      </c>
    </row>
    <row r="59" spans="1:24" hidden="1" x14ac:dyDescent="0.25">
      <c r="A59" t="s">
        <v>689</v>
      </c>
      <c r="B59" t="s">
        <v>690</v>
      </c>
      <c r="C59" s="1" t="str">
        <f t="shared" si="0"/>
        <v>21:0301</v>
      </c>
      <c r="D59" s="1" t="str">
        <f t="shared" si="1"/>
        <v>21:0007</v>
      </c>
      <c r="E59" t="s">
        <v>539</v>
      </c>
      <c r="F59" t="s">
        <v>691</v>
      </c>
      <c r="H59">
        <v>64.604332999999997</v>
      </c>
      <c r="I59">
        <v>-112.899714</v>
      </c>
      <c r="J59" s="1" t="str">
        <f t="shared" si="2"/>
        <v>Till</v>
      </c>
      <c r="K59" s="1" t="str">
        <f t="shared" si="3"/>
        <v>Grain Mount: 0.25 – 0.50 mm</v>
      </c>
      <c r="L59" t="s">
        <v>28</v>
      </c>
      <c r="M59" s="1" t="str">
        <f t="shared" si="7"/>
        <v>Ilm</v>
      </c>
      <c r="N59" t="s">
        <v>501</v>
      </c>
      <c r="O59" t="s">
        <v>47</v>
      </c>
      <c r="P59" t="s">
        <v>411</v>
      </c>
      <c r="Q59" t="s">
        <v>692</v>
      </c>
      <c r="R59" t="s">
        <v>33</v>
      </c>
      <c r="S59" t="s">
        <v>693</v>
      </c>
      <c r="T59" t="s">
        <v>694</v>
      </c>
      <c r="U59" t="s">
        <v>33</v>
      </c>
      <c r="V59" t="s">
        <v>33</v>
      </c>
      <c r="W59" t="s">
        <v>695</v>
      </c>
      <c r="X59" t="s">
        <v>696</v>
      </c>
    </row>
    <row r="60" spans="1:24" hidden="1" x14ac:dyDescent="0.25">
      <c r="A60" t="s">
        <v>697</v>
      </c>
      <c r="B60" t="s">
        <v>698</v>
      </c>
      <c r="C60" s="1" t="str">
        <f t="shared" si="0"/>
        <v>21:0301</v>
      </c>
      <c r="D60" s="1" t="str">
        <f t="shared" si="1"/>
        <v>21:0007</v>
      </c>
      <c r="E60" t="s">
        <v>539</v>
      </c>
      <c r="F60" t="s">
        <v>699</v>
      </c>
      <c r="H60">
        <v>64.604332999999997</v>
      </c>
      <c r="I60">
        <v>-112.899714</v>
      </c>
      <c r="J60" s="1" t="str">
        <f t="shared" si="2"/>
        <v>Till</v>
      </c>
      <c r="K60" s="1" t="str">
        <f t="shared" si="3"/>
        <v>Grain Mount: 0.25 – 0.50 mm</v>
      </c>
      <c r="L60" t="s">
        <v>28</v>
      </c>
      <c r="M60" s="1" t="str">
        <f t="shared" si="7"/>
        <v>Ilm</v>
      </c>
      <c r="N60" t="s">
        <v>641</v>
      </c>
      <c r="O60" t="s">
        <v>33</v>
      </c>
      <c r="P60" t="s">
        <v>142</v>
      </c>
      <c r="Q60" t="s">
        <v>700</v>
      </c>
      <c r="R60" t="s">
        <v>555</v>
      </c>
      <c r="S60" t="s">
        <v>701</v>
      </c>
      <c r="T60" t="s">
        <v>702</v>
      </c>
      <c r="U60" t="s">
        <v>33</v>
      </c>
      <c r="V60" t="s">
        <v>703</v>
      </c>
      <c r="W60" t="s">
        <v>704</v>
      </c>
      <c r="X60" t="s">
        <v>705</v>
      </c>
    </row>
    <row r="61" spans="1:24" hidden="1" x14ac:dyDescent="0.25">
      <c r="A61" t="s">
        <v>706</v>
      </c>
      <c r="B61" t="s">
        <v>707</v>
      </c>
      <c r="C61" s="1" t="str">
        <f t="shared" si="0"/>
        <v>21:0301</v>
      </c>
      <c r="D61" s="1" t="str">
        <f t="shared" si="1"/>
        <v>21:0007</v>
      </c>
      <c r="E61" t="s">
        <v>539</v>
      </c>
      <c r="F61" t="s">
        <v>708</v>
      </c>
      <c r="H61">
        <v>64.604332999999997</v>
      </c>
      <c r="I61">
        <v>-112.899714</v>
      </c>
      <c r="J61" s="1" t="str">
        <f t="shared" si="2"/>
        <v>Till</v>
      </c>
      <c r="K61" s="1" t="str">
        <f t="shared" si="3"/>
        <v>Grain Mount: 0.25 – 0.50 mm</v>
      </c>
      <c r="L61" t="s">
        <v>28</v>
      </c>
      <c r="M61" s="1" t="str">
        <f t="shared" si="7"/>
        <v>Ilm</v>
      </c>
      <c r="N61" t="s">
        <v>104</v>
      </c>
      <c r="O61" t="s">
        <v>226</v>
      </c>
      <c r="P61" t="s">
        <v>709</v>
      </c>
      <c r="Q61" t="s">
        <v>710</v>
      </c>
      <c r="R61" t="s">
        <v>33</v>
      </c>
      <c r="S61" t="s">
        <v>711</v>
      </c>
      <c r="T61" t="s">
        <v>712</v>
      </c>
      <c r="U61" t="s">
        <v>33</v>
      </c>
      <c r="V61" t="s">
        <v>33</v>
      </c>
      <c r="W61" t="s">
        <v>713</v>
      </c>
      <c r="X61" t="s">
        <v>714</v>
      </c>
    </row>
    <row r="62" spans="1:24" hidden="1" x14ac:dyDescent="0.25">
      <c r="A62" t="s">
        <v>715</v>
      </c>
      <c r="B62" t="s">
        <v>716</v>
      </c>
      <c r="C62" s="1" t="str">
        <f t="shared" si="0"/>
        <v>21:0301</v>
      </c>
      <c r="D62" s="1" t="str">
        <f t="shared" si="1"/>
        <v>21:0007</v>
      </c>
      <c r="E62" t="s">
        <v>539</v>
      </c>
      <c r="F62" t="s">
        <v>717</v>
      </c>
      <c r="H62">
        <v>64.604332999999997</v>
      </c>
      <c r="I62">
        <v>-112.899714</v>
      </c>
      <c r="J62" s="1" t="str">
        <f t="shared" si="2"/>
        <v>Till</v>
      </c>
      <c r="K62" s="1" t="str">
        <f t="shared" si="3"/>
        <v>Grain Mount: 0.25 – 0.50 mm</v>
      </c>
      <c r="L62" t="s">
        <v>28</v>
      </c>
      <c r="M62" s="1" t="str">
        <f t="shared" si="7"/>
        <v>Ilm</v>
      </c>
      <c r="N62" t="s">
        <v>718</v>
      </c>
      <c r="O62" t="s">
        <v>234</v>
      </c>
      <c r="P62" t="s">
        <v>398</v>
      </c>
      <c r="Q62" t="s">
        <v>719</v>
      </c>
      <c r="R62" t="s">
        <v>87</v>
      </c>
      <c r="S62" t="s">
        <v>720</v>
      </c>
      <c r="T62" t="s">
        <v>721</v>
      </c>
      <c r="U62" t="s">
        <v>33</v>
      </c>
      <c r="V62" t="s">
        <v>33</v>
      </c>
      <c r="W62" t="s">
        <v>722</v>
      </c>
      <c r="X62" t="s">
        <v>723</v>
      </c>
    </row>
    <row r="63" spans="1:24" hidden="1" x14ac:dyDescent="0.25">
      <c r="A63" t="s">
        <v>724</v>
      </c>
      <c r="B63" t="s">
        <v>725</v>
      </c>
      <c r="C63" s="1" t="str">
        <f t="shared" si="0"/>
        <v>21:0301</v>
      </c>
      <c r="D63" s="1" t="str">
        <f t="shared" si="1"/>
        <v>21:0007</v>
      </c>
      <c r="E63" t="s">
        <v>539</v>
      </c>
      <c r="F63" t="s">
        <v>726</v>
      </c>
      <c r="H63">
        <v>64.604332999999997</v>
      </c>
      <c r="I63">
        <v>-112.899714</v>
      </c>
      <c r="J63" s="1" t="str">
        <f t="shared" si="2"/>
        <v>Till</v>
      </c>
      <c r="K63" s="1" t="str">
        <f t="shared" si="3"/>
        <v>Grain Mount: 0.25 – 0.50 mm</v>
      </c>
      <c r="L63" t="s">
        <v>28</v>
      </c>
      <c r="M63" s="1" t="str">
        <f t="shared" si="7"/>
        <v>Ilm</v>
      </c>
      <c r="N63" t="s">
        <v>184</v>
      </c>
      <c r="O63" t="s">
        <v>33</v>
      </c>
      <c r="P63" t="s">
        <v>156</v>
      </c>
      <c r="Q63" t="s">
        <v>727</v>
      </c>
      <c r="R63" t="s">
        <v>33</v>
      </c>
      <c r="S63" t="s">
        <v>728</v>
      </c>
      <c r="T63" t="s">
        <v>729</v>
      </c>
      <c r="U63" t="s">
        <v>235</v>
      </c>
      <c r="V63" t="s">
        <v>33</v>
      </c>
      <c r="W63" t="s">
        <v>730</v>
      </c>
      <c r="X63" t="s">
        <v>731</v>
      </c>
    </row>
    <row r="64" spans="1:24" hidden="1" x14ac:dyDescent="0.25">
      <c r="A64" t="s">
        <v>732</v>
      </c>
      <c r="B64" t="s">
        <v>733</v>
      </c>
      <c r="C64" s="1" t="str">
        <f t="shared" si="0"/>
        <v>21:0301</v>
      </c>
      <c r="D64" s="1" t="str">
        <f t="shared" si="1"/>
        <v>21:0007</v>
      </c>
      <c r="E64" t="s">
        <v>539</v>
      </c>
      <c r="F64" t="s">
        <v>734</v>
      </c>
      <c r="H64">
        <v>64.604332999999997</v>
      </c>
      <c r="I64">
        <v>-112.899714</v>
      </c>
      <c r="J64" s="1" t="str">
        <f t="shared" si="2"/>
        <v>Till</v>
      </c>
      <c r="K64" s="1" t="str">
        <f t="shared" si="3"/>
        <v>Grain Mount: 0.25 – 0.50 mm</v>
      </c>
      <c r="L64" t="s">
        <v>28</v>
      </c>
      <c r="M64" s="1" t="str">
        <f t="shared" si="7"/>
        <v>Ilm</v>
      </c>
      <c r="N64" t="s">
        <v>501</v>
      </c>
      <c r="O64" t="s">
        <v>399</v>
      </c>
      <c r="P64" t="s">
        <v>470</v>
      </c>
      <c r="Q64" t="s">
        <v>735</v>
      </c>
      <c r="R64" t="s">
        <v>226</v>
      </c>
      <c r="S64" t="s">
        <v>184</v>
      </c>
      <c r="T64" t="s">
        <v>736</v>
      </c>
      <c r="U64" t="s">
        <v>33</v>
      </c>
      <c r="V64" t="s">
        <v>33</v>
      </c>
      <c r="W64" t="s">
        <v>737</v>
      </c>
      <c r="X64" t="s">
        <v>738</v>
      </c>
    </row>
    <row r="65" spans="1:24" hidden="1" x14ac:dyDescent="0.25">
      <c r="A65" t="s">
        <v>739</v>
      </c>
      <c r="B65" t="s">
        <v>740</v>
      </c>
      <c r="C65" s="1" t="str">
        <f t="shared" si="0"/>
        <v>21:0301</v>
      </c>
      <c r="D65" s="1" t="str">
        <f t="shared" si="1"/>
        <v>21:0007</v>
      </c>
      <c r="E65" t="s">
        <v>539</v>
      </c>
      <c r="F65" t="s">
        <v>741</v>
      </c>
      <c r="H65">
        <v>64.604332999999997</v>
      </c>
      <c r="I65">
        <v>-112.899714</v>
      </c>
      <c r="J65" s="1" t="str">
        <f t="shared" si="2"/>
        <v>Till</v>
      </c>
      <c r="K65" s="1" t="str">
        <f t="shared" si="3"/>
        <v>Grain Mount: 0.25 – 0.50 mm</v>
      </c>
      <c r="L65" t="s">
        <v>28</v>
      </c>
      <c r="M65" s="1" t="str">
        <f t="shared" si="7"/>
        <v>Ilm</v>
      </c>
      <c r="N65" t="s">
        <v>36</v>
      </c>
      <c r="O65" t="s">
        <v>33</v>
      </c>
      <c r="P65" t="s">
        <v>156</v>
      </c>
      <c r="Q65" t="s">
        <v>742</v>
      </c>
      <c r="R65" t="s">
        <v>33</v>
      </c>
      <c r="S65" t="s">
        <v>743</v>
      </c>
      <c r="T65" t="s">
        <v>744</v>
      </c>
      <c r="U65" t="s">
        <v>33</v>
      </c>
      <c r="V65" t="s">
        <v>33</v>
      </c>
      <c r="W65" t="s">
        <v>745</v>
      </c>
      <c r="X65" t="s">
        <v>746</v>
      </c>
    </row>
    <row r="66" spans="1:24" hidden="1" x14ac:dyDescent="0.25">
      <c r="A66" t="s">
        <v>747</v>
      </c>
      <c r="B66" t="s">
        <v>748</v>
      </c>
      <c r="C66" s="1" t="str">
        <f t="shared" ref="C66:C129" si="8">HYPERLINK("http://geochem.nrcan.gc.ca/cdogs/content/bdl/bdl210301_e.htm", "21:0301")</f>
        <v>21:0301</v>
      </c>
      <c r="D66" s="1" t="str">
        <f t="shared" ref="D66:D129" si="9">HYPERLINK("http://geochem.nrcan.gc.ca/cdogs/content/svy/svy210007_e.htm", "21:0007")</f>
        <v>21:0007</v>
      </c>
      <c r="E66" t="s">
        <v>539</v>
      </c>
      <c r="F66" t="s">
        <v>749</v>
      </c>
      <c r="H66">
        <v>64.604332999999997</v>
      </c>
      <c r="I66">
        <v>-112.899714</v>
      </c>
      <c r="J66" s="1" t="str">
        <f t="shared" ref="J66:J129" si="10">HYPERLINK("http://geochem.nrcan.gc.ca/cdogs/content/kwd/kwd020044_e.htm", "Till")</f>
        <v>Till</v>
      </c>
      <c r="K66" s="1" t="str">
        <f t="shared" ref="K66:K129" si="11">HYPERLINK("http://geochem.nrcan.gc.ca/cdogs/content/kwd/kwd080043_e.htm", "Grain Mount: 0.25 – 0.50 mm")</f>
        <v>Grain Mount: 0.25 – 0.50 mm</v>
      </c>
      <c r="L66" t="s">
        <v>28</v>
      </c>
      <c r="M66" s="1" t="str">
        <f t="shared" si="7"/>
        <v>Ilm</v>
      </c>
      <c r="N66" t="s">
        <v>245</v>
      </c>
      <c r="O66" t="s">
        <v>33</v>
      </c>
      <c r="P66" t="s">
        <v>172</v>
      </c>
      <c r="Q66" t="s">
        <v>750</v>
      </c>
      <c r="R66" t="s">
        <v>33</v>
      </c>
      <c r="S66" t="s">
        <v>751</v>
      </c>
      <c r="T66" t="s">
        <v>752</v>
      </c>
      <c r="U66" t="s">
        <v>33</v>
      </c>
      <c r="V66" t="s">
        <v>161</v>
      </c>
      <c r="W66" t="s">
        <v>753</v>
      </c>
      <c r="X66" t="s">
        <v>754</v>
      </c>
    </row>
    <row r="67" spans="1:24" hidden="1" x14ac:dyDescent="0.25">
      <c r="A67" t="s">
        <v>755</v>
      </c>
      <c r="B67" t="s">
        <v>756</v>
      </c>
      <c r="C67" s="1" t="str">
        <f t="shared" si="8"/>
        <v>21:0301</v>
      </c>
      <c r="D67" s="1" t="str">
        <f t="shared" si="9"/>
        <v>21:0007</v>
      </c>
      <c r="E67" t="s">
        <v>539</v>
      </c>
      <c r="F67" t="s">
        <v>757</v>
      </c>
      <c r="H67">
        <v>64.604332999999997</v>
      </c>
      <c r="I67">
        <v>-112.899714</v>
      </c>
      <c r="J67" s="1" t="str">
        <f t="shared" si="10"/>
        <v>Till</v>
      </c>
      <c r="K67" s="1" t="str">
        <f t="shared" si="11"/>
        <v>Grain Mount: 0.25 – 0.50 mm</v>
      </c>
      <c r="L67" t="s">
        <v>28</v>
      </c>
      <c r="M67" s="1" t="str">
        <f t="shared" si="7"/>
        <v>Ilm</v>
      </c>
      <c r="N67" t="s">
        <v>641</v>
      </c>
      <c r="O67" t="s">
        <v>33</v>
      </c>
      <c r="P67" t="s">
        <v>411</v>
      </c>
      <c r="Q67" t="s">
        <v>758</v>
      </c>
      <c r="R67" t="s">
        <v>223</v>
      </c>
      <c r="S67" t="s">
        <v>248</v>
      </c>
      <c r="T67" t="s">
        <v>759</v>
      </c>
      <c r="U67" t="s">
        <v>33</v>
      </c>
      <c r="V67" t="s">
        <v>101</v>
      </c>
      <c r="W67" t="s">
        <v>760</v>
      </c>
      <c r="X67" t="s">
        <v>761</v>
      </c>
    </row>
    <row r="68" spans="1:24" hidden="1" x14ac:dyDescent="0.25">
      <c r="A68" t="s">
        <v>762</v>
      </c>
      <c r="B68" t="s">
        <v>763</v>
      </c>
      <c r="C68" s="1" t="str">
        <f t="shared" si="8"/>
        <v>21:0301</v>
      </c>
      <c r="D68" s="1" t="str">
        <f t="shared" si="9"/>
        <v>21:0007</v>
      </c>
      <c r="E68" t="s">
        <v>539</v>
      </c>
      <c r="F68" t="s">
        <v>764</v>
      </c>
      <c r="H68">
        <v>64.604332999999997</v>
      </c>
      <c r="I68">
        <v>-112.899714</v>
      </c>
      <c r="J68" s="1" t="str">
        <f t="shared" si="10"/>
        <v>Till</v>
      </c>
      <c r="K68" s="1" t="str">
        <f t="shared" si="11"/>
        <v>Grain Mount: 0.25 – 0.50 mm</v>
      </c>
      <c r="L68" t="s">
        <v>28</v>
      </c>
      <c r="M68" s="1" t="str">
        <f t="shared" si="7"/>
        <v>Ilm</v>
      </c>
      <c r="N68" t="s">
        <v>380</v>
      </c>
      <c r="O68" t="s">
        <v>245</v>
      </c>
      <c r="P68" t="s">
        <v>765</v>
      </c>
      <c r="Q68" t="s">
        <v>766</v>
      </c>
      <c r="R68" t="s">
        <v>245</v>
      </c>
      <c r="S68" t="s">
        <v>767</v>
      </c>
      <c r="T68" t="s">
        <v>768</v>
      </c>
      <c r="U68" t="s">
        <v>33</v>
      </c>
      <c r="V68" t="s">
        <v>33</v>
      </c>
      <c r="W68" t="s">
        <v>769</v>
      </c>
      <c r="X68" t="s">
        <v>770</v>
      </c>
    </row>
    <row r="69" spans="1:24" hidden="1" x14ac:dyDescent="0.25">
      <c r="A69" t="s">
        <v>771</v>
      </c>
      <c r="B69" t="s">
        <v>772</v>
      </c>
      <c r="C69" s="1" t="str">
        <f t="shared" si="8"/>
        <v>21:0301</v>
      </c>
      <c r="D69" s="1" t="str">
        <f t="shared" si="9"/>
        <v>21:0007</v>
      </c>
      <c r="E69" t="s">
        <v>539</v>
      </c>
      <c r="F69" t="s">
        <v>773</v>
      </c>
      <c r="H69">
        <v>64.604332999999997</v>
      </c>
      <c r="I69">
        <v>-112.899714</v>
      </c>
      <c r="J69" s="1" t="str">
        <f t="shared" si="10"/>
        <v>Till</v>
      </c>
      <c r="K69" s="1" t="str">
        <f t="shared" si="11"/>
        <v>Grain Mount: 0.25 – 0.50 mm</v>
      </c>
      <c r="L69" t="s">
        <v>28</v>
      </c>
      <c r="M69" s="1" t="str">
        <f t="shared" si="7"/>
        <v>Ilm</v>
      </c>
      <c r="N69" t="s">
        <v>101</v>
      </c>
      <c r="O69" t="s">
        <v>420</v>
      </c>
      <c r="P69" t="s">
        <v>221</v>
      </c>
      <c r="Q69" t="s">
        <v>774</v>
      </c>
      <c r="R69" t="s">
        <v>33</v>
      </c>
      <c r="S69" t="s">
        <v>775</v>
      </c>
      <c r="T69" t="s">
        <v>776</v>
      </c>
      <c r="U69" t="s">
        <v>33</v>
      </c>
      <c r="V69" t="s">
        <v>451</v>
      </c>
      <c r="W69" t="s">
        <v>777</v>
      </c>
      <c r="X69" t="s">
        <v>778</v>
      </c>
    </row>
    <row r="70" spans="1:24" hidden="1" x14ac:dyDescent="0.25">
      <c r="A70" t="s">
        <v>779</v>
      </c>
      <c r="B70" t="s">
        <v>780</v>
      </c>
      <c r="C70" s="1" t="str">
        <f t="shared" si="8"/>
        <v>21:0301</v>
      </c>
      <c r="D70" s="1" t="str">
        <f t="shared" si="9"/>
        <v>21:0007</v>
      </c>
      <c r="E70" t="s">
        <v>539</v>
      </c>
      <c r="F70" t="s">
        <v>781</v>
      </c>
      <c r="H70">
        <v>64.604332999999997</v>
      </c>
      <c r="I70">
        <v>-112.899714</v>
      </c>
      <c r="J70" s="1" t="str">
        <f t="shared" si="10"/>
        <v>Till</v>
      </c>
      <c r="K70" s="1" t="str">
        <f t="shared" si="11"/>
        <v>Grain Mount: 0.25 – 0.50 mm</v>
      </c>
      <c r="L70" t="s">
        <v>28</v>
      </c>
      <c r="M70" s="1" t="str">
        <f t="shared" si="7"/>
        <v>Ilm</v>
      </c>
      <c r="N70" t="s">
        <v>398</v>
      </c>
      <c r="O70" t="s">
        <v>782</v>
      </c>
      <c r="P70" t="s">
        <v>686</v>
      </c>
      <c r="Q70" t="s">
        <v>783</v>
      </c>
      <c r="R70" t="s">
        <v>87</v>
      </c>
      <c r="S70" t="s">
        <v>330</v>
      </c>
      <c r="T70" t="s">
        <v>784</v>
      </c>
      <c r="U70" t="s">
        <v>33</v>
      </c>
      <c r="V70" t="s">
        <v>33</v>
      </c>
      <c r="W70" t="s">
        <v>785</v>
      </c>
      <c r="X70" t="s">
        <v>786</v>
      </c>
    </row>
    <row r="71" spans="1:24" hidden="1" x14ac:dyDescent="0.25">
      <c r="A71" t="s">
        <v>787</v>
      </c>
      <c r="B71" t="s">
        <v>788</v>
      </c>
      <c r="C71" s="1" t="str">
        <f t="shared" si="8"/>
        <v>21:0301</v>
      </c>
      <c r="D71" s="1" t="str">
        <f t="shared" si="9"/>
        <v>21:0007</v>
      </c>
      <c r="E71" t="s">
        <v>539</v>
      </c>
      <c r="F71" t="s">
        <v>789</v>
      </c>
      <c r="H71">
        <v>64.604332999999997</v>
      </c>
      <c r="I71">
        <v>-112.899714</v>
      </c>
      <c r="J71" s="1" t="str">
        <f t="shared" si="10"/>
        <v>Till</v>
      </c>
      <c r="K71" s="1" t="str">
        <f t="shared" si="11"/>
        <v>Grain Mount: 0.25 – 0.50 mm</v>
      </c>
      <c r="L71" t="s">
        <v>28</v>
      </c>
      <c r="M71" s="1" t="str">
        <f t="shared" si="7"/>
        <v>Ilm</v>
      </c>
      <c r="N71" t="s">
        <v>641</v>
      </c>
      <c r="O71" t="s">
        <v>33</v>
      </c>
      <c r="P71" t="s">
        <v>449</v>
      </c>
      <c r="Q71" t="s">
        <v>790</v>
      </c>
      <c r="R71" t="s">
        <v>33</v>
      </c>
      <c r="S71" t="s">
        <v>186</v>
      </c>
      <c r="T71" t="s">
        <v>791</v>
      </c>
      <c r="U71" t="s">
        <v>33</v>
      </c>
      <c r="V71" t="s">
        <v>792</v>
      </c>
      <c r="W71" t="s">
        <v>793</v>
      </c>
      <c r="X71" t="s">
        <v>794</v>
      </c>
    </row>
    <row r="72" spans="1:24" hidden="1" x14ac:dyDescent="0.25">
      <c r="A72" t="s">
        <v>795</v>
      </c>
      <c r="B72" t="s">
        <v>796</v>
      </c>
      <c r="C72" s="1" t="str">
        <f t="shared" si="8"/>
        <v>21:0301</v>
      </c>
      <c r="D72" s="1" t="str">
        <f t="shared" si="9"/>
        <v>21:0007</v>
      </c>
      <c r="E72" t="s">
        <v>539</v>
      </c>
      <c r="F72" t="s">
        <v>797</v>
      </c>
      <c r="H72">
        <v>64.604332999999997</v>
      </c>
      <c r="I72">
        <v>-112.899714</v>
      </c>
      <c r="J72" s="1" t="str">
        <f t="shared" si="10"/>
        <v>Till</v>
      </c>
      <c r="K72" s="1" t="str">
        <f t="shared" si="11"/>
        <v>Grain Mount: 0.25 – 0.50 mm</v>
      </c>
      <c r="L72" t="s">
        <v>28</v>
      </c>
      <c r="M72" s="1" t="str">
        <f t="shared" si="7"/>
        <v>Ilm</v>
      </c>
      <c r="N72" t="s">
        <v>156</v>
      </c>
      <c r="O72" t="s">
        <v>47</v>
      </c>
      <c r="P72" t="s">
        <v>701</v>
      </c>
      <c r="Q72" t="s">
        <v>798</v>
      </c>
      <c r="R72" t="s">
        <v>235</v>
      </c>
      <c r="S72" t="s">
        <v>799</v>
      </c>
      <c r="T72" t="s">
        <v>800</v>
      </c>
      <c r="U72" t="s">
        <v>33</v>
      </c>
      <c r="V72" t="s">
        <v>33</v>
      </c>
      <c r="W72" t="s">
        <v>801</v>
      </c>
      <c r="X72" t="s">
        <v>802</v>
      </c>
    </row>
    <row r="73" spans="1:24" hidden="1" x14ac:dyDescent="0.25">
      <c r="A73" t="s">
        <v>803</v>
      </c>
      <c r="B73" t="s">
        <v>804</v>
      </c>
      <c r="C73" s="1" t="str">
        <f t="shared" si="8"/>
        <v>21:0301</v>
      </c>
      <c r="D73" s="1" t="str">
        <f t="shared" si="9"/>
        <v>21:0007</v>
      </c>
      <c r="E73" t="s">
        <v>539</v>
      </c>
      <c r="F73" t="s">
        <v>805</v>
      </c>
      <c r="H73">
        <v>64.604332999999997</v>
      </c>
      <c r="I73">
        <v>-112.899714</v>
      </c>
      <c r="J73" s="1" t="str">
        <f t="shared" si="10"/>
        <v>Till</v>
      </c>
      <c r="K73" s="1" t="str">
        <f t="shared" si="11"/>
        <v>Grain Mount: 0.25 – 0.50 mm</v>
      </c>
      <c r="L73" t="s">
        <v>28</v>
      </c>
      <c r="M73" s="1" t="str">
        <f t="shared" si="7"/>
        <v>Ilm</v>
      </c>
      <c r="N73" t="s">
        <v>278</v>
      </c>
      <c r="O73" t="s">
        <v>220</v>
      </c>
      <c r="P73" t="s">
        <v>806</v>
      </c>
      <c r="Q73" t="s">
        <v>807</v>
      </c>
      <c r="R73" t="s">
        <v>291</v>
      </c>
      <c r="S73" t="s">
        <v>248</v>
      </c>
      <c r="T73" t="s">
        <v>808</v>
      </c>
      <c r="U73" t="s">
        <v>33</v>
      </c>
      <c r="V73" t="s">
        <v>233</v>
      </c>
      <c r="W73" t="s">
        <v>809</v>
      </c>
      <c r="X73" t="s">
        <v>810</v>
      </c>
    </row>
    <row r="74" spans="1:24" hidden="1" x14ac:dyDescent="0.25">
      <c r="A74" t="s">
        <v>811</v>
      </c>
      <c r="B74" t="s">
        <v>812</v>
      </c>
      <c r="C74" s="1" t="str">
        <f t="shared" si="8"/>
        <v>21:0301</v>
      </c>
      <c r="D74" s="1" t="str">
        <f t="shared" si="9"/>
        <v>21:0007</v>
      </c>
      <c r="E74" t="s">
        <v>539</v>
      </c>
      <c r="F74" t="s">
        <v>813</v>
      </c>
      <c r="H74">
        <v>64.604332999999997</v>
      </c>
      <c r="I74">
        <v>-112.899714</v>
      </c>
      <c r="J74" s="1" t="str">
        <f t="shared" si="10"/>
        <v>Till</v>
      </c>
      <c r="K74" s="1" t="str">
        <f t="shared" si="11"/>
        <v>Grain Mount: 0.25 – 0.50 mm</v>
      </c>
      <c r="L74" t="s">
        <v>28</v>
      </c>
      <c r="M74" s="1" t="str">
        <f t="shared" si="7"/>
        <v>Ilm</v>
      </c>
      <c r="N74" t="s">
        <v>170</v>
      </c>
      <c r="O74" t="s">
        <v>331</v>
      </c>
      <c r="P74" t="s">
        <v>245</v>
      </c>
      <c r="Q74" t="s">
        <v>814</v>
      </c>
      <c r="R74" t="s">
        <v>291</v>
      </c>
      <c r="S74" t="s">
        <v>815</v>
      </c>
      <c r="T74" t="s">
        <v>816</v>
      </c>
      <c r="U74" t="s">
        <v>33</v>
      </c>
      <c r="V74" t="s">
        <v>33</v>
      </c>
      <c r="W74" t="s">
        <v>817</v>
      </c>
      <c r="X74" t="s">
        <v>818</v>
      </c>
    </row>
    <row r="75" spans="1:24" hidden="1" x14ac:dyDescent="0.25">
      <c r="A75" t="s">
        <v>819</v>
      </c>
      <c r="B75" t="s">
        <v>820</v>
      </c>
      <c r="C75" s="1" t="str">
        <f t="shared" si="8"/>
        <v>21:0301</v>
      </c>
      <c r="D75" s="1" t="str">
        <f t="shared" si="9"/>
        <v>21:0007</v>
      </c>
      <c r="E75" t="s">
        <v>539</v>
      </c>
      <c r="F75" t="s">
        <v>821</v>
      </c>
      <c r="H75">
        <v>64.604332999999997</v>
      </c>
      <c r="I75">
        <v>-112.899714</v>
      </c>
      <c r="J75" s="1" t="str">
        <f t="shared" si="10"/>
        <v>Till</v>
      </c>
      <c r="K75" s="1" t="str">
        <f t="shared" si="11"/>
        <v>Grain Mount: 0.25 – 0.50 mm</v>
      </c>
      <c r="L75" t="s">
        <v>28</v>
      </c>
      <c r="M75" s="1" t="str">
        <f t="shared" si="7"/>
        <v>Ilm</v>
      </c>
      <c r="N75" t="s">
        <v>409</v>
      </c>
      <c r="O75" t="s">
        <v>462</v>
      </c>
      <c r="P75" t="s">
        <v>676</v>
      </c>
      <c r="Q75" t="s">
        <v>822</v>
      </c>
      <c r="R75" t="s">
        <v>223</v>
      </c>
      <c r="S75" t="s">
        <v>823</v>
      </c>
      <c r="T75" t="s">
        <v>824</v>
      </c>
      <c r="U75" t="s">
        <v>33</v>
      </c>
      <c r="V75" t="s">
        <v>33</v>
      </c>
      <c r="W75" t="s">
        <v>825</v>
      </c>
      <c r="X75" t="s">
        <v>826</v>
      </c>
    </row>
    <row r="76" spans="1:24" hidden="1" x14ac:dyDescent="0.25">
      <c r="A76" t="s">
        <v>827</v>
      </c>
      <c r="B76" t="s">
        <v>828</v>
      </c>
      <c r="C76" s="1" t="str">
        <f t="shared" si="8"/>
        <v>21:0301</v>
      </c>
      <c r="D76" s="1" t="str">
        <f t="shared" si="9"/>
        <v>21:0007</v>
      </c>
      <c r="E76" t="s">
        <v>539</v>
      </c>
      <c r="F76" t="s">
        <v>829</v>
      </c>
      <c r="H76">
        <v>64.604332999999997</v>
      </c>
      <c r="I76">
        <v>-112.899714</v>
      </c>
      <c r="J76" s="1" t="str">
        <f t="shared" si="10"/>
        <v>Till</v>
      </c>
      <c r="K76" s="1" t="str">
        <f t="shared" si="11"/>
        <v>Grain Mount: 0.25 – 0.50 mm</v>
      </c>
      <c r="L76" t="s">
        <v>28</v>
      </c>
      <c r="M76" s="1" t="str">
        <f t="shared" si="7"/>
        <v>Ilm</v>
      </c>
      <c r="N76" t="s">
        <v>469</v>
      </c>
      <c r="O76" t="s">
        <v>33</v>
      </c>
      <c r="P76" t="s">
        <v>64</v>
      </c>
      <c r="Q76" t="s">
        <v>830</v>
      </c>
      <c r="R76" t="s">
        <v>184</v>
      </c>
      <c r="S76" t="s">
        <v>831</v>
      </c>
      <c r="T76" t="s">
        <v>832</v>
      </c>
      <c r="U76" t="s">
        <v>33</v>
      </c>
      <c r="V76" t="s">
        <v>33</v>
      </c>
      <c r="W76" t="s">
        <v>833</v>
      </c>
      <c r="X76" t="s">
        <v>834</v>
      </c>
    </row>
    <row r="77" spans="1:24" hidden="1" x14ac:dyDescent="0.25">
      <c r="A77" t="s">
        <v>835</v>
      </c>
      <c r="B77" t="s">
        <v>836</v>
      </c>
      <c r="C77" s="1" t="str">
        <f t="shared" si="8"/>
        <v>21:0301</v>
      </c>
      <c r="D77" s="1" t="str">
        <f t="shared" si="9"/>
        <v>21:0007</v>
      </c>
      <c r="E77" t="s">
        <v>837</v>
      </c>
      <c r="F77" t="s">
        <v>838</v>
      </c>
      <c r="H77">
        <v>64.708667300000002</v>
      </c>
      <c r="I77">
        <v>-112.7465304</v>
      </c>
      <c r="J77" s="1" t="str">
        <f t="shared" si="10"/>
        <v>Till</v>
      </c>
      <c r="K77" s="1" t="str">
        <f t="shared" si="11"/>
        <v>Grain Mount: 0.25 – 0.50 mm</v>
      </c>
      <c r="L77" t="s">
        <v>839</v>
      </c>
      <c r="M77" s="1" t="str">
        <f t="shared" ref="M77:M82" si="12">HYPERLINK("http://geochem.nrcan.gc.ca/cdogs/content/kwd/kwd030523_e.htm", "Prp")</f>
        <v>Prp</v>
      </c>
      <c r="N77" t="s">
        <v>840</v>
      </c>
      <c r="O77" t="s">
        <v>841</v>
      </c>
      <c r="P77" t="s">
        <v>842</v>
      </c>
      <c r="Q77" t="s">
        <v>843</v>
      </c>
      <c r="R77" t="s">
        <v>101</v>
      </c>
      <c r="S77" t="s">
        <v>844</v>
      </c>
      <c r="T77" t="s">
        <v>845</v>
      </c>
      <c r="U77" t="s">
        <v>462</v>
      </c>
      <c r="V77" t="s">
        <v>846</v>
      </c>
      <c r="W77" t="s">
        <v>255</v>
      </c>
      <c r="X77" t="s">
        <v>847</v>
      </c>
    </row>
    <row r="78" spans="1:24" hidden="1" x14ac:dyDescent="0.25">
      <c r="A78" t="s">
        <v>848</v>
      </c>
      <c r="B78" t="s">
        <v>849</v>
      </c>
      <c r="C78" s="1" t="str">
        <f t="shared" si="8"/>
        <v>21:0301</v>
      </c>
      <c r="D78" s="1" t="str">
        <f t="shared" si="9"/>
        <v>21:0007</v>
      </c>
      <c r="E78" t="s">
        <v>837</v>
      </c>
      <c r="F78" t="s">
        <v>850</v>
      </c>
      <c r="H78">
        <v>64.708667300000002</v>
      </c>
      <c r="I78">
        <v>-112.7465304</v>
      </c>
      <c r="J78" s="1" t="str">
        <f t="shared" si="10"/>
        <v>Till</v>
      </c>
      <c r="K78" s="1" t="str">
        <f t="shared" si="11"/>
        <v>Grain Mount: 0.25 – 0.50 mm</v>
      </c>
      <c r="L78" t="s">
        <v>839</v>
      </c>
      <c r="M78" s="1" t="str">
        <f t="shared" si="12"/>
        <v>Prp</v>
      </c>
      <c r="N78" t="s">
        <v>851</v>
      </c>
      <c r="O78" t="s">
        <v>852</v>
      </c>
      <c r="P78" t="s">
        <v>853</v>
      </c>
      <c r="Q78" t="s">
        <v>854</v>
      </c>
      <c r="R78" t="s">
        <v>246</v>
      </c>
      <c r="S78" t="s">
        <v>855</v>
      </c>
      <c r="T78" t="s">
        <v>856</v>
      </c>
      <c r="U78" t="s">
        <v>233</v>
      </c>
      <c r="V78" t="s">
        <v>857</v>
      </c>
      <c r="W78" t="s">
        <v>858</v>
      </c>
      <c r="X78" t="s">
        <v>859</v>
      </c>
    </row>
    <row r="79" spans="1:24" hidden="1" x14ac:dyDescent="0.25">
      <c r="A79" t="s">
        <v>860</v>
      </c>
      <c r="B79" t="s">
        <v>861</v>
      </c>
      <c r="C79" s="1" t="str">
        <f t="shared" si="8"/>
        <v>21:0301</v>
      </c>
      <c r="D79" s="1" t="str">
        <f t="shared" si="9"/>
        <v>21:0007</v>
      </c>
      <c r="E79" t="s">
        <v>837</v>
      </c>
      <c r="F79" t="s">
        <v>862</v>
      </c>
      <c r="H79">
        <v>64.708667300000002</v>
      </c>
      <c r="I79">
        <v>-112.7465304</v>
      </c>
      <c r="J79" s="1" t="str">
        <f t="shared" si="10"/>
        <v>Till</v>
      </c>
      <c r="K79" s="1" t="str">
        <f t="shared" si="11"/>
        <v>Grain Mount: 0.25 – 0.50 mm</v>
      </c>
      <c r="L79" t="s">
        <v>839</v>
      </c>
      <c r="M79" s="1" t="str">
        <f t="shared" si="12"/>
        <v>Prp</v>
      </c>
      <c r="N79" t="s">
        <v>863</v>
      </c>
      <c r="O79" t="s">
        <v>864</v>
      </c>
      <c r="P79" t="s">
        <v>865</v>
      </c>
      <c r="Q79" t="s">
        <v>866</v>
      </c>
      <c r="R79" t="s">
        <v>33</v>
      </c>
      <c r="S79" t="s">
        <v>867</v>
      </c>
      <c r="T79" t="s">
        <v>868</v>
      </c>
      <c r="U79" t="s">
        <v>728</v>
      </c>
      <c r="V79" t="s">
        <v>869</v>
      </c>
      <c r="W79" t="s">
        <v>870</v>
      </c>
      <c r="X79" t="s">
        <v>871</v>
      </c>
    </row>
    <row r="80" spans="1:24" hidden="1" x14ac:dyDescent="0.25">
      <c r="A80" t="s">
        <v>872</v>
      </c>
      <c r="B80" t="s">
        <v>873</v>
      </c>
      <c r="C80" s="1" t="str">
        <f t="shared" si="8"/>
        <v>21:0301</v>
      </c>
      <c r="D80" s="1" t="str">
        <f t="shared" si="9"/>
        <v>21:0007</v>
      </c>
      <c r="E80" t="s">
        <v>837</v>
      </c>
      <c r="F80" t="s">
        <v>874</v>
      </c>
      <c r="H80">
        <v>64.708667300000002</v>
      </c>
      <c r="I80">
        <v>-112.7465304</v>
      </c>
      <c r="J80" s="1" t="str">
        <f t="shared" si="10"/>
        <v>Till</v>
      </c>
      <c r="K80" s="1" t="str">
        <f t="shared" si="11"/>
        <v>Grain Mount: 0.25 – 0.50 mm</v>
      </c>
      <c r="L80" t="s">
        <v>839</v>
      </c>
      <c r="M80" s="1" t="str">
        <f t="shared" si="12"/>
        <v>Prp</v>
      </c>
      <c r="N80" t="s">
        <v>875</v>
      </c>
      <c r="O80" t="s">
        <v>876</v>
      </c>
      <c r="P80" t="s">
        <v>877</v>
      </c>
      <c r="Q80" t="s">
        <v>878</v>
      </c>
      <c r="R80" t="s">
        <v>101</v>
      </c>
      <c r="S80" t="s">
        <v>879</v>
      </c>
      <c r="T80" t="s">
        <v>880</v>
      </c>
      <c r="U80" t="s">
        <v>33</v>
      </c>
      <c r="V80" t="s">
        <v>881</v>
      </c>
      <c r="W80" t="s">
        <v>89</v>
      </c>
      <c r="X80" t="s">
        <v>882</v>
      </c>
    </row>
    <row r="81" spans="1:24" hidden="1" x14ac:dyDescent="0.25">
      <c r="A81" t="s">
        <v>883</v>
      </c>
      <c r="B81" t="s">
        <v>884</v>
      </c>
      <c r="C81" s="1" t="str">
        <f t="shared" si="8"/>
        <v>21:0301</v>
      </c>
      <c r="D81" s="1" t="str">
        <f t="shared" si="9"/>
        <v>21:0007</v>
      </c>
      <c r="E81" t="s">
        <v>837</v>
      </c>
      <c r="F81" t="s">
        <v>885</v>
      </c>
      <c r="H81">
        <v>64.708667300000002</v>
      </c>
      <c r="I81">
        <v>-112.7465304</v>
      </c>
      <c r="J81" s="1" t="str">
        <f t="shared" si="10"/>
        <v>Till</v>
      </c>
      <c r="K81" s="1" t="str">
        <f t="shared" si="11"/>
        <v>Grain Mount: 0.25 – 0.50 mm</v>
      </c>
      <c r="L81" t="s">
        <v>839</v>
      </c>
      <c r="M81" s="1" t="str">
        <f t="shared" si="12"/>
        <v>Prp</v>
      </c>
      <c r="N81" t="s">
        <v>886</v>
      </c>
      <c r="O81" t="s">
        <v>887</v>
      </c>
      <c r="P81" t="s">
        <v>888</v>
      </c>
      <c r="Q81" t="s">
        <v>889</v>
      </c>
      <c r="R81" t="s">
        <v>87</v>
      </c>
      <c r="S81" t="s">
        <v>890</v>
      </c>
      <c r="T81" t="s">
        <v>891</v>
      </c>
      <c r="U81" t="s">
        <v>411</v>
      </c>
      <c r="V81" t="s">
        <v>892</v>
      </c>
      <c r="W81" t="s">
        <v>893</v>
      </c>
      <c r="X81" t="s">
        <v>894</v>
      </c>
    </row>
    <row r="82" spans="1:24" hidden="1" x14ac:dyDescent="0.25">
      <c r="A82" t="s">
        <v>895</v>
      </c>
      <c r="B82" t="s">
        <v>896</v>
      </c>
      <c r="C82" s="1" t="str">
        <f t="shared" si="8"/>
        <v>21:0301</v>
      </c>
      <c r="D82" s="1" t="str">
        <f t="shared" si="9"/>
        <v>21:0007</v>
      </c>
      <c r="E82" t="s">
        <v>837</v>
      </c>
      <c r="F82" t="s">
        <v>897</v>
      </c>
      <c r="H82">
        <v>64.708667300000002</v>
      </c>
      <c r="I82">
        <v>-112.7465304</v>
      </c>
      <c r="J82" s="1" t="str">
        <f t="shared" si="10"/>
        <v>Till</v>
      </c>
      <c r="K82" s="1" t="str">
        <f t="shared" si="11"/>
        <v>Grain Mount: 0.25 – 0.50 mm</v>
      </c>
      <c r="L82" t="s">
        <v>839</v>
      </c>
      <c r="M82" s="1" t="str">
        <f t="shared" si="12"/>
        <v>Prp</v>
      </c>
      <c r="N82" t="s">
        <v>898</v>
      </c>
      <c r="O82" t="s">
        <v>899</v>
      </c>
      <c r="P82" t="s">
        <v>900</v>
      </c>
      <c r="Q82" t="s">
        <v>901</v>
      </c>
      <c r="R82" t="s">
        <v>61</v>
      </c>
      <c r="S82" t="s">
        <v>902</v>
      </c>
      <c r="T82" t="s">
        <v>903</v>
      </c>
      <c r="U82" t="s">
        <v>291</v>
      </c>
      <c r="V82" t="s">
        <v>904</v>
      </c>
      <c r="W82" t="s">
        <v>905</v>
      </c>
      <c r="X82" t="s">
        <v>906</v>
      </c>
    </row>
    <row r="83" spans="1:24" hidden="1" x14ac:dyDescent="0.25">
      <c r="A83" t="s">
        <v>907</v>
      </c>
      <c r="B83" t="s">
        <v>908</v>
      </c>
      <c r="C83" s="1" t="str">
        <f t="shared" si="8"/>
        <v>21:0301</v>
      </c>
      <c r="D83" s="1" t="str">
        <f t="shared" si="9"/>
        <v>21:0007</v>
      </c>
      <c r="E83" t="s">
        <v>837</v>
      </c>
      <c r="F83" t="s">
        <v>909</v>
      </c>
      <c r="H83">
        <v>64.708667300000002</v>
      </c>
      <c r="I83">
        <v>-112.7465304</v>
      </c>
      <c r="J83" s="1" t="str">
        <f t="shared" si="10"/>
        <v>Till</v>
      </c>
      <c r="K83" s="1" t="str">
        <f t="shared" si="11"/>
        <v>Grain Mount: 0.25 – 0.50 mm</v>
      </c>
      <c r="L83" t="s">
        <v>839</v>
      </c>
      <c r="M83" s="1" t="str">
        <f>HYPERLINK("http://geochem.nrcan.gc.ca/cdogs/content/kwd/kwd030524_e.htm", "Alm")</f>
        <v>Alm</v>
      </c>
      <c r="N83" t="s">
        <v>910</v>
      </c>
      <c r="O83" t="s">
        <v>911</v>
      </c>
      <c r="P83" t="s">
        <v>235</v>
      </c>
      <c r="Q83" t="s">
        <v>912</v>
      </c>
      <c r="R83" t="s">
        <v>33</v>
      </c>
      <c r="S83" t="s">
        <v>913</v>
      </c>
      <c r="T83" t="s">
        <v>914</v>
      </c>
      <c r="U83" t="s">
        <v>331</v>
      </c>
      <c r="V83" t="s">
        <v>915</v>
      </c>
      <c r="W83" t="s">
        <v>641</v>
      </c>
      <c r="X83" t="s">
        <v>916</v>
      </c>
    </row>
    <row r="84" spans="1:24" hidden="1" x14ac:dyDescent="0.25">
      <c r="A84" t="s">
        <v>917</v>
      </c>
      <c r="B84" t="s">
        <v>918</v>
      </c>
      <c r="C84" s="1" t="str">
        <f t="shared" si="8"/>
        <v>21:0301</v>
      </c>
      <c r="D84" s="1" t="str">
        <f t="shared" si="9"/>
        <v>21:0007</v>
      </c>
      <c r="E84" t="s">
        <v>837</v>
      </c>
      <c r="F84" t="s">
        <v>919</v>
      </c>
      <c r="H84">
        <v>64.708667300000002</v>
      </c>
      <c r="I84">
        <v>-112.7465304</v>
      </c>
      <c r="J84" s="1" t="str">
        <f t="shared" si="10"/>
        <v>Till</v>
      </c>
      <c r="K84" s="1" t="str">
        <f t="shared" si="11"/>
        <v>Grain Mount: 0.25 – 0.50 mm</v>
      </c>
      <c r="L84" t="s">
        <v>839</v>
      </c>
      <c r="M84" s="1" t="str">
        <f>HYPERLINK("http://geochem.nrcan.gc.ca/cdogs/content/kwd/kwd030529_e.htm", "Hi_Cr_Di")</f>
        <v>Hi_Cr_Di</v>
      </c>
      <c r="N84" t="s">
        <v>920</v>
      </c>
      <c r="O84" t="s">
        <v>921</v>
      </c>
      <c r="P84" t="s">
        <v>922</v>
      </c>
      <c r="Q84" t="s">
        <v>923</v>
      </c>
      <c r="R84" t="s">
        <v>490</v>
      </c>
      <c r="S84" t="s">
        <v>924</v>
      </c>
      <c r="T84" t="s">
        <v>470</v>
      </c>
      <c r="U84" t="s">
        <v>925</v>
      </c>
      <c r="V84" t="s">
        <v>926</v>
      </c>
      <c r="W84" t="s">
        <v>927</v>
      </c>
      <c r="X84" t="s">
        <v>928</v>
      </c>
    </row>
    <row r="85" spans="1:24" hidden="1" x14ac:dyDescent="0.25">
      <c r="A85" t="s">
        <v>929</v>
      </c>
      <c r="B85" t="s">
        <v>930</v>
      </c>
      <c r="C85" s="1" t="str">
        <f t="shared" si="8"/>
        <v>21:0301</v>
      </c>
      <c r="D85" s="1" t="str">
        <f t="shared" si="9"/>
        <v>21:0007</v>
      </c>
      <c r="E85" t="s">
        <v>837</v>
      </c>
      <c r="F85" t="s">
        <v>931</v>
      </c>
      <c r="H85">
        <v>64.708667300000002</v>
      </c>
      <c r="I85">
        <v>-112.7465304</v>
      </c>
      <c r="J85" s="1" t="str">
        <f t="shared" si="10"/>
        <v>Till</v>
      </c>
      <c r="K85" s="1" t="str">
        <f t="shared" si="11"/>
        <v>Grain Mount: 0.25 – 0.50 mm</v>
      </c>
      <c r="L85" t="s">
        <v>839</v>
      </c>
      <c r="M85" s="1" t="str">
        <f>HYPERLINK("http://geochem.nrcan.gc.ca/cdogs/content/kwd/kwd030530_e.htm", "Cr_Di")</f>
        <v>Cr_Di</v>
      </c>
      <c r="N85" t="s">
        <v>932</v>
      </c>
      <c r="O85" t="s">
        <v>933</v>
      </c>
      <c r="P85" t="s">
        <v>934</v>
      </c>
      <c r="Q85" t="s">
        <v>935</v>
      </c>
      <c r="R85" t="s">
        <v>457</v>
      </c>
      <c r="S85" t="s">
        <v>936</v>
      </c>
      <c r="T85" t="s">
        <v>64</v>
      </c>
      <c r="U85" t="s">
        <v>937</v>
      </c>
      <c r="V85" t="s">
        <v>938</v>
      </c>
      <c r="W85" t="s">
        <v>939</v>
      </c>
      <c r="X85" t="s">
        <v>940</v>
      </c>
    </row>
    <row r="86" spans="1:24" hidden="1" x14ac:dyDescent="0.25">
      <c r="A86" t="s">
        <v>941</v>
      </c>
      <c r="B86" t="s">
        <v>942</v>
      </c>
      <c r="C86" s="1" t="str">
        <f t="shared" si="8"/>
        <v>21:0301</v>
      </c>
      <c r="D86" s="1" t="str">
        <f t="shared" si="9"/>
        <v>21:0007</v>
      </c>
      <c r="E86" t="s">
        <v>837</v>
      </c>
      <c r="F86" t="s">
        <v>943</v>
      </c>
      <c r="H86">
        <v>64.708667300000002</v>
      </c>
      <c r="I86">
        <v>-112.7465304</v>
      </c>
      <c r="J86" s="1" t="str">
        <f t="shared" si="10"/>
        <v>Till</v>
      </c>
      <c r="K86" s="1" t="str">
        <f t="shared" si="11"/>
        <v>Grain Mount: 0.25 – 0.50 mm</v>
      </c>
      <c r="L86" t="s">
        <v>839</v>
      </c>
      <c r="M86" s="1" t="str">
        <f>HYPERLINK("http://geochem.nrcan.gc.ca/cdogs/content/kwd/kwd030543_e.htm", "Di")</f>
        <v>Di</v>
      </c>
      <c r="N86" t="s">
        <v>944</v>
      </c>
      <c r="O86" t="s">
        <v>945</v>
      </c>
      <c r="P86" t="s">
        <v>946</v>
      </c>
      <c r="Q86" t="s">
        <v>947</v>
      </c>
      <c r="R86" t="s">
        <v>142</v>
      </c>
      <c r="S86" t="s">
        <v>948</v>
      </c>
      <c r="T86" t="s">
        <v>195</v>
      </c>
      <c r="U86" t="s">
        <v>791</v>
      </c>
      <c r="V86" t="s">
        <v>949</v>
      </c>
      <c r="W86" t="s">
        <v>950</v>
      </c>
      <c r="X86" t="s">
        <v>951</v>
      </c>
    </row>
    <row r="87" spans="1:24" hidden="1" x14ac:dyDescent="0.25">
      <c r="A87" t="s">
        <v>952</v>
      </c>
      <c r="B87" t="s">
        <v>953</v>
      </c>
      <c r="C87" s="1" t="str">
        <f t="shared" si="8"/>
        <v>21:0301</v>
      </c>
      <c r="D87" s="1" t="str">
        <f t="shared" si="9"/>
        <v>21:0007</v>
      </c>
      <c r="E87" t="s">
        <v>837</v>
      </c>
      <c r="F87" t="s">
        <v>954</v>
      </c>
      <c r="H87">
        <v>64.708667300000002</v>
      </c>
      <c r="I87">
        <v>-112.7465304</v>
      </c>
      <c r="J87" s="1" t="str">
        <f t="shared" si="10"/>
        <v>Till</v>
      </c>
      <c r="K87" s="1" t="str">
        <f t="shared" si="11"/>
        <v>Grain Mount: 0.25 – 0.50 mm</v>
      </c>
      <c r="L87" t="s">
        <v>839</v>
      </c>
      <c r="M87" s="1" t="str">
        <f>HYPERLINK("http://geochem.nrcan.gc.ca/cdogs/content/kwd/kwd030120_e.htm", "Ilm")</f>
        <v>Ilm</v>
      </c>
      <c r="N87" t="s">
        <v>170</v>
      </c>
      <c r="O87" t="s">
        <v>399</v>
      </c>
      <c r="P87" t="s">
        <v>955</v>
      </c>
      <c r="Q87" t="s">
        <v>956</v>
      </c>
      <c r="R87" t="s">
        <v>61</v>
      </c>
      <c r="S87" t="s">
        <v>957</v>
      </c>
      <c r="T87" t="s">
        <v>958</v>
      </c>
      <c r="U87" t="s">
        <v>245</v>
      </c>
      <c r="V87" t="s">
        <v>33</v>
      </c>
      <c r="W87" t="s">
        <v>959</v>
      </c>
      <c r="X87" t="s">
        <v>960</v>
      </c>
    </row>
    <row r="88" spans="1:24" hidden="1" x14ac:dyDescent="0.25">
      <c r="A88" t="s">
        <v>961</v>
      </c>
      <c r="B88" t="s">
        <v>962</v>
      </c>
      <c r="C88" s="1" t="str">
        <f t="shared" si="8"/>
        <v>21:0301</v>
      </c>
      <c r="D88" s="1" t="str">
        <f t="shared" si="9"/>
        <v>21:0007</v>
      </c>
      <c r="E88" t="s">
        <v>837</v>
      </c>
      <c r="F88" t="s">
        <v>963</v>
      </c>
      <c r="H88">
        <v>64.708667300000002</v>
      </c>
      <c r="I88">
        <v>-112.7465304</v>
      </c>
      <c r="J88" s="1" t="str">
        <f t="shared" si="10"/>
        <v>Till</v>
      </c>
      <c r="K88" s="1" t="str">
        <f t="shared" si="11"/>
        <v>Grain Mount: 0.25 – 0.50 mm</v>
      </c>
      <c r="L88" t="s">
        <v>839</v>
      </c>
      <c r="M88" s="1" t="str">
        <f>HYPERLINK("http://geochem.nrcan.gc.ca/cdogs/content/kwd/kwd030120_e.htm", "Ilm")</f>
        <v>Ilm</v>
      </c>
      <c r="N88" t="s">
        <v>509</v>
      </c>
      <c r="O88" t="s">
        <v>728</v>
      </c>
      <c r="P88" t="s">
        <v>489</v>
      </c>
      <c r="Q88" t="s">
        <v>964</v>
      </c>
      <c r="R88" t="s">
        <v>33</v>
      </c>
      <c r="S88" t="s">
        <v>965</v>
      </c>
      <c r="T88" t="s">
        <v>966</v>
      </c>
      <c r="U88" t="s">
        <v>33</v>
      </c>
      <c r="V88" t="s">
        <v>33</v>
      </c>
      <c r="W88" t="s">
        <v>967</v>
      </c>
      <c r="X88" t="s">
        <v>968</v>
      </c>
    </row>
    <row r="89" spans="1:24" hidden="1" x14ac:dyDescent="0.25">
      <c r="A89" t="s">
        <v>969</v>
      </c>
      <c r="B89" t="s">
        <v>970</v>
      </c>
      <c r="C89" s="1" t="str">
        <f t="shared" si="8"/>
        <v>21:0301</v>
      </c>
      <c r="D89" s="1" t="str">
        <f t="shared" si="9"/>
        <v>21:0007</v>
      </c>
      <c r="E89" t="s">
        <v>837</v>
      </c>
      <c r="F89" t="s">
        <v>971</v>
      </c>
      <c r="H89">
        <v>64.708667300000002</v>
      </c>
      <c r="I89">
        <v>-112.7465304</v>
      </c>
      <c r="J89" s="1" t="str">
        <f t="shared" si="10"/>
        <v>Till</v>
      </c>
      <c r="K89" s="1" t="str">
        <f t="shared" si="11"/>
        <v>Grain Mount: 0.25 – 0.50 mm</v>
      </c>
      <c r="L89" t="s">
        <v>839</v>
      </c>
      <c r="M89" s="1" t="str">
        <f>HYPERLINK("http://geochem.nrcan.gc.ca/cdogs/content/kwd/kwd030120_e.htm", "Ilm")</f>
        <v>Ilm</v>
      </c>
      <c r="N89" t="s">
        <v>449</v>
      </c>
      <c r="O89" t="s">
        <v>420</v>
      </c>
      <c r="P89" t="s">
        <v>469</v>
      </c>
      <c r="Q89" t="s">
        <v>972</v>
      </c>
      <c r="R89" t="s">
        <v>33</v>
      </c>
      <c r="S89" t="s">
        <v>195</v>
      </c>
      <c r="T89" t="s">
        <v>973</v>
      </c>
      <c r="U89" t="s">
        <v>33</v>
      </c>
      <c r="V89" t="s">
        <v>33</v>
      </c>
      <c r="W89" t="s">
        <v>974</v>
      </c>
      <c r="X89" t="s">
        <v>975</v>
      </c>
    </row>
    <row r="90" spans="1:24" hidden="1" x14ac:dyDescent="0.25">
      <c r="A90" t="s">
        <v>976</v>
      </c>
      <c r="B90" t="s">
        <v>977</v>
      </c>
      <c r="C90" s="1" t="str">
        <f t="shared" si="8"/>
        <v>21:0301</v>
      </c>
      <c r="D90" s="1" t="str">
        <f t="shared" si="9"/>
        <v>21:0007</v>
      </c>
      <c r="E90" t="s">
        <v>978</v>
      </c>
      <c r="F90" t="s">
        <v>979</v>
      </c>
      <c r="H90">
        <v>64.594296999999997</v>
      </c>
      <c r="I90">
        <v>-112.5882465</v>
      </c>
      <c r="J90" s="1" t="str">
        <f t="shared" si="10"/>
        <v>Till</v>
      </c>
      <c r="K90" s="1" t="str">
        <f t="shared" si="11"/>
        <v>Grain Mount: 0.25 – 0.50 mm</v>
      </c>
      <c r="L90" t="s">
        <v>839</v>
      </c>
      <c r="M90" s="1" t="str">
        <f>HYPERLINK("http://geochem.nrcan.gc.ca/cdogs/content/kwd/kwd030523_e.htm", "Prp")</f>
        <v>Prp</v>
      </c>
      <c r="N90" t="s">
        <v>980</v>
      </c>
      <c r="O90" t="s">
        <v>981</v>
      </c>
      <c r="P90" t="s">
        <v>982</v>
      </c>
      <c r="Q90" t="s">
        <v>983</v>
      </c>
      <c r="R90" t="s">
        <v>33</v>
      </c>
      <c r="S90" t="s">
        <v>984</v>
      </c>
      <c r="T90" t="s">
        <v>985</v>
      </c>
      <c r="U90" t="s">
        <v>47</v>
      </c>
      <c r="V90" t="s">
        <v>986</v>
      </c>
      <c r="W90" t="s">
        <v>987</v>
      </c>
      <c r="X90" t="s">
        <v>988</v>
      </c>
    </row>
    <row r="91" spans="1:24" hidden="1" x14ac:dyDescent="0.25">
      <c r="A91" t="s">
        <v>989</v>
      </c>
      <c r="B91" t="s">
        <v>990</v>
      </c>
      <c r="C91" s="1" t="str">
        <f t="shared" si="8"/>
        <v>21:0301</v>
      </c>
      <c r="D91" s="1" t="str">
        <f t="shared" si="9"/>
        <v>21:0007</v>
      </c>
      <c r="E91" t="s">
        <v>978</v>
      </c>
      <c r="F91" t="s">
        <v>991</v>
      </c>
      <c r="H91">
        <v>64.594296999999997</v>
      </c>
      <c r="I91">
        <v>-112.5882465</v>
      </c>
      <c r="J91" s="1" t="str">
        <f t="shared" si="10"/>
        <v>Till</v>
      </c>
      <c r="K91" s="1" t="str">
        <f t="shared" si="11"/>
        <v>Grain Mount: 0.25 – 0.50 mm</v>
      </c>
      <c r="L91" t="s">
        <v>839</v>
      </c>
      <c r="M91" s="1" t="str">
        <f>HYPERLINK("http://geochem.nrcan.gc.ca/cdogs/content/kwd/kwd030523_e.htm", "Prp")</f>
        <v>Prp</v>
      </c>
      <c r="N91" t="s">
        <v>992</v>
      </c>
      <c r="O91" t="s">
        <v>993</v>
      </c>
      <c r="P91" t="s">
        <v>994</v>
      </c>
      <c r="Q91" t="s">
        <v>995</v>
      </c>
      <c r="R91" t="s">
        <v>278</v>
      </c>
      <c r="S91" t="s">
        <v>996</v>
      </c>
      <c r="T91" t="s">
        <v>997</v>
      </c>
      <c r="U91" t="s">
        <v>61</v>
      </c>
      <c r="V91" t="s">
        <v>998</v>
      </c>
      <c r="W91" t="s">
        <v>999</v>
      </c>
      <c r="X91" t="s">
        <v>1000</v>
      </c>
    </row>
    <row r="92" spans="1:24" hidden="1" x14ac:dyDescent="0.25">
      <c r="A92" t="s">
        <v>1001</v>
      </c>
      <c r="B92" t="s">
        <v>1002</v>
      </c>
      <c r="C92" s="1" t="str">
        <f t="shared" si="8"/>
        <v>21:0301</v>
      </c>
      <c r="D92" s="1" t="str">
        <f t="shared" si="9"/>
        <v>21:0007</v>
      </c>
      <c r="E92" t="s">
        <v>978</v>
      </c>
      <c r="F92" t="s">
        <v>1003</v>
      </c>
      <c r="H92">
        <v>64.594296999999997</v>
      </c>
      <c r="I92">
        <v>-112.5882465</v>
      </c>
      <c r="J92" s="1" t="str">
        <f t="shared" si="10"/>
        <v>Till</v>
      </c>
      <c r="K92" s="1" t="str">
        <f t="shared" si="11"/>
        <v>Grain Mount: 0.25 – 0.50 mm</v>
      </c>
      <c r="L92" t="s">
        <v>839</v>
      </c>
      <c r="M92" s="1" t="str">
        <f>HYPERLINK("http://geochem.nrcan.gc.ca/cdogs/content/kwd/kwd030529_e.htm", "Hi_Cr_Di")</f>
        <v>Hi_Cr_Di</v>
      </c>
      <c r="N92" t="s">
        <v>1004</v>
      </c>
      <c r="O92" t="s">
        <v>1005</v>
      </c>
      <c r="P92" t="s">
        <v>1006</v>
      </c>
      <c r="Q92" t="s">
        <v>1007</v>
      </c>
      <c r="R92" t="s">
        <v>235</v>
      </c>
      <c r="S92" t="s">
        <v>1008</v>
      </c>
      <c r="T92" t="s">
        <v>1009</v>
      </c>
      <c r="U92" t="s">
        <v>1010</v>
      </c>
      <c r="V92" t="s">
        <v>1011</v>
      </c>
      <c r="W92" t="s">
        <v>92</v>
      </c>
      <c r="X92" t="s">
        <v>1012</v>
      </c>
    </row>
    <row r="93" spans="1:24" hidden="1" x14ac:dyDescent="0.25">
      <c r="A93" t="s">
        <v>1013</v>
      </c>
      <c r="B93" t="s">
        <v>1014</v>
      </c>
      <c r="C93" s="1" t="str">
        <f t="shared" si="8"/>
        <v>21:0301</v>
      </c>
      <c r="D93" s="1" t="str">
        <f t="shared" si="9"/>
        <v>21:0007</v>
      </c>
      <c r="E93" t="s">
        <v>978</v>
      </c>
      <c r="F93" t="s">
        <v>1015</v>
      </c>
      <c r="H93">
        <v>64.594296999999997</v>
      </c>
      <c r="I93">
        <v>-112.5882465</v>
      </c>
      <c r="J93" s="1" t="str">
        <f t="shared" si="10"/>
        <v>Till</v>
      </c>
      <c r="K93" s="1" t="str">
        <f t="shared" si="11"/>
        <v>Grain Mount: 0.25 – 0.50 mm</v>
      </c>
      <c r="L93" t="s">
        <v>839</v>
      </c>
      <c r="M93" s="1" t="str">
        <f>HYPERLINK("http://geochem.nrcan.gc.ca/cdogs/content/kwd/kwd030529_e.htm", "Hi_Cr_Di")</f>
        <v>Hi_Cr_Di</v>
      </c>
      <c r="N93" t="s">
        <v>944</v>
      </c>
      <c r="O93" t="s">
        <v>1008</v>
      </c>
      <c r="P93" t="s">
        <v>1016</v>
      </c>
      <c r="Q93" t="s">
        <v>1017</v>
      </c>
      <c r="R93" t="s">
        <v>645</v>
      </c>
      <c r="S93" t="s">
        <v>1018</v>
      </c>
      <c r="T93" t="s">
        <v>1019</v>
      </c>
      <c r="U93" t="s">
        <v>1020</v>
      </c>
      <c r="V93" t="s">
        <v>1021</v>
      </c>
      <c r="W93" t="s">
        <v>1022</v>
      </c>
      <c r="X93" t="s">
        <v>1023</v>
      </c>
    </row>
    <row r="94" spans="1:24" hidden="1" x14ac:dyDescent="0.25">
      <c r="A94" t="s">
        <v>1024</v>
      </c>
      <c r="B94" t="s">
        <v>1025</v>
      </c>
      <c r="C94" s="1" t="str">
        <f t="shared" si="8"/>
        <v>21:0301</v>
      </c>
      <c r="D94" s="1" t="str">
        <f t="shared" si="9"/>
        <v>21:0007</v>
      </c>
      <c r="E94" t="s">
        <v>978</v>
      </c>
      <c r="F94" t="s">
        <v>1026</v>
      </c>
      <c r="H94">
        <v>64.594296999999997</v>
      </c>
      <c r="I94">
        <v>-112.5882465</v>
      </c>
      <c r="J94" s="1" t="str">
        <f t="shared" si="10"/>
        <v>Till</v>
      </c>
      <c r="K94" s="1" t="str">
        <f t="shared" si="11"/>
        <v>Grain Mount: 0.25 – 0.50 mm</v>
      </c>
      <c r="L94" t="s">
        <v>839</v>
      </c>
      <c r="M94" s="1" t="str">
        <f>HYPERLINK("http://geochem.nrcan.gc.ca/cdogs/content/kwd/kwd030120_e.htm", "Ilm")</f>
        <v>Ilm</v>
      </c>
      <c r="N94" t="s">
        <v>1027</v>
      </c>
      <c r="O94" t="s">
        <v>399</v>
      </c>
      <c r="P94" t="s">
        <v>129</v>
      </c>
      <c r="Q94" t="s">
        <v>1028</v>
      </c>
      <c r="R94" t="s">
        <v>33</v>
      </c>
      <c r="S94" t="s">
        <v>1029</v>
      </c>
      <c r="T94" t="s">
        <v>1030</v>
      </c>
      <c r="U94" t="s">
        <v>686</v>
      </c>
      <c r="V94" t="s">
        <v>33</v>
      </c>
      <c r="W94" t="s">
        <v>1031</v>
      </c>
      <c r="X94" t="s">
        <v>1032</v>
      </c>
    </row>
    <row r="95" spans="1:24" hidden="1" x14ac:dyDescent="0.25">
      <c r="A95" t="s">
        <v>1033</v>
      </c>
      <c r="B95" t="s">
        <v>1034</v>
      </c>
      <c r="C95" s="1" t="str">
        <f t="shared" si="8"/>
        <v>21:0301</v>
      </c>
      <c r="D95" s="1" t="str">
        <f t="shared" si="9"/>
        <v>21:0007</v>
      </c>
      <c r="E95" t="s">
        <v>978</v>
      </c>
      <c r="F95" t="s">
        <v>1035</v>
      </c>
      <c r="H95">
        <v>64.594296999999997</v>
      </c>
      <c r="I95">
        <v>-112.5882465</v>
      </c>
      <c r="J95" s="1" t="str">
        <f t="shared" si="10"/>
        <v>Till</v>
      </c>
      <c r="K95" s="1" t="str">
        <f t="shared" si="11"/>
        <v>Grain Mount: 0.25 – 0.50 mm</v>
      </c>
      <c r="L95" t="s">
        <v>839</v>
      </c>
      <c r="M95" s="1" t="str">
        <f>HYPERLINK("http://geochem.nrcan.gc.ca/cdogs/content/kwd/kwd030120_e.htm", "Ilm")</f>
        <v>Ilm</v>
      </c>
      <c r="N95" t="s">
        <v>641</v>
      </c>
      <c r="O95" t="s">
        <v>462</v>
      </c>
      <c r="P95" t="s">
        <v>1036</v>
      </c>
      <c r="Q95" t="s">
        <v>1037</v>
      </c>
      <c r="R95" t="s">
        <v>33</v>
      </c>
      <c r="S95" t="s">
        <v>831</v>
      </c>
      <c r="T95" t="s">
        <v>1038</v>
      </c>
      <c r="U95" t="s">
        <v>33</v>
      </c>
      <c r="V95" t="s">
        <v>33</v>
      </c>
      <c r="W95" t="s">
        <v>1039</v>
      </c>
      <c r="X95" t="s">
        <v>1040</v>
      </c>
    </row>
    <row r="96" spans="1:24" hidden="1" x14ac:dyDescent="0.25">
      <c r="A96" t="s">
        <v>1041</v>
      </c>
      <c r="B96" t="s">
        <v>1042</v>
      </c>
      <c r="C96" s="1" t="str">
        <f t="shared" si="8"/>
        <v>21:0301</v>
      </c>
      <c r="D96" s="1" t="str">
        <f t="shared" si="9"/>
        <v>21:0007</v>
      </c>
      <c r="E96" t="s">
        <v>978</v>
      </c>
      <c r="F96" t="s">
        <v>1043</v>
      </c>
      <c r="H96">
        <v>64.594296999999997</v>
      </c>
      <c r="I96">
        <v>-112.5882465</v>
      </c>
      <c r="J96" s="1" t="str">
        <f t="shared" si="10"/>
        <v>Till</v>
      </c>
      <c r="K96" s="1" t="str">
        <f t="shared" si="11"/>
        <v>Grain Mount: 0.25 – 0.50 mm</v>
      </c>
      <c r="L96" t="s">
        <v>839</v>
      </c>
      <c r="M96" s="1" t="str">
        <f>HYPERLINK("http://geochem.nrcan.gc.ca/cdogs/content/kwd/kwd030120_e.htm", "Ilm")</f>
        <v>Ilm</v>
      </c>
      <c r="N96" t="s">
        <v>531</v>
      </c>
      <c r="O96" t="s">
        <v>47</v>
      </c>
      <c r="P96" t="s">
        <v>469</v>
      </c>
      <c r="Q96" t="s">
        <v>1044</v>
      </c>
      <c r="R96" t="s">
        <v>246</v>
      </c>
      <c r="S96" t="s">
        <v>767</v>
      </c>
      <c r="T96" t="s">
        <v>1045</v>
      </c>
      <c r="U96" t="s">
        <v>469</v>
      </c>
      <c r="V96" t="s">
        <v>184</v>
      </c>
      <c r="W96" t="s">
        <v>1046</v>
      </c>
      <c r="X96" t="s">
        <v>1047</v>
      </c>
    </row>
    <row r="97" spans="1:24" hidden="1" x14ac:dyDescent="0.25">
      <c r="A97" t="s">
        <v>1048</v>
      </c>
      <c r="B97" t="s">
        <v>1049</v>
      </c>
      <c r="C97" s="1" t="str">
        <f t="shared" si="8"/>
        <v>21:0301</v>
      </c>
      <c r="D97" s="1" t="str">
        <f t="shared" si="9"/>
        <v>21:0007</v>
      </c>
      <c r="E97" t="s">
        <v>1050</v>
      </c>
      <c r="F97" t="s">
        <v>1051</v>
      </c>
      <c r="H97">
        <v>64.828267299999993</v>
      </c>
      <c r="I97">
        <v>-112.40194579999999</v>
      </c>
      <c r="J97" s="1" t="str">
        <f t="shared" si="10"/>
        <v>Till</v>
      </c>
      <c r="K97" s="1" t="str">
        <f t="shared" si="11"/>
        <v>Grain Mount: 0.25 – 0.50 mm</v>
      </c>
      <c r="L97" t="s">
        <v>839</v>
      </c>
      <c r="M97" s="1" t="str">
        <f>HYPERLINK("http://geochem.nrcan.gc.ca/cdogs/content/kwd/kwd030523_e.htm", "Prp")</f>
        <v>Prp</v>
      </c>
      <c r="N97" t="s">
        <v>1052</v>
      </c>
      <c r="O97" t="s">
        <v>275</v>
      </c>
      <c r="P97" t="s">
        <v>1053</v>
      </c>
      <c r="Q97" t="s">
        <v>1054</v>
      </c>
      <c r="R97" t="s">
        <v>234</v>
      </c>
      <c r="S97" t="s">
        <v>1055</v>
      </c>
      <c r="T97" t="s">
        <v>1056</v>
      </c>
      <c r="U97" t="s">
        <v>449</v>
      </c>
      <c r="V97" t="s">
        <v>1057</v>
      </c>
      <c r="W97" t="s">
        <v>1058</v>
      </c>
      <c r="X97" t="s">
        <v>1059</v>
      </c>
    </row>
    <row r="98" spans="1:24" hidden="1" x14ac:dyDescent="0.25">
      <c r="A98" t="s">
        <v>1060</v>
      </c>
      <c r="B98" t="s">
        <v>1061</v>
      </c>
      <c r="C98" s="1" t="str">
        <f t="shared" si="8"/>
        <v>21:0301</v>
      </c>
      <c r="D98" s="1" t="str">
        <f t="shared" si="9"/>
        <v>21:0007</v>
      </c>
      <c r="E98" t="s">
        <v>1050</v>
      </c>
      <c r="F98" t="s">
        <v>1062</v>
      </c>
      <c r="H98">
        <v>64.828267299999993</v>
      </c>
      <c r="I98">
        <v>-112.40194579999999</v>
      </c>
      <c r="J98" s="1" t="str">
        <f t="shared" si="10"/>
        <v>Till</v>
      </c>
      <c r="K98" s="1" t="str">
        <f t="shared" si="11"/>
        <v>Grain Mount: 0.25 – 0.50 mm</v>
      </c>
      <c r="L98" t="s">
        <v>839</v>
      </c>
      <c r="M98" s="1" t="str">
        <f>HYPERLINK("http://geochem.nrcan.gc.ca/cdogs/content/kwd/kwd030523_e.htm", "Prp")</f>
        <v>Prp</v>
      </c>
      <c r="N98" t="s">
        <v>1063</v>
      </c>
      <c r="O98" t="s">
        <v>1064</v>
      </c>
      <c r="P98" t="s">
        <v>1065</v>
      </c>
      <c r="Q98" t="s">
        <v>1066</v>
      </c>
      <c r="R98" t="s">
        <v>101</v>
      </c>
      <c r="S98" t="s">
        <v>1067</v>
      </c>
      <c r="T98" t="s">
        <v>182</v>
      </c>
      <c r="U98" t="s">
        <v>33</v>
      </c>
      <c r="V98" t="s">
        <v>1068</v>
      </c>
      <c r="W98" t="s">
        <v>33</v>
      </c>
      <c r="X98" t="s">
        <v>1069</v>
      </c>
    </row>
    <row r="99" spans="1:24" hidden="1" x14ac:dyDescent="0.25">
      <c r="A99" t="s">
        <v>1070</v>
      </c>
      <c r="B99" t="s">
        <v>1071</v>
      </c>
      <c r="C99" s="1" t="str">
        <f t="shared" si="8"/>
        <v>21:0301</v>
      </c>
      <c r="D99" s="1" t="str">
        <f t="shared" si="9"/>
        <v>21:0007</v>
      </c>
      <c r="E99" t="s">
        <v>1050</v>
      </c>
      <c r="F99" t="s">
        <v>1072</v>
      </c>
      <c r="H99">
        <v>64.828267299999993</v>
      </c>
      <c r="I99">
        <v>-112.40194579999999</v>
      </c>
      <c r="J99" s="1" t="str">
        <f t="shared" si="10"/>
        <v>Till</v>
      </c>
      <c r="K99" s="1" t="str">
        <f t="shared" si="11"/>
        <v>Grain Mount: 0.25 – 0.50 mm</v>
      </c>
      <c r="L99" t="s">
        <v>839</v>
      </c>
      <c r="M99" s="1" t="str">
        <f>HYPERLINK("http://geochem.nrcan.gc.ca/cdogs/content/kwd/kwd030529_e.htm", "Hi_Cr_Di")</f>
        <v>Hi_Cr_Di</v>
      </c>
      <c r="N99" t="s">
        <v>1073</v>
      </c>
      <c r="O99" t="s">
        <v>1074</v>
      </c>
      <c r="P99" t="s">
        <v>1075</v>
      </c>
      <c r="Q99" t="s">
        <v>1076</v>
      </c>
      <c r="R99" t="s">
        <v>709</v>
      </c>
      <c r="S99" t="s">
        <v>1077</v>
      </c>
      <c r="T99" t="s">
        <v>1078</v>
      </c>
      <c r="U99" t="s">
        <v>1079</v>
      </c>
      <c r="V99" t="s">
        <v>1080</v>
      </c>
      <c r="W99" t="s">
        <v>1081</v>
      </c>
      <c r="X99" t="s">
        <v>1082</v>
      </c>
    </row>
    <row r="100" spans="1:24" hidden="1" x14ac:dyDescent="0.25">
      <c r="A100" t="s">
        <v>1083</v>
      </c>
      <c r="B100" t="s">
        <v>1084</v>
      </c>
      <c r="C100" s="1" t="str">
        <f t="shared" si="8"/>
        <v>21:0301</v>
      </c>
      <c r="D100" s="1" t="str">
        <f t="shared" si="9"/>
        <v>21:0007</v>
      </c>
      <c r="E100" t="s">
        <v>1050</v>
      </c>
      <c r="F100" t="s">
        <v>1085</v>
      </c>
      <c r="H100">
        <v>64.828267299999993</v>
      </c>
      <c r="I100">
        <v>-112.40194579999999</v>
      </c>
      <c r="J100" s="1" t="str">
        <f t="shared" si="10"/>
        <v>Till</v>
      </c>
      <c r="K100" s="1" t="str">
        <f t="shared" si="11"/>
        <v>Grain Mount: 0.25 – 0.50 mm</v>
      </c>
      <c r="L100" t="s">
        <v>839</v>
      </c>
      <c r="M100" s="1" t="str">
        <f>HYPERLINK("http://geochem.nrcan.gc.ca/cdogs/content/kwd/kwd030543_e.htm", "Di")</f>
        <v>Di</v>
      </c>
      <c r="N100" t="s">
        <v>1086</v>
      </c>
      <c r="O100" t="s">
        <v>1087</v>
      </c>
      <c r="P100" t="s">
        <v>1088</v>
      </c>
      <c r="Q100" t="s">
        <v>1089</v>
      </c>
      <c r="R100" t="s">
        <v>115</v>
      </c>
      <c r="S100" t="s">
        <v>1090</v>
      </c>
      <c r="T100" t="s">
        <v>158</v>
      </c>
      <c r="U100" t="s">
        <v>1091</v>
      </c>
      <c r="V100" t="s">
        <v>1092</v>
      </c>
      <c r="W100" t="s">
        <v>1093</v>
      </c>
      <c r="X100" t="s">
        <v>1094</v>
      </c>
    </row>
    <row r="101" spans="1:24" hidden="1" x14ac:dyDescent="0.25">
      <c r="A101" t="s">
        <v>1095</v>
      </c>
      <c r="B101" t="s">
        <v>1096</v>
      </c>
      <c r="C101" s="1" t="str">
        <f t="shared" si="8"/>
        <v>21:0301</v>
      </c>
      <c r="D101" s="1" t="str">
        <f t="shared" si="9"/>
        <v>21:0007</v>
      </c>
      <c r="E101" t="s">
        <v>1050</v>
      </c>
      <c r="F101" t="s">
        <v>1097</v>
      </c>
      <c r="H101">
        <v>64.828267299999993</v>
      </c>
      <c r="I101">
        <v>-112.40194579999999</v>
      </c>
      <c r="J101" s="1" t="str">
        <f t="shared" si="10"/>
        <v>Till</v>
      </c>
      <c r="K101" s="1" t="str">
        <f t="shared" si="11"/>
        <v>Grain Mount: 0.25 – 0.50 mm</v>
      </c>
      <c r="L101" t="s">
        <v>839</v>
      </c>
      <c r="M101" s="1" t="str">
        <f>HYPERLINK("http://geochem.nrcan.gc.ca/cdogs/content/kwd/kwd030543_e.htm", "Di")</f>
        <v>Di</v>
      </c>
      <c r="N101" t="s">
        <v>1098</v>
      </c>
      <c r="O101" t="s">
        <v>1099</v>
      </c>
      <c r="P101" t="s">
        <v>1100</v>
      </c>
      <c r="Q101" t="s">
        <v>1101</v>
      </c>
      <c r="R101" t="s">
        <v>234</v>
      </c>
      <c r="S101" t="s">
        <v>1102</v>
      </c>
      <c r="T101" t="s">
        <v>751</v>
      </c>
      <c r="U101" t="s">
        <v>1103</v>
      </c>
      <c r="V101" t="s">
        <v>1104</v>
      </c>
      <c r="W101" t="s">
        <v>47</v>
      </c>
      <c r="X101" t="s">
        <v>1105</v>
      </c>
    </row>
    <row r="102" spans="1:24" hidden="1" x14ac:dyDescent="0.25">
      <c r="A102" t="s">
        <v>1106</v>
      </c>
      <c r="B102" t="s">
        <v>1107</v>
      </c>
      <c r="C102" s="1" t="str">
        <f t="shared" si="8"/>
        <v>21:0301</v>
      </c>
      <c r="D102" s="1" t="str">
        <f t="shared" si="9"/>
        <v>21:0007</v>
      </c>
      <c r="E102" t="s">
        <v>1108</v>
      </c>
      <c r="F102" t="s">
        <v>1109</v>
      </c>
      <c r="H102">
        <v>64.9587176</v>
      </c>
      <c r="I102">
        <v>-112.2230895</v>
      </c>
      <c r="J102" s="1" t="str">
        <f t="shared" si="10"/>
        <v>Till</v>
      </c>
      <c r="K102" s="1" t="str">
        <f t="shared" si="11"/>
        <v>Grain Mount: 0.25 – 0.50 mm</v>
      </c>
      <c r="L102" t="s">
        <v>839</v>
      </c>
      <c r="M102" s="1" t="str">
        <f>HYPERLINK("http://geochem.nrcan.gc.ca/cdogs/content/kwd/kwd030523_e.htm", "Prp")</f>
        <v>Prp</v>
      </c>
      <c r="N102" t="s">
        <v>1110</v>
      </c>
      <c r="O102" t="s">
        <v>1111</v>
      </c>
      <c r="P102" t="s">
        <v>1112</v>
      </c>
      <c r="Q102" t="s">
        <v>1113</v>
      </c>
      <c r="R102" t="s">
        <v>33</v>
      </c>
      <c r="S102" t="s">
        <v>1114</v>
      </c>
      <c r="T102" t="s">
        <v>1115</v>
      </c>
      <c r="U102" t="s">
        <v>245</v>
      </c>
      <c r="V102" t="s">
        <v>1116</v>
      </c>
      <c r="W102" t="s">
        <v>1117</v>
      </c>
      <c r="X102" t="s">
        <v>1118</v>
      </c>
    </row>
    <row r="103" spans="1:24" hidden="1" x14ac:dyDescent="0.25">
      <c r="A103" t="s">
        <v>1119</v>
      </c>
      <c r="B103" t="s">
        <v>1120</v>
      </c>
      <c r="C103" s="1" t="str">
        <f t="shared" si="8"/>
        <v>21:0301</v>
      </c>
      <c r="D103" s="1" t="str">
        <f t="shared" si="9"/>
        <v>21:0007</v>
      </c>
      <c r="E103" t="s">
        <v>1108</v>
      </c>
      <c r="F103" t="s">
        <v>1121</v>
      </c>
      <c r="H103">
        <v>64.9587176</v>
      </c>
      <c r="I103">
        <v>-112.2230895</v>
      </c>
      <c r="J103" s="1" t="str">
        <f t="shared" si="10"/>
        <v>Till</v>
      </c>
      <c r="K103" s="1" t="str">
        <f t="shared" si="11"/>
        <v>Grain Mount: 0.25 – 0.50 mm</v>
      </c>
      <c r="L103" t="s">
        <v>839</v>
      </c>
      <c r="M103" s="1" t="str">
        <f t="shared" ref="M103:M108" si="13">HYPERLINK("http://geochem.nrcan.gc.ca/cdogs/content/kwd/kwd030524_e.htm", "Alm")</f>
        <v>Alm</v>
      </c>
      <c r="N103" t="s">
        <v>1122</v>
      </c>
      <c r="O103" t="s">
        <v>1123</v>
      </c>
      <c r="P103" t="s">
        <v>1124</v>
      </c>
      <c r="Q103" t="s">
        <v>1125</v>
      </c>
      <c r="R103" t="s">
        <v>33</v>
      </c>
      <c r="S103" t="s">
        <v>1126</v>
      </c>
      <c r="T103" t="s">
        <v>1127</v>
      </c>
      <c r="U103" t="s">
        <v>33</v>
      </c>
      <c r="V103" t="s">
        <v>1128</v>
      </c>
      <c r="W103" t="s">
        <v>254</v>
      </c>
      <c r="X103" t="s">
        <v>1129</v>
      </c>
    </row>
    <row r="104" spans="1:24" hidden="1" x14ac:dyDescent="0.25">
      <c r="A104" t="s">
        <v>1130</v>
      </c>
      <c r="B104" t="s">
        <v>1131</v>
      </c>
      <c r="C104" s="1" t="str">
        <f t="shared" si="8"/>
        <v>21:0301</v>
      </c>
      <c r="D104" s="1" t="str">
        <f t="shared" si="9"/>
        <v>21:0007</v>
      </c>
      <c r="E104" t="s">
        <v>1108</v>
      </c>
      <c r="F104" t="s">
        <v>1132</v>
      </c>
      <c r="H104">
        <v>64.9587176</v>
      </c>
      <c r="I104">
        <v>-112.2230895</v>
      </c>
      <c r="J104" s="1" t="str">
        <f t="shared" si="10"/>
        <v>Till</v>
      </c>
      <c r="K104" s="1" t="str">
        <f t="shared" si="11"/>
        <v>Grain Mount: 0.25 – 0.50 mm</v>
      </c>
      <c r="L104" t="s">
        <v>839</v>
      </c>
      <c r="M104" s="1" t="str">
        <f t="shared" si="13"/>
        <v>Alm</v>
      </c>
      <c r="N104" t="s">
        <v>1133</v>
      </c>
      <c r="O104" t="s">
        <v>1134</v>
      </c>
      <c r="P104" t="s">
        <v>36</v>
      </c>
      <c r="Q104" t="s">
        <v>1135</v>
      </c>
      <c r="R104" t="s">
        <v>33</v>
      </c>
      <c r="S104" t="s">
        <v>1136</v>
      </c>
      <c r="T104" t="s">
        <v>1137</v>
      </c>
      <c r="U104" t="s">
        <v>425</v>
      </c>
      <c r="V104" t="s">
        <v>1138</v>
      </c>
      <c r="W104" t="s">
        <v>555</v>
      </c>
      <c r="X104" t="s">
        <v>1139</v>
      </c>
    </row>
    <row r="105" spans="1:24" hidden="1" x14ac:dyDescent="0.25">
      <c r="A105" t="s">
        <v>1140</v>
      </c>
      <c r="B105" t="s">
        <v>1141</v>
      </c>
      <c r="C105" s="1" t="str">
        <f t="shared" si="8"/>
        <v>21:0301</v>
      </c>
      <c r="D105" s="1" t="str">
        <f t="shared" si="9"/>
        <v>21:0007</v>
      </c>
      <c r="E105" t="s">
        <v>1108</v>
      </c>
      <c r="F105" t="s">
        <v>1142</v>
      </c>
      <c r="H105">
        <v>64.9587176</v>
      </c>
      <c r="I105">
        <v>-112.2230895</v>
      </c>
      <c r="J105" s="1" t="str">
        <f t="shared" si="10"/>
        <v>Till</v>
      </c>
      <c r="K105" s="1" t="str">
        <f t="shared" si="11"/>
        <v>Grain Mount: 0.25 – 0.50 mm</v>
      </c>
      <c r="L105" t="s">
        <v>839</v>
      </c>
      <c r="M105" s="1" t="str">
        <f t="shared" si="13"/>
        <v>Alm</v>
      </c>
      <c r="N105" t="s">
        <v>1143</v>
      </c>
      <c r="O105" t="s">
        <v>1144</v>
      </c>
      <c r="P105" t="s">
        <v>47</v>
      </c>
      <c r="Q105" t="s">
        <v>1145</v>
      </c>
      <c r="R105" t="s">
        <v>420</v>
      </c>
      <c r="S105" t="s">
        <v>1146</v>
      </c>
      <c r="T105" t="s">
        <v>1147</v>
      </c>
      <c r="U105" t="s">
        <v>33</v>
      </c>
      <c r="V105" t="s">
        <v>1148</v>
      </c>
      <c r="W105" t="s">
        <v>1149</v>
      </c>
      <c r="X105" t="s">
        <v>1150</v>
      </c>
    </row>
    <row r="106" spans="1:24" hidden="1" x14ac:dyDescent="0.25">
      <c r="A106" t="s">
        <v>1151</v>
      </c>
      <c r="B106" t="s">
        <v>1152</v>
      </c>
      <c r="C106" s="1" t="str">
        <f t="shared" si="8"/>
        <v>21:0301</v>
      </c>
      <c r="D106" s="1" t="str">
        <f t="shared" si="9"/>
        <v>21:0007</v>
      </c>
      <c r="E106" t="s">
        <v>1108</v>
      </c>
      <c r="F106" t="s">
        <v>1153</v>
      </c>
      <c r="H106">
        <v>64.9587176</v>
      </c>
      <c r="I106">
        <v>-112.2230895</v>
      </c>
      <c r="J106" s="1" t="str">
        <f t="shared" si="10"/>
        <v>Till</v>
      </c>
      <c r="K106" s="1" t="str">
        <f t="shared" si="11"/>
        <v>Grain Mount: 0.25 – 0.50 mm</v>
      </c>
      <c r="L106" t="s">
        <v>839</v>
      </c>
      <c r="M106" s="1" t="str">
        <f t="shared" si="13"/>
        <v>Alm</v>
      </c>
      <c r="N106" t="s">
        <v>1154</v>
      </c>
      <c r="O106" t="s">
        <v>1155</v>
      </c>
      <c r="P106" t="s">
        <v>1156</v>
      </c>
      <c r="Q106" t="s">
        <v>1157</v>
      </c>
      <c r="R106" t="s">
        <v>1156</v>
      </c>
      <c r="S106" t="s">
        <v>1158</v>
      </c>
      <c r="T106" t="s">
        <v>1159</v>
      </c>
      <c r="U106" t="s">
        <v>245</v>
      </c>
      <c r="V106" t="s">
        <v>1160</v>
      </c>
      <c r="W106" t="s">
        <v>1161</v>
      </c>
      <c r="X106" t="s">
        <v>1162</v>
      </c>
    </row>
    <row r="107" spans="1:24" hidden="1" x14ac:dyDescent="0.25">
      <c r="A107" t="s">
        <v>1163</v>
      </c>
      <c r="B107" t="s">
        <v>1164</v>
      </c>
      <c r="C107" s="1" t="str">
        <f t="shared" si="8"/>
        <v>21:0301</v>
      </c>
      <c r="D107" s="1" t="str">
        <f t="shared" si="9"/>
        <v>21:0007</v>
      </c>
      <c r="E107" t="s">
        <v>1108</v>
      </c>
      <c r="F107" t="s">
        <v>1165</v>
      </c>
      <c r="H107">
        <v>64.9587176</v>
      </c>
      <c r="I107">
        <v>-112.2230895</v>
      </c>
      <c r="J107" s="1" t="str">
        <f t="shared" si="10"/>
        <v>Till</v>
      </c>
      <c r="K107" s="1" t="str">
        <f t="shared" si="11"/>
        <v>Grain Mount: 0.25 – 0.50 mm</v>
      </c>
      <c r="L107" t="s">
        <v>839</v>
      </c>
      <c r="M107" s="1" t="str">
        <f t="shared" si="13"/>
        <v>Alm</v>
      </c>
      <c r="N107" t="s">
        <v>1166</v>
      </c>
      <c r="O107" t="s">
        <v>1167</v>
      </c>
      <c r="P107" t="s">
        <v>235</v>
      </c>
      <c r="Q107" t="s">
        <v>1168</v>
      </c>
      <c r="R107" t="s">
        <v>474</v>
      </c>
      <c r="S107" t="s">
        <v>1169</v>
      </c>
      <c r="T107" t="s">
        <v>1170</v>
      </c>
      <c r="U107" t="s">
        <v>33</v>
      </c>
      <c r="V107" t="s">
        <v>1171</v>
      </c>
      <c r="W107" t="s">
        <v>1172</v>
      </c>
      <c r="X107" t="s">
        <v>1173</v>
      </c>
    </row>
    <row r="108" spans="1:24" hidden="1" x14ac:dyDescent="0.25">
      <c r="A108" t="s">
        <v>1174</v>
      </c>
      <c r="B108" t="s">
        <v>1175</v>
      </c>
      <c r="C108" s="1" t="str">
        <f t="shared" si="8"/>
        <v>21:0301</v>
      </c>
      <c r="D108" s="1" t="str">
        <f t="shared" si="9"/>
        <v>21:0007</v>
      </c>
      <c r="E108" t="s">
        <v>1108</v>
      </c>
      <c r="F108" t="s">
        <v>1176</v>
      </c>
      <c r="H108">
        <v>64.9587176</v>
      </c>
      <c r="I108">
        <v>-112.2230895</v>
      </c>
      <c r="J108" s="1" t="str">
        <f t="shared" si="10"/>
        <v>Till</v>
      </c>
      <c r="K108" s="1" t="str">
        <f t="shared" si="11"/>
        <v>Grain Mount: 0.25 – 0.50 mm</v>
      </c>
      <c r="L108" t="s">
        <v>839</v>
      </c>
      <c r="M108" s="1" t="str">
        <f t="shared" si="13"/>
        <v>Alm</v>
      </c>
      <c r="N108" t="s">
        <v>1177</v>
      </c>
      <c r="O108" t="s">
        <v>1178</v>
      </c>
      <c r="P108" t="s">
        <v>50</v>
      </c>
      <c r="Q108" t="s">
        <v>1179</v>
      </c>
      <c r="R108" t="s">
        <v>33</v>
      </c>
      <c r="S108" t="s">
        <v>1180</v>
      </c>
      <c r="T108" t="s">
        <v>1181</v>
      </c>
      <c r="U108" t="s">
        <v>291</v>
      </c>
      <c r="V108" t="s">
        <v>1182</v>
      </c>
      <c r="W108" t="s">
        <v>669</v>
      </c>
      <c r="X108" t="s">
        <v>1183</v>
      </c>
    </row>
    <row r="109" spans="1:24" hidden="1" x14ac:dyDescent="0.25">
      <c r="A109" t="s">
        <v>1184</v>
      </c>
      <c r="B109" t="s">
        <v>1185</v>
      </c>
      <c r="C109" s="1" t="str">
        <f t="shared" si="8"/>
        <v>21:0301</v>
      </c>
      <c r="D109" s="1" t="str">
        <f t="shared" si="9"/>
        <v>21:0007</v>
      </c>
      <c r="E109" t="s">
        <v>1108</v>
      </c>
      <c r="F109" t="s">
        <v>1186</v>
      </c>
      <c r="H109">
        <v>64.9587176</v>
      </c>
      <c r="I109">
        <v>-112.2230895</v>
      </c>
      <c r="J109" s="1" t="str">
        <f t="shared" si="10"/>
        <v>Till</v>
      </c>
      <c r="K109" s="1" t="str">
        <f t="shared" si="11"/>
        <v>Grain Mount: 0.25 – 0.50 mm</v>
      </c>
      <c r="L109" t="s">
        <v>839</v>
      </c>
      <c r="M109" s="1" t="str">
        <f>HYPERLINK("http://geochem.nrcan.gc.ca/cdogs/content/kwd/kwd030530_e.htm", "Cr_Di")</f>
        <v>Cr_Di</v>
      </c>
      <c r="N109" t="s">
        <v>1187</v>
      </c>
      <c r="O109" t="s">
        <v>1188</v>
      </c>
      <c r="P109" t="s">
        <v>1189</v>
      </c>
      <c r="Q109" t="s">
        <v>1190</v>
      </c>
      <c r="R109" t="s">
        <v>1191</v>
      </c>
      <c r="S109" t="s">
        <v>1192</v>
      </c>
      <c r="T109" t="s">
        <v>1193</v>
      </c>
      <c r="U109" t="s">
        <v>1194</v>
      </c>
      <c r="V109" t="s">
        <v>1195</v>
      </c>
      <c r="W109" t="s">
        <v>1196</v>
      </c>
      <c r="X109" t="s">
        <v>1197</v>
      </c>
    </row>
    <row r="110" spans="1:24" hidden="1" x14ac:dyDescent="0.25">
      <c r="A110" t="s">
        <v>1198</v>
      </c>
      <c r="B110" t="s">
        <v>1199</v>
      </c>
      <c r="C110" s="1" t="str">
        <f t="shared" si="8"/>
        <v>21:0301</v>
      </c>
      <c r="D110" s="1" t="str">
        <f t="shared" si="9"/>
        <v>21:0007</v>
      </c>
      <c r="E110" t="s">
        <v>1108</v>
      </c>
      <c r="F110" t="s">
        <v>1200</v>
      </c>
      <c r="H110">
        <v>64.9587176</v>
      </c>
      <c r="I110">
        <v>-112.2230895</v>
      </c>
      <c r="J110" s="1" t="str">
        <f t="shared" si="10"/>
        <v>Till</v>
      </c>
      <c r="K110" s="1" t="str">
        <f t="shared" si="11"/>
        <v>Grain Mount: 0.25 – 0.50 mm</v>
      </c>
      <c r="L110" t="s">
        <v>839</v>
      </c>
      <c r="M110" s="1" t="str">
        <f>HYPERLINK("http://geochem.nrcan.gc.ca/cdogs/content/kwd/kwd030543_e.htm", "Di")</f>
        <v>Di</v>
      </c>
      <c r="N110" t="s">
        <v>1201</v>
      </c>
      <c r="O110" t="s">
        <v>1202</v>
      </c>
      <c r="P110" t="s">
        <v>1203</v>
      </c>
      <c r="Q110" t="s">
        <v>1204</v>
      </c>
      <c r="R110" t="s">
        <v>90</v>
      </c>
      <c r="S110" t="s">
        <v>1205</v>
      </c>
      <c r="T110" t="s">
        <v>1206</v>
      </c>
      <c r="U110" t="s">
        <v>1207</v>
      </c>
      <c r="V110" t="s">
        <v>1208</v>
      </c>
      <c r="W110" t="s">
        <v>78</v>
      </c>
      <c r="X110" t="s">
        <v>1209</v>
      </c>
    </row>
    <row r="111" spans="1:24" hidden="1" x14ac:dyDescent="0.25">
      <c r="A111" t="s">
        <v>1210</v>
      </c>
      <c r="B111" t="s">
        <v>1211</v>
      </c>
      <c r="C111" s="1" t="str">
        <f t="shared" si="8"/>
        <v>21:0301</v>
      </c>
      <c r="D111" s="1" t="str">
        <f t="shared" si="9"/>
        <v>21:0007</v>
      </c>
      <c r="E111" t="s">
        <v>1108</v>
      </c>
      <c r="F111" t="s">
        <v>1212</v>
      </c>
      <c r="H111">
        <v>64.9587176</v>
      </c>
      <c r="I111">
        <v>-112.2230895</v>
      </c>
      <c r="J111" s="1" t="str">
        <f t="shared" si="10"/>
        <v>Till</v>
      </c>
      <c r="K111" s="1" t="str">
        <f t="shared" si="11"/>
        <v>Grain Mount: 0.25 – 0.50 mm</v>
      </c>
      <c r="L111" t="s">
        <v>839</v>
      </c>
      <c r="M111" s="1" t="str">
        <f t="shared" ref="M111:M118" si="14">HYPERLINK("http://geochem.nrcan.gc.ca/cdogs/content/kwd/kwd030120_e.htm", "Ilm")</f>
        <v>Ilm</v>
      </c>
      <c r="N111" t="s">
        <v>1213</v>
      </c>
      <c r="O111" t="s">
        <v>255</v>
      </c>
      <c r="P111" t="s">
        <v>641</v>
      </c>
      <c r="Q111" t="s">
        <v>1214</v>
      </c>
      <c r="R111" t="s">
        <v>474</v>
      </c>
      <c r="S111" t="s">
        <v>1215</v>
      </c>
      <c r="T111" t="s">
        <v>1216</v>
      </c>
      <c r="U111" t="s">
        <v>87</v>
      </c>
      <c r="V111" t="s">
        <v>33</v>
      </c>
      <c r="W111" t="s">
        <v>1217</v>
      </c>
      <c r="X111" t="s">
        <v>1218</v>
      </c>
    </row>
    <row r="112" spans="1:24" hidden="1" x14ac:dyDescent="0.25">
      <c r="A112" t="s">
        <v>1219</v>
      </c>
      <c r="B112" t="s">
        <v>1220</v>
      </c>
      <c r="C112" s="1" t="str">
        <f t="shared" si="8"/>
        <v>21:0301</v>
      </c>
      <c r="D112" s="1" t="str">
        <f t="shared" si="9"/>
        <v>21:0007</v>
      </c>
      <c r="E112" t="s">
        <v>1108</v>
      </c>
      <c r="F112" t="s">
        <v>1221</v>
      </c>
      <c r="H112">
        <v>64.9587176</v>
      </c>
      <c r="I112">
        <v>-112.2230895</v>
      </c>
      <c r="J112" s="1" t="str">
        <f t="shared" si="10"/>
        <v>Till</v>
      </c>
      <c r="K112" s="1" t="str">
        <f t="shared" si="11"/>
        <v>Grain Mount: 0.25 – 0.50 mm</v>
      </c>
      <c r="L112" t="s">
        <v>839</v>
      </c>
      <c r="M112" s="1" t="str">
        <f t="shared" si="14"/>
        <v>Ilm</v>
      </c>
      <c r="N112" t="s">
        <v>501</v>
      </c>
      <c r="O112" t="s">
        <v>33</v>
      </c>
      <c r="P112" t="s">
        <v>246</v>
      </c>
      <c r="Q112" t="s">
        <v>1222</v>
      </c>
      <c r="R112" t="s">
        <v>33</v>
      </c>
      <c r="S112" t="s">
        <v>1223</v>
      </c>
      <c r="T112" t="s">
        <v>1224</v>
      </c>
      <c r="U112" t="s">
        <v>33</v>
      </c>
      <c r="V112" t="s">
        <v>33</v>
      </c>
      <c r="W112" t="s">
        <v>1225</v>
      </c>
      <c r="X112" t="s">
        <v>1226</v>
      </c>
    </row>
    <row r="113" spans="1:24" hidden="1" x14ac:dyDescent="0.25">
      <c r="A113" t="s">
        <v>1227</v>
      </c>
      <c r="B113" t="s">
        <v>1228</v>
      </c>
      <c r="C113" s="1" t="str">
        <f t="shared" si="8"/>
        <v>21:0301</v>
      </c>
      <c r="D113" s="1" t="str">
        <f t="shared" si="9"/>
        <v>21:0007</v>
      </c>
      <c r="E113" t="s">
        <v>1108</v>
      </c>
      <c r="F113" t="s">
        <v>1229</v>
      </c>
      <c r="H113">
        <v>64.9587176</v>
      </c>
      <c r="I113">
        <v>-112.2230895</v>
      </c>
      <c r="J113" s="1" t="str">
        <f t="shared" si="10"/>
        <v>Till</v>
      </c>
      <c r="K113" s="1" t="str">
        <f t="shared" si="11"/>
        <v>Grain Mount: 0.25 – 0.50 mm</v>
      </c>
      <c r="L113" t="s">
        <v>839</v>
      </c>
      <c r="M113" s="1" t="str">
        <f t="shared" si="14"/>
        <v>Ilm</v>
      </c>
      <c r="N113" t="s">
        <v>380</v>
      </c>
      <c r="O113" t="s">
        <v>255</v>
      </c>
      <c r="P113" t="s">
        <v>489</v>
      </c>
      <c r="Q113" t="s">
        <v>1230</v>
      </c>
      <c r="R113" t="s">
        <v>226</v>
      </c>
      <c r="S113" t="s">
        <v>1231</v>
      </c>
      <c r="T113" t="s">
        <v>320</v>
      </c>
      <c r="U113" t="s">
        <v>235</v>
      </c>
      <c r="V113" t="s">
        <v>33</v>
      </c>
      <c r="W113" t="s">
        <v>1232</v>
      </c>
      <c r="X113" t="s">
        <v>1233</v>
      </c>
    </row>
    <row r="114" spans="1:24" hidden="1" x14ac:dyDescent="0.25">
      <c r="A114" t="s">
        <v>1234</v>
      </c>
      <c r="B114" t="s">
        <v>1235</v>
      </c>
      <c r="C114" s="1" t="str">
        <f t="shared" si="8"/>
        <v>21:0301</v>
      </c>
      <c r="D114" s="1" t="str">
        <f t="shared" si="9"/>
        <v>21:0007</v>
      </c>
      <c r="E114" t="s">
        <v>1108</v>
      </c>
      <c r="F114" t="s">
        <v>1236</v>
      </c>
      <c r="H114">
        <v>64.9587176</v>
      </c>
      <c r="I114">
        <v>-112.2230895</v>
      </c>
      <c r="J114" s="1" t="str">
        <f t="shared" si="10"/>
        <v>Till</v>
      </c>
      <c r="K114" s="1" t="str">
        <f t="shared" si="11"/>
        <v>Grain Mount: 0.25 – 0.50 mm</v>
      </c>
      <c r="L114" t="s">
        <v>839</v>
      </c>
      <c r="M114" s="1" t="str">
        <f t="shared" si="14"/>
        <v>Ilm</v>
      </c>
      <c r="N114" t="s">
        <v>233</v>
      </c>
      <c r="O114" t="s">
        <v>223</v>
      </c>
      <c r="P114" t="s">
        <v>1124</v>
      </c>
      <c r="Q114" t="s">
        <v>1237</v>
      </c>
      <c r="R114" t="s">
        <v>420</v>
      </c>
      <c r="S114" t="s">
        <v>1238</v>
      </c>
      <c r="T114" t="s">
        <v>1239</v>
      </c>
      <c r="U114" t="s">
        <v>255</v>
      </c>
      <c r="V114" t="s">
        <v>33</v>
      </c>
      <c r="W114" t="s">
        <v>1240</v>
      </c>
      <c r="X114" t="s">
        <v>1241</v>
      </c>
    </row>
    <row r="115" spans="1:24" hidden="1" x14ac:dyDescent="0.25">
      <c r="A115" t="s">
        <v>1242</v>
      </c>
      <c r="B115" t="s">
        <v>1243</v>
      </c>
      <c r="C115" s="1" t="str">
        <f t="shared" si="8"/>
        <v>21:0301</v>
      </c>
      <c r="D115" s="1" t="str">
        <f t="shared" si="9"/>
        <v>21:0007</v>
      </c>
      <c r="E115" t="s">
        <v>1108</v>
      </c>
      <c r="F115" t="s">
        <v>1244</v>
      </c>
      <c r="H115">
        <v>64.9587176</v>
      </c>
      <c r="I115">
        <v>-112.2230895</v>
      </c>
      <c r="J115" s="1" t="str">
        <f t="shared" si="10"/>
        <v>Till</v>
      </c>
      <c r="K115" s="1" t="str">
        <f t="shared" si="11"/>
        <v>Grain Mount: 0.25 – 0.50 mm</v>
      </c>
      <c r="L115" t="s">
        <v>839</v>
      </c>
      <c r="M115" s="1" t="str">
        <f t="shared" si="14"/>
        <v>Ilm</v>
      </c>
      <c r="N115" t="s">
        <v>380</v>
      </c>
      <c r="O115" t="s">
        <v>420</v>
      </c>
      <c r="P115" t="s">
        <v>398</v>
      </c>
      <c r="Q115" t="s">
        <v>1245</v>
      </c>
      <c r="R115" t="s">
        <v>234</v>
      </c>
      <c r="S115" t="s">
        <v>1246</v>
      </c>
      <c r="T115" t="s">
        <v>1247</v>
      </c>
      <c r="U115" t="s">
        <v>33</v>
      </c>
      <c r="V115" t="s">
        <v>33</v>
      </c>
      <c r="W115" t="s">
        <v>1248</v>
      </c>
      <c r="X115" t="s">
        <v>1249</v>
      </c>
    </row>
    <row r="116" spans="1:24" hidden="1" x14ac:dyDescent="0.25">
      <c r="A116" t="s">
        <v>1250</v>
      </c>
      <c r="B116" t="s">
        <v>1251</v>
      </c>
      <c r="C116" s="1" t="str">
        <f t="shared" si="8"/>
        <v>21:0301</v>
      </c>
      <c r="D116" s="1" t="str">
        <f t="shared" si="9"/>
        <v>21:0007</v>
      </c>
      <c r="E116" t="s">
        <v>1108</v>
      </c>
      <c r="F116" t="s">
        <v>1252</v>
      </c>
      <c r="H116">
        <v>64.9587176</v>
      </c>
      <c r="I116">
        <v>-112.2230895</v>
      </c>
      <c r="J116" s="1" t="str">
        <f t="shared" si="10"/>
        <v>Till</v>
      </c>
      <c r="K116" s="1" t="str">
        <f t="shared" si="11"/>
        <v>Grain Mount: 0.25 – 0.50 mm</v>
      </c>
      <c r="L116" t="s">
        <v>839</v>
      </c>
      <c r="M116" s="1" t="str">
        <f t="shared" si="14"/>
        <v>Ilm</v>
      </c>
      <c r="N116" t="s">
        <v>104</v>
      </c>
      <c r="O116" t="s">
        <v>33</v>
      </c>
      <c r="P116" t="s">
        <v>806</v>
      </c>
      <c r="Q116" t="s">
        <v>1253</v>
      </c>
      <c r="R116" t="s">
        <v>226</v>
      </c>
      <c r="S116" t="s">
        <v>1254</v>
      </c>
      <c r="T116" t="s">
        <v>1255</v>
      </c>
      <c r="U116" t="s">
        <v>33</v>
      </c>
      <c r="V116" t="s">
        <v>33</v>
      </c>
      <c r="W116" t="s">
        <v>1256</v>
      </c>
      <c r="X116" t="s">
        <v>1257</v>
      </c>
    </row>
    <row r="117" spans="1:24" hidden="1" x14ac:dyDescent="0.25">
      <c r="A117" t="s">
        <v>1258</v>
      </c>
      <c r="B117" t="s">
        <v>1259</v>
      </c>
      <c r="C117" s="1" t="str">
        <f t="shared" si="8"/>
        <v>21:0301</v>
      </c>
      <c r="D117" s="1" t="str">
        <f t="shared" si="9"/>
        <v>21:0007</v>
      </c>
      <c r="E117" t="s">
        <v>1108</v>
      </c>
      <c r="F117" t="s">
        <v>1260</v>
      </c>
      <c r="H117">
        <v>64.9587176</v>
      </c>
      <c r="I117">
        <v>-112.2230895</v>
      </c>
      <c r="J117" s="1" t="str">
        <f t="shared" si="10"/>
        <v>Till</v>
      </c>
      <c r="K117" s="1" t="str">
        <f t="shared" si="11"/>
        <v>Grain Mount: 0.25 – 0.50 mm</v>
      </c>
      <c r="L117" t="s">
        <v>839</v>
      </c>
      <c r="M117" s="1" t="str">
        <f t="shared" si="14"/>
        <v>Ilm</v>
      </c>
      <c r="N117" t="s">
        <v>718</v>
      </c>
      <c r="O117" t="s">
        <v>220</v>
      </c>
      <c r="P117" t="s">
        <v>129</v>
      </c>
      <c r="Q117" t="s">
        <v>1261</v>
      </c>
      <c r="R117" t="s">
        <v>235</v>
      </c>
      <c r="S117" t="s">
        <v>1262</v>
      </c>
      <c r="T117" t="s">
        <v>1263</v>
      </c>
      <c r="U117" t="s">
        <v>33</v>
      </c>
      <c r="V117" t="s">
        <v>33</v>
      </c>
      <c r="W117" t="s">
        <v>1264</v>
      </c>
      <c r="X117" t="s">
        <v>1265</v>
      </c>
    </row>
    <row r="118" spans="1:24" hidden="1" x14ac:dyDescent="0.25">
      <c r="A118" t="s">
        <v>1266</v>
      </c>
      <c r="B118" t="s">
        <v>1267</v>
      </c>
      <c r="C118" s="1" t="str">
        <f t="shared" si="8"/>
        <v>21:0301</v>
      </c>
      <c r="D118" s="1" t="str">
        <f t="shared" si="9"/>
        <v>21:0007</v>
      </c>
      <c r="E118" t="s">
        <v>1108</v>
      </c>
      <c r="F118" t="s">
        <v>1268</v>
      </c>
      <c r="H118">
        <v>64.9587176</v>
      </c>
      <c r="I118">
        <v>-112.2230895</v>
      </c>
      <c r="J118" s="1" t="str">
        <f t="shared" si="10"/>
        <v>Till</v>
      </c>
      <c r="K118" s="1" t="str">
        <f t="shared" si="11"/>
        <v>Grain Mount: 0.25 – 0.50 mm</v>
      </c>
      <c r="L118" t="s">
        <v>839</v>
      </c>
      <c r="M118" s="1" t="str">
        <f t="shared" si="14"/>
        <v>Ilm</v>
      </c>
      <c r="N118" t="s">
        <v>409</v>
      </c>
      <c r="O118" t="s">
        <v>1269</v>
      </c>
      <c r="P118" t="s">
        <v>641</v>
      </c>
      <c r="Q118" t="s">
        <v>1270</v>
      </c>
      <c r="R118" t="s">
        <v>33</v>
      </c>
      <c r="S118" t="s">
        <v>1271</v>
      </c>
      <c r="T118" t="s">
        <v>1272</v>
      </c>
      <c r="U118" t="s">
        <v>235</v>
      </c>
      <c r="V118" t="s">
        <v>33</v>
      </c>
      <c r="W118" t="s">
        <v>1273</v>
      </c>
      <c r="X118" t="s">
        <v>1274</v>
      </c>
    </row>
    <row r="119" spans="1:24" hidden="1" x14ac:dyDescent="0.25">
      <c r="A119" t="s">
        <v>1275</v>
      </c>
      <c r="B119" t="s">
        <v>1276</v>
      </c>
      <c r="C119" s="1" t="str">
        <f t="shared" si="8"/>
        <v>21:0301</v>
      </c>
      <c r="D119" s="1" t="str">
        <f t="shared" si="9"/>
        <v>21:0007</v>
      </c>
      <c r="E119" t="s">
        <v>1277</v>
      </c>
      <c r="F119" t="s">
        <v>1278</v>
      </c>
      <c r="H119">
        <v>64.783719399999995</v>
      </c>
      <c r="I119">
        <v>-112.5777844</v>
      </c>
      <c r="J119" s="1" t="str">
        <f t="shared" si="10"/>
        <v>Till</v>
      </c>
      <c r="K119" s="1" t="str">
        <f t="shared" si="11"/>
        <v>Grain Mount: 0.25 – 0.50 mm</v>
      </c>
      <c r="L119" t="s">
        <v>839</v>
      </c>
      <c r="M119" s="1" t="str">
        <f>HYPERLINK("http://geochem.nrcan.gc.ca/cdogs/content/kwd/kwd030523_e.htm", "Prp")</f>
        <v>Prp</v>
      </c>
      <c r="N119" t="s">
        <v>1279</v>
      </c>
      <c r="O119" t="s">
        <v>1280</v>
      </c>
      <c r="P119" t="s">
        <v>1281</v>
      </c>
      <c r="Q119" t="s">
        <v>1282</v>
      </c>
      <c r="R119" t="s">
        <v>90</v>
      </c>
      <c r="S119" t="s">
        <v>1283</v>
      </c>
      <c r="T119" t="s">
        <v>1284</v>
      </c>
      <c r="U119" t="s">
        <v>33</v>
      </c>
      <c r="V119" t="s">
        <v>1285</v>
      </c>
      <c r="W119" t="s">
        <v>330</v>
      </c>
      <c r="X119" t="s">
        <v>1286</v>
      </c>
    </row>
    <row r="120" spans="1:24" hidden="1" x14ac:dyDescent="0.25">
      <c r="A120" t="s">
        <v>1287</v>
      </c>
      <c r="B120" t="s">
        <v>1288</v>
      </c>
      <c r="C120" s="1" t="str">
        <f t="shared" si="8"/>
        <v>21:0301</v>
      </c>
      <c r="D120" s="1" t="str">
        <f t="shared" si="9"/>
        <v>21:0007</v>
      </c>
      <c r="E120" t="s">
        <v>1277</v>
      </c>
      <c r="F120" t="s">
        <v>1289</v>
      </c>
      <c r="H120">
        <v>64.783719399999995</v>
      </c>
      <c r="I120">
        <v>-112.5777844</v>
      </c>
      <c r="J120" s="1" t="str">
        <f t="shared" si="10"/>
        <v>Till</v>
      </c>
      <c r="K120" s="1" t="str">
        <f t="shared" si="11"/>
        <v>Grain Mount: 0.25 – 0.50 mm</v>
      </c>
      <c r="L120" t="s">
        <v>839</v>
      </c>
      <c r="M120" s="1" t="str">
        <f>HYPERLINK("http://geochem.nrcan.gc.ca/cdogs/content/kwd/kwd030523_e.htm", "Prp")</f>
        <v>Prp</v>
      </c>
      <c r="N120" t="s">
        <v>1290</v>
      </c>
      <c r="O120" t="s">
        <v>1291</v>
      </c>
      <c r="P120" t="s">
        <v>1292</v>
      </c>
      <c r="Q120" t="s">
        <v>1293</v>
      </c>
      <c r="R120" t="s">
        <v>33</v>
      </c>
      <c r="S120" t="s">
        <v>1294</v>
      </c>
      <c r="T120" t="s">
        <v>1295</v>
      </c>
      <c r="U120" t="s">
        <v>728</v>
      </c>
      <c r="V120" t="s">
        <v>1296</v>
      </c>
      <c r="W120" t="s">
        <v>1297</v>
      </c>
      <c r="X120" t="s">
        <v>1298</v>
      </c>
    </row>
    <row r="121" spans="1:24" hidden="1" x14ac:dyDescent="0.25">
      <c r="A121" t="s">
        <v>1299</v>
      </c>
      <c r="B121" t="s">
        <v>1300</v>
      </c>
      <c r="C121" s="1" t="str">
        <f t="shared" si="8"/>
        <v>21:0301</v>
      </c>
      <c r="D121" s="1" t="str">
        <f t="shared" si="9"/>
        <v>21:0007</v>
      </c>
      <c r="E121" t="s">
        <v>1277</v>
      </c>
      <c r="F121" t="s">
        <v>1301</v>
      </c>
      <c r="H121">
        <v>64.783719399999995</v>
      </c>
      <c r="I121">
        <v>-112.5777844</v>
      </c>
      <c r="J121" s="1" t="str">
        <f t="shared" si="10"/>
        <v>Till</v>
      </c>
      <c r="K121" s="1" t="str">
        <f t="shared" si="11"/>
        <v>Grain Mount: 0.25 – 0.50 mm</v>
      </c>
      <c r="L121" t="s">
        <v>839</v>
      </c>
      <c r="M121" s="1" t="str">
        <f>HYPERLINK("http://geochem.nrcan.gc.ca/cdogs/content/kwd/kwd030523_e.htm", "Prp")</f>
        <v>Prp</v>
      </c>
      <c r="N121" t="s">
        <v>1302</v>
      </c>
      <c r="O121" t="s">
        <v>1303</v>
      </c>
      <c r="P121" t="s">
        <v>1304</v>
      </c>
      <c r="Q121" t="s">
        <v>1305</v>
      </c>
      <c r="R121" t="s">
        <v>33</v>
      </c>
      <c r="S121" t="s">
        <v>1306</v>
      </c>
      <c r="T121" t="s">
        <v>1307</v>
      </c>
      <c r="U121" t="s">
        <v>33</v>
      </c>
      <c r="V121" t="s">
        <v>1308</v>
      </c>
      <c r="W121" t="s">
        <v>1309</v>
      </c>
      <c r="X121" t="s">
        <v>1310</v>
      </c>
    </row>
    <row r="122" spans="1:24" hidden="1" x14ac:dyDescent="0.25">
      <c r="A122" t="s">
        <v>1311</v>
      </c>
      <c r="B122" t="s">
        <v>1312</v>
      </c>
      <c r="C122" s="1" t="str">
        <f t="shared" si="8"/>
        <v>21:0301</v>
      </c>
      <c r="D122" s="1" t="str">
        <f t="shared" si="9"/>
        <v>21:0007</v>
      </c>
      <c r="E122" t="s">
        <v>1277</v>
      </c>
      <c r="F122" t="s">
        <v>1313</v>
      </c>
      <c r="H122">
        <v>64.783719399999995</v>
      </c>
      <c r="I122">
        <v>-112.5777844</v>
      </c>
      <c r="J122" s="1" t="str">
        <f t="shared" si="10"/>
        <v>Till</v>
      </c>
      <c r="K122" s="1" t="str">
        <f t="shared" si="11"/>
        <v>Grain Mount: 0.25 – 0.50 mm</v>
      </c>
      <c r="L122" t="s">
        <v>839</v>
      </c>
      <c r="M122" s="1" t="str">
        <f>HYPERLINK("http://geochem.nrcan.gc.ca/cdogs/content/kwd/kwd030523_e.htm", "Prp")</f>
        <v>Prp</v>
      </c>
      <c r="N122" t="s">
        <v>1314</v>
      </c>
      <c r="O122" t="s">
        <v>1315</v>
      </c>
      <c r="P122" t="s">
        <v>1316</v>
      </c>
      <c r="Q122" t="s">
        <v>1317</v>
      </c>
      <c r="R122" t="s">
        <v>220</v>
      </c>
      <c r="S122" t="s">
        <v>1318</v>
      </c>
      <c r="T122" t="s">
        <v>1319</v>
      </c>
      <c r="U122" t="s">
        <v>33</v>
      </c>
      <c r="V122" t="s">
        <v>1320</v>
      </c>
      <c r="W122" t="s">
        <v>1321</v>
      </c>
      <c r="X122" t="s">
        <v>1322</v>
      </c>
    </row>
    <row r="123" spans="1:24" hidden="1" x14ac:dyDescent="0.25">
      <c r="A123" t="s">
        <v>1323</v>
      </c>
      <c r="B123" t="s">
        <v>1324</v>
      </c>
      <c r="C123" s="1" t="str">
        <f t="shared" si="8"/>
        <v>21:0301</v>
      </c>
      <c r="D123" s="1" t="str">
        <f t="shared" si="9"/>
        <v>21:0007</v>
      </c>
      <c r="E123" t="s">
        <v>1277</v>
      </c>
      <c r="F123" t="s">
        <v>1325</v>
      </c>
      <c r="H123">
        <v>64.783719399999995</v>
      </c>
      <c r="I123">
        <v>-112.5777844</v>
      </c>
      <c r="J123" s="1" t="str">
        <f t="shared" si="10"/>
        <v>Till</v>
      </c>
      <c r="K123" s="1" t="str">
        <f t="shared" si="11"/>
        <v>Grain Mount: 0.25 – 0.50 mm</v>
      </c>
      <c r="L123" t="s">
        <v>839</v>
      </c>
      <c r="M123" s="1" t="str">
        <f>HYPERLINK("http://geochem.nrcan.gc.ca/cdogs/content/kwd/kwd030523_e.htm", "Prp")</f>
        <v>Prp</v>
      </c>
      <c r="N123" t="s">
        <v>1326</v>
      </c>
      <c r="O123" t="s">
        <v>1327</v>
      </c>
      <c r="P123" t="s">
        <v>1328</v>
      </c>
      <c r="Q123" t="s">
        <v>1329</v>
      </c>
      <c r="R123" t="s">
        <v>50</v>
      </c>
      <c r="S123" t="s">
        <v>1330</v>
      </c>
      <c r="T123" t="s">
        <v>512</v>
      </c>
      <c r="U123" t="s">
        <v>33</v>
      </c>
      <c r="V123" t="s">
        <v>1331</v>
      </c>
      <c r="W123" t="s">
        <v>278</v>
      </c>
      <c r="X123" t="s">
        <v>1332</v>
      </c>
    </row>
    <row r="124" spans="1:24" hidden="1" x14ac:dyDescent="0.25">
      <c r="A124" t="s">
        <v>1333</v>
      </c>
      <c r="B124" t="s">
        <v>1334</v>
      </c>
      <c r="C124" s="1" t="str">
        <f t="shared" si="8"/>
        <v>21:0301</v>
      </c>
      <c r="D124" s="1" t="str">
        <f t="shared" si="9"/>
        <v>21:0007</v>
      </c>
      <c r="E124" t="s">
        <v>1277</v>
      </c>
      <c r="F124" t="s">
        <v>1335</v>
      </c>
      <c r="H124">
        <v>64.783719399999995</v>
      </c>
      <c r="I124">
        <v>-112.5777844</v>
      </c>
      <c r="J124" s="1" t="str">
        <f t="shared" si="10"/>
        <v>Till</v>
      </c>
      <c r="K124" s="1" t="str">
        <f t="shared" si="11"/>
        <v>Grain Mount: 0.25 – 0.50 mm</v>
      </c>
      <c r="L124" t="s">
        <v>839</v>
      </c>
      <c r="M124" s="1" t="str">
        <f>HYPERLINK("http://geochem.nrcan.gc.ca/cdogs/content/kwd/kwd030524_e.htm", "Alm")</f>
        <v>Alm</v>
      </c>
      <c r="N124" t="s">
        <v>1336</v>
      </c>
      <c r="O124" t="s">
        <v>1337</v>
      </c>
      <c r="P124" t="s">
        <v>246</v>
      </c>
      <c r="Q124" t="s">
        <v>1338</v>
      </c>
      <c r="R124" t="s">
        <v>33</v>
      </c>
      <c r="S124" t="s">
        <v>935</v>
      </c>
      <c r="T124" t="s">
        <v>1339</v>
      </c>
      <c r="U124" t="s">
        <v>33</v>
      </c>
      <c r="V124" t="s">
        <v>1340</v>
      </c>
      <c r="W124" t="s">
        <v>1196</v>
      </c>
      <c r="X124" t="s">
        <v>1341</v>
      </c>
    </row>
    <row r="125" spans="1:24" hidden="1" x14ac:dyDescent="0.25">
      <c r="A125" t="s">
        <v>1342</v>
      </c>
      <c r="B125" t="s">
        <v>1343</v>
      </c>
      <c r="C125" s="1" t="str">
        <f t="shared" si="8"/>
        <v>21:0301</v>
      </c>
      <c r="D125" s="1" t="str">
        <f t="shared" si="9"/>
        <v>21:0007</v>
      </c>
      <c r="E125" t="s">
        <v>1277</v>
      </c>
      <c r="F125" t="s">
        <v>1344</v>
      </c>
      <c r="H125">
        <v>64.783719399999995</v>
      </c>
      <c r="I125">
        <v>-112.5777844</v>
      </c>
      <c r="J125" s="1" t="str">
        <f t="shared" si="10"/>
        <v>Till</v>
      </c>
      <c r="K125" s="1" t="str">
        <f t="shared" si="11"/>
        <v>Grain Mount: 0.25 – 0.50 mm</v>
      </c>
      <c r="L125" t="s">
        <v>839</v>
      </c>
      <c r="M125" s="1" t="str">
        <f>HYPERLINK("http://geochem.nrcan.gc.ca/cdogs/content/kwd/kwd030525_e.htm", "Sps")</f>
        <v>Sps</v>
      </c>
      <c r="N125" t="s">
        <v>1345</v>
      </c>
      <c r="O125" t="s">
        <v>1346</v>
      </c>
      <c r="P125" t="s">
        <v>170</v>
      </c>
      <c r="Q125" t="s">
        <v>1347</v>
      </c>
      <c r="R125" t="s">
        <v>33</v>
      </c>
      <c r="S125" t="s">
        <v>927</v>
      </c>
      <c r="T125" t="s">
        <v>1348</v>
      </c>
      <c r="U125" t="s">
        <v>33</v>
      </c>
      <c r="V125" t="s">
        <v>1349</v>
      </c>
      <c r="W125" t="s">
        <v>1350</v>
      </c>
      <c r="X125" t="s">
        <v>1351</v>
      </c>
    </row>
    <row r="126" spans="1:24" hidden="1" x14ac:dyDescent="0.25">
      <c r="A126" t="s">
        <v>1352</v>
      </c>
      <c r="B126" t="s">
        <v>1353</v>
      </c>
      <c r="C126" s="1" t="str">
        <f t="shared" si="8"/>
        <v>21:0301</v>
      </c>
      <c r="D126" s="1" t="str">
        <f t="shared" si="9"/>
        <v>21:0007</v>
      </c>
      <c r="E126" t="s">
        <v>1277</v>
      </c>
      <c r="F126" t="s">
        <v>1354</v>
      </c>
      <c r="H126">
        <v>64.783719399999995</v>
      </c>
      <c r="I126">
        <v>-112.5777844</v>
      </c>
      <c r="J126" s="1" t="str">
        <f t="shared" si="10"/>
        <v>Till</v>
      </c>
      <c r="K126" s="1" t="str">
        <f t="shared" si="11"/>
        <v>Grain Mount: 0.25 – 0.50 mm</v>
      </c>
      <c r="L126" t="s">
        <v>839</v>
      </c>
      <c r="M126" s="1" t="str">
        <f>HYPERLINK("http://geochem.nrcan.gc.ca/cdogs/content/kwd/kwd030524_e.htm", "Alm")</f>
        <v>Alm</v>
      </c>
      <c r="N126" t="s">
        <v>1154</v>
      </c>
      <c r="O126" t="s">
        <v>1355</v>
      </c>
      <c r="P126" t="s">
        <v>47</v>
      </c>
      <c r="Q126" t="s">
        <v>1356</v>
      </c>
      <c r="R126" t="s">
        <v>223</v>
      </c>
      <c r="S126" t="s">
        <v>1357</v>
      </c>
      <c r="T126" t="s">
        <v>1358</v>
      </c>
      <c r="U126" t="s">
        <v>33</v>
      </c>
      <c r="V126" t="s">
        <v>1359</v>
      </c>
      <c r="W126" t="s">
        <v>1246</v>
      </c>
      <c r="X126" t="s">
        <v>1360</v>
      </c>
    </row>
    <row r="127" spans="1:24" hidden="1" x14ac:dyDescent="0.25">
      <c r="A127" t="s">
        <v>1361</v>
      </c>
      <c r="B127" t="s">
        <v>1362</v>
      </c>
      <c r="C127" s="1" t="str">
        <f t="shared" si="8"/>
        <v>21:0301</v>
      </c>
      <c r="D127" s="1" t="str">
        <f t="shared" si="9"/>
        <v>21:0007</v>
      </c>
      <c r="E127" t="s">
        <v>1277</v>
      </c>
      <c r="F127" t="s">
        <v>1363</v>
      </c>
      <c r="H127">
        <v>64.783719399999995</v>
      </c>
      <c r="I127">
        <v>-112.5777844</v>
      </c>
      <c r="J127" s="1" t="str">
        <f t="shared" si="10"/>
        <v>Till</v>
      </c>
      <c r="K127" s="1" t="str">
        <f t="shared" si="11"/>
        <v>Grain Mount: 0.25 – 0.50 mm</v>
      </c>
      <c r="L127" t="s">
        <v>839</v>
      </c>
      <c r="M127" s="1" t="str">
        <f>HYPERLINK("http://geochem.nrcan.gc.ca/cdogs/content/kwd/kwd030525_e.htm", "Sps")</f>
        <v>Sps</v>
      </c>
      <c r="N127" t="s">
        <v>1364</v>
      </c>
      <c r="O127" t="s">
        <v>1365</v>
      </c>
      <c r="P127" t="s">
        <v>223</v>
      </c>
      <c r="Q127" t="s">
        <v>1366</v>
      </c>
      <c r="R127" t="s">
        <v>33</v>
      </c>
      <c r="S127" t="s">
        <v>1367</v>
      </c>
      <c r="T127" t="s">
        <v>1368</v>
      </c>
      <c r="U127" t="s">
        <v>307</v>
      </c>
      <c r="V127" t="s">
        <v>1369</v>
      </c>
      <c r="W127" t="s">
        <v>1149</v>
      </c>
      <c r="X127" t="s">
        <v>1370</v>
      </c>
    </row>
    <row r="128" spans="1:24" hidden="1" x14ac:dyDescent="0.25">
      <c r="A128" t="s">
        <v>1371</v>
      </c>
      <c r="B128" t="s">
        <v>1372</v>
      </c>
      <c r="C128" s="1" t="str">
        <f t="shared" si="8"/>
        <v>21:0301</v>
      </c>
      <c r="D128" s="1" t="str">
        <f t="shared" si="9"/>
        <v>21:0007</v>
      </c>
      <c r="E128" t="s">
        <v>1277</v>
      </c>
      <c r="F128" t="s">
        <v>1373</v>
      </c>
      <c r="H128">
        <v>64.783719399999995</v>
      </c>
      <c r="I128">
        <v>-112.5777844</v>
      </c>
      <c r="J128" s="1" t="str">
        <f t="shared" si="10"/>
        <v>Till</v>
      </c>
      <c r="K128" s="1" t="str">
        <f t="shared" si="11"/>
        <v>Grain Mount: 0.25 – 0.50 mm</v>
      </c>
      <c r="L128" t="s">
        <v>839</v>
      </c>
      <c r="M128" s="1" t="str">
        <f>HYPERLINK("http://geochem.nrcan.gc.ca/cdogs/content/kwd/kwd030524_e.htm", "Alm")</f>
        <v>Alm</v>
      </c>
      <c r="N128" t="s">
        <v>1154</v>
      </c>
      <c r="O128" t="s">
        <v>1374</v>
      </c>
      <c r="P128" t="s">
        <v>129</v>
      </c>
      <c r="Q128" t="s">
        <v>1375</v>
      </c>
      <c r="R128" t="s">
        <v>33</v>
      </c>
      <c r="S128" t="s">
        <v>1376</v>
      </c>
      <c r="T128" t="s">
        <v>1377</v>
      </c>
      <c r="U128" t="s">
        <v>90</v>
      </c>
      <c r="V128" t="s">
        <v>1378</v>
      </c>
      <c r="W128" t="s">
        <v>676</v>
      </c>
      <c r="X128" t="s">
        <v>1379</v>
      </c>
    </row>
    <row r="129" spans="1:24" hidden="1" x14ac:dyDescent="0.25">
      <c r="A129" t="s">
        <v>1380</v>
      </c>
      <c r="B129" t="s">
        <v>1381</v>
      </c>
      <c r="C129" s="1" t="str">
        <f t="shared" si="8"/>
        <v>21:0301</v>
      </c>
      <c r="D129" s="1" t="str">
        <f t="shared" si="9"/>
        <v>21:0007</v>
      </c>
      <c r="E129" t="s">
        <v>1277</v>
      </c>
      <c r="F129" t="s">
        <v>1382</v>
      </c>
      <c r="H129">
        <v>64.783719399999995</v>
      </c>
      <c r="I129">
        <v>-112.5777844</v>
      </c>
      <c r="J129" s="1" t="str">
        <f t="shared" si="10"/>
        <v>Till</v>
      </c>
      <c r="K129" s="1" t="str">
        <f t="shared" si="11"/>
        <v>Grain Mount: 0.25 – 0.50 mm</v>
      </c>
      <c r="L129" t="s">
        <v>839</v>
      </c>
      <c r="M129" s="1" t="str">
        <f>HYPERLINK("http://geochem.nrcan.gc.ca/cdogs/content/kwd/kwd030543_e.htm", "Di")</f>
        <v>Di</v>
      </c>
      <c r="N129" t="s">
        <v>1383</v>
      </c>
      <c r="O129" t="s">
        <v>1384</v>
      </c>
      <c r="P129" t="s">
        <v>1385</v>
      </c>
      <c r="Q129" t="s">
        <v>1386</v>
      </c>
      <c r="R129" t="s">
        <v>142</v>
      </c>
      <c r="S129" t="s">
        <v>1387</v>
      </c>
      <c r="T129" t="s">
        <v>1193</v>
      </c>
      <c r="U129" t="s">
        <v>1388</v>
      </c>
      <c r="V129" t="s">
        <v>1389</v>
      </c>
      <c r="W129" t="s">
        <v>1390</v>
      </c>
      <c r="X129" t="s">
        <v>1391</v>
      </c>
    </row>
    <row r="130" spans="1:24" hidden="1" x14ac:dyDescent="0.25">
      <c r="A130" t="s">
        <v>1392</v>
      </c>
      <c r="B130" t="s">
        <v>1393</v>
      </c>
      <c r="C130" s="1" t="str">
        <f t="shared" ref="C130:C193" si="15">HYPERLINK("http://geochem.nrcan.gc.ca/cdogs/content/bdl/bdl210301_e.htm", "21:0301")</f>
        <v>21:0301</v>
      </c>
      <c r="D130" s="1" t="str">
        <f t="shared" ref="D130:D193" si="16">HYPERLINK("http://geochem.nrcan.gc.ca/cdogs/content/svy/svy210007_e.htm", "21:0007")</f>
        <v>21:0007</v>
      </c>
      <c r="E130" t="s">
        <v>1277</v>
      </c>
      <c r="F130" t="s">
        <v>1394</v>
      </c>
      <c r="H130">
        <v>64.783719399999995</v>
      </c>
      <c r="I130">
        <v>-112.5777844</v>
      </c>
      <c r="J130" s="1" t="str">
        <f t="shared" ref="J130:J193" si="17">HYPERLINK("http://geochem.nrcan.gc.ca/cdogs/content/kwd/kwd020044_e.htm", "Till")</f>
        <v>Till</v>
      </c>
      <c r="K130" s="1" t="str">
        <f t="shared" ref="K130:K193" si="18">HYPERLINK("http://geochem.nrcan.gc.ca/cdogs/content/kwd/kwd080043_e.htm", "Grain Mount: 0.25 – 0.50 mm")</f>
        <v>Grain Mount: 0.25 – 0.50 mm</v>
      </c>
      <c r="L130" t="s">
        <v>839</v>
      </c>
      <c r="M130" s="1" t="str">
        <f>HYPERLINK("http://geochem.nrcan.gc.ca/cdogs/content/kwd/kwd030543_e.htm", "Di")</f>
        <v>Di</v>
      </c>
      <c r="N130" t="s">
        <v>1395</v>
      </c>
      <c r="O130" t="s">
        <v>1396</v>
      </c>
      <c r="P130" t="s">
        <v>1397</v>
      </c>
      <c r="Q130" t="s">
        <v>1398</v>
      </c>
      <c r="R130" t="s">
        <v>33</v>
      </c>
      <c r="S130" t="s">
        <v>1399</v>
      </c>
      <c r="T130" t="s">
        <v>1400</v>
      </c>
      <c r="U130" t="s">
        <v>1401</v>
      </c>
      <c r="V130" t="s">
        <v>1402</v>
      </c>
      <c r="W130" t="s">
        <v>411</v>
      </c>
      <c r="X130" t="s">
        <v>1403</v>
      </c>
    </row>
    <row r="131" spans="1:24" hidden="1" x14ac:dyDescent="0.25">
      <c r="A131" t="s">
        <v>1404</v>
      </c>
      <c r="B131" t="s">
        <v>1405</v>
      </c>
      <c r="C131" s="1" t="str">
        <f t="shared" si="15"/>
        <v>21:0301</v>
      </c>
      <c r="D131" s="1" t="str">
        <f t="shared" si="16"/>
        <v>21:0007</v>
      </c>
      <c r="E131" t="s">
        <v>1277</v>
      </c>
      <c r="F131" t="s">
        <v>1406</v>
      </c>
      <c r="H131">
        <v>64.783719399999995</v>
      </c>
      <c r="I131">
        <v>-112.5777844</v>
      </c>
      <c r="J131" s="1" t="str">
        <f t="shared" si="17"/>
        <v>Till</v>
      </c>
      <c r="K131" s="1" t="str">
        <f t="shared" si="18"/>
        <v>Grain Mount: 0.25 – 0.50 mm</v>
      </c>
      <c r="L131" t="s">
        <v>839</v>
      </c>
      <c r="M131" s="1" t="str">
        <f>HYPERLINK("http://geochem.nrcan.gc.ca/cdogs/content/kwd/kwd030120_e.htm", "Ilm")</f>
        <v>Ilm</v>
      </c>
      <c r="N131" t="s">
        <v>641</v>
      </c>
      <c r="O131" t="s">
        <v>33</v>
      </c>
      <c r="P131" t="s">
        <v>254</v>
      </c>
      <c r="Q131" t="s">
        <v>1407</v>
      </c>
      <c r="R131" t="s">
        <v>474</v>
      </c>
      <c r="S131" t="s">
        <v>1408</v>
      </c>
      <c r="T131" t="s">
        <v>1409</v>
      </c>
      <c r="U131" t="s">
        <v>33</v>
      </c>
      <c r="V131" t="s">
        <v>33</v>
      </c>
      <c r="W131" t="s">
        <v>793</v>
      </c>
      <c r="X131" t="s">
        <v>1410</v>
      </c>
    </row>
    <row r="132" spans="1:24" hidden="1" x14ac:dyDescent="0.25">
      <c r="A132" t="s">
        <v>1411</v>
      </c>
      <c r="B132" t="s">
        <v>1412</v>
      </c>
      <c r="C132" s="1" t="str">
        <f t="shared" si="15"/>
        <v>21:0301</v>
      </c>
      <c r="D132" s="1" t="str">
        <f t="shared" si="16"/>
        <v>21:0007</v>
      </c>
      <c r="E132" t="s">
        <v>1277</v>
      </c>
      <c r="F132" t="s">
        <v>1413</v>
      </c>
      <c r="H132">
        <v>64.783719399999995</v>
      </c>
      <c r="I132">
        <v>-112.5777844</v>
      </c>
      <c r="J132" s="1" t="str">
        <f t="shared" si="17"/>
        <v>Till</v>
      </c>
      <c r="K132" s="1" t="str">
        <f t="shared" si="18"/>
        <v>Grain Mount: 0.25 – 0.50 mm</v>
      </c>
      <c r="L132" t="s">
        <v>839</v>
      </c>
      <c r="M132" s="1" t="str">
        <f>HYPERLINK("http://geochem.nrcan.gc.ca/cdogs/content/kwd/kwd030120_e.htm", "Ilm")</f>
        <v>Ilm</v>
      </c>
      <c r="N132" t="s">
        <v>170</v>
      </c>
      <c r="O132" t="s">
        <v>728</v>
      </c>
      <c r="P132" t="s">
        <v>806</v>
      </c>
      <c r="Q132" t="s">
        <v>1414</v>
      </c>
      <c r="R132" t="s">
        <v>87</v>
      </c>
      <c r="S132" t="s">
        <v>1415</v>
      </c>
      <c r="T132" t="s">
        <v>1416</v>
      </c>
      <c r="U132" t="s">
        <v>33</v>
      </c>
      <c r="V132" t="s">
        <v>33</v>
      </c>
      <c r="W132" t="s">
        <v>1417</v>
      </c>
      <c r="X132" t="s">
        <v>1418</v>
      </c>
    </row>
    <row r="133" spans="1:24" hidden="1" x14ac:dyDescent="0.25">
      <c r="A133" t="s">
        <v>1419</v>
      </c>
      <c r="B133" t="s">
        <v>1420</v>
      </c>
      <c r="C133" s="1" t="str">
        <f t="shared" si="15"/>
        <v>21:0301</v>
      </c>
      <c r="D133" s="1" t="str">
        <f t="shared" si="16"/>
        <v>21:0007</v>
      </c>
      <c r="E133" t="s">
        <v>1277</v>
      </c>
      <c r="F133" t="s">
        <v>1421</v>
      </c>
      <c r="H133">
        <v>64.783719399999995</v>
      </c>
      <c r="I133">
        <v>-112.5777844</v>
      </c>
      <c r="J133" s="1" t="str">
        <f t="shared" si="17"/>
        <v>Till</v>
      </c>
      <c r="K133" s="1" t="str">
        <f t="shared" si="18"/>
        <v>Grain Mount: 0.25 – 0.50 mm</v>
      </c>
      <c r="L133" t="s">
        <v>839</v>
      </c>
      <c r="M133" s="1" t="str">
        <f>HYPERLINK("http://geochem.nrcan.gc.ca/cdogs/content/kwd/kwd030120_e.htm", "Ilm")</f>
        <v>Ilm</v>
      </c>
      <c r="N133" t="s">
        <v>494</v>
      </c>
      <c r="O133" t="s">
        <v>184</v>
      </c>
      <c r="P133" t="s">
        <v>398</v>
      </c>
      <c r="Q133" t="s">
        <v>1422</v>
      </c>
      <c r="R133" t="s">
        <v>33</v>
      </c>
      <c r="S133" t="s">
        <v>355</v>
      </c>
      <c r="T133" t="s">
        <v>76</v>
      </c>
      <c r="U133" t="s">
        <v>33</v>
      </c>
      <c r="V133" t="s">
        <v>33</v>
      </c>
      <c r="W133" t="s">
        <v>663</v>
      </c>
      <c r="X133" t="s">
        <v>1423</v>
      </c>
    </row>
    <row r="134" spans="1:24" hidden="1" x14ac:dyDescent="0.25">
      <c r="A134" t="s">
        <v>1424</v>
      </c>
      <c r="B134" t="s">
        <v>1425</v>
      </c>
      <c r="C134" s="1" t="str">
        <f t="shared" si="15"/>
        <v>21:0301</v>
      </c>
      <c r="D134" s="1" t="str">
        <f t="shared" si="16"/>
        <v>21:0007</v>
      </c>
      <c r="E134" t="s">
        <v>1277</v>
      </c>
      <c r="F134" t="s">
        <v>1426</v>
      </c>
      <c r="H134">
        <v>64.783719399999995</v>
      </c>
      <c r="I134">
        <v>-112.5777844</v>
      </c>
      <c r="J134" s="1" t="str">
        <f t="shared" si="17"/>
        <v>Till</v>
      </c>
      <c r="K134" s="1" t="str">
        <f t="shared" si="18"/>
        <v>Grain Mount: 0.25 – 0.50 mm</v>
      </c>
      <c r="L134" t="s">
        <v>839</v>
      </c>
      <c r="M134" s="1" t="str">
        <f>HYPERLINK("http://geochem.nrcan.gc.ca/cdogs/content/kwd/kwd030120_e.htm", "Ilm")</f>
        <v>Ilm</v>
      </c>
      <c r="N134" t="s">
        <v>318</v>
      </c>
      <c r="O134" t="s">
        <v>686</v>
      </c>
      <c r="P134" t="s">
        <v>424</v>
      </c>
      <c r="Q134" t="s">
        <v>1427</v>
      </c>
      <c r="R134" t="s">
        <v>33</v>
      </c>
      <c r="S134" t="s">
        <v>1428</v>
      </c>
      <c r="T134" t="s">
        <v>1429</v>
      </c>
      <c r="U134" t="s">
        <v>33</v>
      </c>
      <c r="V134" t="s">
        <v>33</v>
      </c>
      <c r="W134" t="s">
        <v>1430</v>
      </c>
      <c r="X134" t="s">
        <v>1431</v>
      </c>
    </row>
    <row r="135" spans="1:24" hidden="1" x14ac:dyDescent="0.25">
      <c r="A135" t="s">
        <v>1432</v>
      </c>
      <c r="B135" t="s">
        <v>1433</v>
      </c>
      <c r="C135" s="1" t="str">
        <f t="shared" si="15"/>
        <v>21:0301</v>
      </c>
      <c r="D135" s="1" t="str">
        <f t="shared" si="16"/>
        <v>21:0007</v>
      </c>
      <c r="E135" t="s">
        <v>1277</v>
      </c>
      <c r="F135" t="s">
        <v>1434</v>
      </c>
      <c r="H135">
        <v>64.783719399999995</v>
      </c>
      <c r="I135">
        <v>-112.5777844</v>
      </c>
      <c r="J135" s="1" t="str">
        <f t="shared" si="17"/>
        <v>Till</v>
      </c>
      <c r="K135" s="1" t="str">
        <f t="shared" si="18"/>
        <v>Grain Mount: 0.25 – 0.50 mm</v>
      </c>
      <c r="L135" t="s">
        <v>839</v>
      </c>
      <c r="M135" s="1" t="str">
        <f>HYPERLINK("http://geochem.nrcan.gc.ca/cdogs/content/kwd/kwd030120_e.htm", "Ilm")</f>
        <v>Ilm</v>
      </c>
      <c r="N135" t="s">
        <v>380</v>
      </c>
      <c r="O135" t="s">
        <v>1156</v>
      </c>
      <c r="P135" t="s">
        <v>709</v>
      </c>
      <c r="Q135" t="s">
        <v>1435</v>
      </c>
      <c r="R135" t="s">
        <v>555</v>
      </c>
      <c r="S135" t="s">
        <v>1436</v>
      </c>
      <c r="T135" t="s">
        <v>1437</v>
      </c>
      <c r="U135" t="s">
        <v>33</v>
      </c>
      <c r="V135" t="s">
        <v>33</v>
      </c>
      <c r="W135" t="s">
        <v>1438</v>
      </c>
      <c r="X135" t="s">
        <v>1439</v>
      </c>
    </row>
    <row r="136" spans="1:24" hidden="1" x14ac:dyDescent="0.25">
      <c r="A136" t="s">
        <v>1440</v>
      </c>
      <c r="B136" t="s">
        <v>1441</v>
      </c>
      <c r="C136" s="1" t="str">
        <f t="shared" si="15"/>
        <v>21:0301</v>
      </c>
      <c r="D136" s="1" t="str">
        <f t="shared" si="16"/>
        <v>21:0007</v>
      </c>
      <c r="E136" t="s">
        <v>1442</v>
      </c>
      <c r="F136" t="s">
        <v>1443</v>
      </c>
      <c r="H136">
        <v>64.948928800000004</v>
      </c>
      <c r="I136">
        <v>-112.56552619999999</v>
      </c>
      <c r="J136" s="1" t="str">
        <f t="shared" si="17"/>
        <v>Till</v>
      </c>
      <c r="K136" s="1" t="str">
        <f t="shared" si="18"/>
        <v>Grain Mount: 0.25 – 0.50 mm</v>
      </c>
      <c r="L136" t="s">
        <v>839</v>
      </c>
      <c r="M136" s="1" t="str">
        <f>HYPERLINK("http://geochem.nrcan.gc.ca/cdogs/content/kwd/kwd030523_e.htm", "Prp")</f>
        <v>Prp</v>
      </c>
      <c r="N136" t="s">
        <v>1444</v>
      </c>
      <c r="O136" t="s">
        <v>1445</v>
      </c>
      <c r="P136" t="s">
        <v>1446</v>
      </c>
      <c r="Q136" t="s">
        <v>1447</v>
      </c>
      <c r="R136" t="s">
        <v>223</v>
      </c>
      <c r="S136" t="s">
        <v>1448</v>
      </c>
      <c r="T136" t="s">
        <v>1449</v>
      </c>
      <c r="U136" t="s">
        <v>129</v>
      </c>
      <c r="V136" t="s">
        <v>1450</v>
      </c>
      <c r="W136" t="s">
        <v>1451</v>
      </c>
      <c r="X136" t="s">
        <v>1322</v>
      </c>
    </row>
    <row r="137" spans="1:24" hidden="1" x14ac:dyDescent="0.25">
      <c r="A137" t="s">
        <v>1452</v>
      </c>
      <c r="B137" t="s">
        <v>1453</v>
      </c>
      <c r="C137" s="1" t="str">
        <f t="shared" si="15"/>
        <v>21:0301</v>
      </c>
      <c r="D137" s="1" t="str">
        <f t="shared" si="16"/>
        <v>21:0007</v>
      </c>
      <c r="E137" t="s">
        <v>1442</v>
      </c>
      <c r="F137" t="s">
        <v>1454</v>
      </c>
      <c r="H137">
        <v>64.948928800000004</v>
      </c>
      <c r="I137">
        <v>-112.56552619999999</v>
      </c>
      <c r="J137" s="1" t="str">
        <f t="shared" si="17"/>
        <v>Till</v>
      </c>
      <c r="K137" s="1" t="str">
        <f t="shared" si="18"/>
        <v>Grain Mount: 0.25 – 0.50 mm</v>
      </c>
      <c r="L137" t="s">
        <v>839</v>
      </c>
      <c r="M137" s="1" t="str">
        <f>HYPERLINK("http://geochem.nrcan.gc.ca/cdogs/content/kwd/kwd030523_e.htm", "Prp")</f>
        <v>Prp</v>
      </c>
      <c r="N137" t="s">
        <v>1455</v>
      </c>
      <c r="O137" t="s">
        <v>1456</v>
      </c>
      <c r="P137" t="s">
        <v>1457</v>
      </c>
      <c r="Q137" t="s">
        <v>1458</v>
      </c>
      <c r="R137" t="s">
        <v>420</v>
      </c>
      <c r="S137" t="s">
        <v>1459</v>
      </c>
      <c r="T137" t="s">
        <v>1460</v>
      </c>
      <c r="U137" t="s">
        <v>33</v>
      </c>
      <c r="V137" t="s">
        <v>1461</v>
      </c>
      <c r="W137" t="s">
        <v>1462</v>
      </c>
      <c r="X137" t="s">
        <v>1463</v>
      </c>
    </row>
    <row r="138" spans="1:24" hidden="1" x14ac:dyDescent="0.25">
      <c r="A138" t="s">
        <v>1464</v>
      </c>
      <c r="B138" t="s">
        <v>1465</v>
      </c>
      <c r="C138" s="1" t="str">
        <f t="shared" si="15"/>
        <v>21:0301</v>
      </c>
      <c r="D138" s="1" t="str">
        <f t="shared" si="16"/>
        <v>21:0007</v>
      </c>
      <c r="E138" t="s">
        <v>1442</v>
      </c>
      <c r="F138" t="s">
        <v>1466</v>
      </c>
      <c r="H138">
        <v>64.948928800000004</v>
      </c>
      <c r="I138">
        <v>-112.56552619999999</v>
      </c>
      <c r="J138" s="1" t="str">
        <f t="shared" si="17"/>
        <v>Till</v>
      </c>
      <c r="K138" s="1" t="str">
        <f t="shared" si="18"/>
        <v>Grain Mount: 0.25 – 0.50 mm</v>
      </c>
      <c r="L138" t="s">
        <v>839</v>
      </c>
      <c r="M138" s="1" t="str">
        <f>HYPERLINK("http://geochem.nrcan.gc.ca/cdogs/content/kwd/kwd030523_e.htm", "Prp")</f>
        <v>Prp</v>
      </c>
      <c r="N138" t="s">
        <v>1467</v>
      </c>
      <c r="O138" t="s">
        <v>1468</v>
      </c>
      <c r="P138" t="s">
        <v>1469</v>
      </c>
      <c r="Q138" t="s">
        <v>1470</v>
      </c>
      <c r="R138" t="s">
        <v>101</v>
      </c>
      <c r="S138" t="s">
        <v>1471</v>
      </c>
      <c r="T138" t="s">
        <v>198</v>
      </c>
      <c r="U138" t="s">
        <v>90</v>
      </c>
      <c r="V138" t="s">
        <v>1472</v>
      </c>
      <c r="W138" t="s">
        <v>1473</v>
      </c>
      <c r="X138" t="s">
        <v>1474</v>
      </c>
    </row>
    <row r="139" spans="1:24" hidden="1" x14ac:dyDescent="0.25">
      <c r="A139" t="s">
        <v>1475</v>
      </c>
      <c r="B139" t="s">
        <v>1476</v>
      </c>
      <c r="C139" s="1" t="str">
        <f t="shared" si="15"/>
        <v>21:0301</v>
      </c>
      <c r="D139" s="1" t="str">
        <f t="shared" si="16"/>
        <v>21:0007</v>
      </c>
      <c r="E139" t="s">
        <v>1442</v>
      </c>
      <c r="F139" t="s">
        <v>1477</v>
      </c>
      <c r="H139">
        <v>64.948928800000004</v>
      </c>
      <c r="I139">
        <v>-112.56552619999999</v>
      </c>
      <c r="J139" s="1" t="str">
        <f t="shared" si="17"/>
        <v>Till</v>
      </c>
      <c r="K139" s="1" t="str">
        <f t="shared" si="18"/>
        <v>Grain Mount: 0.25 – 0.50 mm</v>
      </c>
      <c r="L139" t="s">
        <v>839</v>
      </c>
      <c r="M139" s="1" t="str">
        <f>HYPERLINK("http://geochem.nrcan.gc.ca/cdogs/content/kwd/kwd030524_e.htm", "Alm")</f>
        <v>Alm</v>
      </c>
      <c r="N139" t="s">
        <v>1478</v>
      </c>
      <c r="O139" t="s">
        <v>1479</v>
      </c>
      <c r="P139" t="s">
        <v>307</v>
      </c>
      <c r="Q139" t="s">
        <v>1480</v>
      </c>
      <c r="R139" t="s">
        <v>474</v>
      </c>
      <c r="S139" t="s">
        <v>1481</v>
      </c>
      <c r="T139" t="s">
        <v>1482</v>
      </c>
      <c r="U139" t="s">
        <v>33</v>
      </c>
      <c r="V139" t="s">
        <v>1483</v>
      </c>
      <c r="W139" t="s">
        <v>1078</v>
      </c>
      <c r="X139" t="s">
        <v>1484</v>
      </c>
    </row>
    <row r="140" spans="1:24" hidden="1" x14ac:dyDescent="0.25">
      <c r="A140" t="s">
        <v>1485</v>
      </c>
      <c r="B140" t="s">
        <v>1486</v>
      </c>
      <c r="C140" s="1" t="str">
        <f t="shared" si="15"/>
        <v>21:0301</v>
      </c>
      <c r="D140" s="1" t="str">
        <f t="shared" si="16"/>
        <v>21:0007</v>
      </c>
      <c r="E140" t="s">
        <v>1442</v>
      </c>
      <c r="F140" t="s">
        <v>1487</v>
      </c>
      <c r="H140">
        <v>64.948928800000004</v>
      </c>
      <c r="I140">
        <v>-112.56552619999999</v>
      </c>
      <c r="J140" s="1" t="str">
        <f t="shared" si="17"/>
        <v>Till</v>
      </c>
      <c r="K140" s="1" t="str">
        <f t="shared" si="18"/>
        <v>Grain Mount: 0.25 – 0.50 mm</v>
      </c>
      <c r="L140" t="s">
        <v>839</v>
      </c>
      <c r="M140" s="1" t="str">
        <f>HYPERLINK("http://geochem.nrcan.gc.ca/cdogs/content/kwd/kwd030524_e.htm", "Alm")</f>
        <v>Alm</v>
      </c>
      <c r="N140" t="s">
        <v>1488</v>
      </c>
      <c r="O140" t="s">
        <v>1489</v>
      </c>
      <c r="P140" t="s">
        <v>221</v>
      </c>
      <c r="Q140" t="s">
        <v>1490</v>
      </c>
      <c r="R140" t="s">
        <v>223</v>
      </c>
      <c r="S140" t="s">
        <v>1491</v>
      </c>
      <c r="T140" t="s">
        <v>1492</v>
      </c>
      <c r="U140" t="s">
        <v>33</v>
      </c>
      <c r="V140" t="s">
        <v>1493</v>
      </c>
      <c r="W140" t="s">
        <v>531</v>
      </c>
      <c r="X140" t="s">
        <v>1494</v>
      </c>
    </row>
    <row r="141" spans="1:24" hidden="1" x14ac:dyDescent="0.25">
      <c r="A141" t="s">
        <v>1495</v>
      </c>
      <c r="B141" t="s">
        <v>1496</v>
      </c>
      <c r="C141" s="1" t="str">
        <f t="shared" si="15"/>
        <v>21:0301</v>
      </c>
      <c r="D141" s="1" t="str">
        <f t="shared" si="16"/>
        <v>21:0007</v>
      </c>
      <c r="E141" t="s">
        <v>1442</v>
      </c>
      <c r="F141" t="s">
        <v>1497</v>
      </c>
      <c r="H141">
        <v>64.948928800000004</v>
      </c>
      <c r="I141">
        <v>-112.56552619999999</v>
      </c>
      <c r="J141" s="1" t="str">
        <f t="shared" si="17"/>
        <v>Till</v>
      </c>
      <c r="K141" s="1" t="str">
        <f t="shared" si="18"/>
        <v>Grain Mount: 0.25 – 0.50 mm</v>
      </c>
      <c r="L141" t="s">
        <v>839</v>
      </c>
      <c r="M141" s="1" t="str">
        <f>HYPERLINK("http://geochem.nrcan.gc.ca/cdogs/content/kwd/kwd030543_e.htm", "Di")</f>
        <v>Di</v>
      </c>
      <c r="N141" t="s">
        <v>1498</v>
      </c>
      <c r="O141" t="s">
        <v>1499</v>
      </c>
      <c r="P141" t="s">
        <v>1500</v>
      </c>
      <c r="Q141" t="s">
        <v>1501</v>
      </c>
      <c r="R141" t="s">
        <v>90</v>
      </c>
      <c r="S141" t="s">
        <v>1502</v>
      </c>
      <c r="T141" t="s">
        <v>1503</v>
      </c>
      <c r="U141" t="s">
        <v>212</v>
      </c>
      <c r="V141" t="s">
        <v>1504</v>
      </c>
      <c r="W141" t="s">
        <v>1193</v>
      </c>
      <c r="X141" t="s">
        <v>1505</v>
      </c>
    </row>
    <row r="142" spans="1:24" hidden="1" x14ac:dyDescent="0.25">
      <c r="A142" t="s">
        <v>1506</v>
      </c>
      <c r="B142" t="s">
        <v>1507</v>
      </c>
      <c r="C142" s="1" t="str">
        <f t="shared" si="15"/>
        <v>21:0301</v>
      </c>
      <c r="D142" s="1" t="str">
        <f t="shared" si="16"/>
        <v>21:0007</v>
      </c>
      <c r="E142" t="s">
        <v>1442</v>
      </c>
      <c r="F142" t="s">
        <v>1508</v>
      </c>
      <c r="H142">
        <v>64.948928800000004</v>
      </c>
      <c r="I142">
        <v>-112.56552619999999</v>
      </c>
      <c r="J142" s="1" t="str">
        <f t="shared" si="17"/>
        <v>Till</v>
      </c>
      <c r="K142" s="1" t="str">
        <f t="shared" si="18"/>
        <v>Grain Mount: 0.25 – 0.50 mm</v>
      </c>
      <c r="L142" t="s">
        <v>839</v>
      </c>
      <c r="M142" s="1" t="str">
        <f>HYPERLINK("http://geochem.nrcan.gc.ca/cdogs/content/kwd/kwd030543_e.htm", "Di")</f>
        <v>Di</v>
      </c>
      <c r="N142" t="s">
        <v>1509</v>
      </c>
      <c r="O142" t="s">
        <v>1510</v>
      </c>
      <c r="P142" t="s">
        <v>966</v>
      </c>
      <c r="Q142" t="s">
        <v>1511</v>
      </c>
      <c r="R142" t="s">
        <v>33</v>
      </c>
      <c r="S142" t="s">
        <v>1512</v>
      </c>
      <c r="T142" t="s">
        <v>1513</v>
      </c>
      <c r="U142" t="s">
        <v>266</v>
      </c>
      <c r="V142" t="s">
        <v>1514</v>
      </c>
      <c r="W142" t="s">
        <v>728</v>
      </c>
      <c r="X142" t="s">
        <v>1515</v>
      </c>
    </row>
    <row r="143" spans="1:24" hidden="1" x14ac:dyDescent="0.25">
      <c r="A143" t="s">
        <v>1516</v>
      </c>
      <c r="B143" t="s">
        <v>1517</v>
      </c>
      <c r="C143" s="1" t="str">
        <f t="shared" si="15"/>
        <v>21:0301</v>
      </c>
      <c r="D143" s="1" t="str">
        <f t="shared" si="16"/>
        <v>21:0007</v>
      </c>
      <c r="E143" t="s">
        <v>1442</v>
      </c>
      <c r="F143" t="s">
        <v>1518</v>
      </c>
      <c r="H143">
        <v>64.948928800000004</v>
      </c>
      <c r="I143">
        <v>-112.56552619999999</v>
      </c>
      <c r="J143" s="1" t="str">
        <f t="shared" si="17"/>
        <v>Till</v>
      </c>
      <c r="K143" s="1" t="str">
        <f t="shared" si="18"/>
        <v>Grain Mount: 0.25 – 0.50 mm</v>
      </c>
      <c r="L143" t="s">
        <v>839</v>
      </c>
      <c r="M143" s="1" t="str">
        <f>HYPERLINK("http://geochem.nrcan.gc.ca/cdogs/content/kwd/kwd030120_e.htm", "Ilm")</f>
        <v>Ilm</v>
      </c>
      <c r="N143" t="s">
        <v>1350</v>
      </c>
      <c r="O143" t="s">
        <v>555</v>
      </c>
      <c r="P143" t="s">
        <v>457</v>
      </c>
      <c r="Q143" t="s">
        <v>1519</v>
      </c>
      <c r="R143" t="s">
        <v>33</v>
      </c>
      <c r="S143" t="s">
        <v>366</v>
      </c>
      <c r="T143" t="s">
        <v>1520</v>
      </c>
      <c r="U143" t="s">
        <v>33</v>
      </c>
      <c r="V143" t="s">
        <v>33</v>
      </c>
      <c r="W143" t="s">
        <v>1521</v>
      </c>
      <c r="X143" t="s">
        <v>1522</v>
      </c>
    </row>
    <row r="144" spans="1:24" hidden="1" x14ac:dyDescent="0.25">
      <c r="A144" t="s">
        <v>1523</v>
      </c>
      <c r="B144" t="s">
        <v>1524</v>
      </c>
      <c r="C144" s="1" t="str">
        <f t="shared" si="15"/>
        <v>21:0301</v>
      </c>
      <c r="D144" s="1" t="str">
        <f t="shared" si="16"/>
        <v>21:0007</v>
      </c>
      <c r="E144" t="s">
        <v>1442</v>
      </c>
      <c r="F144" t="s">
        <v>1525</v>
      </c>
      <c r="H144">
        <v>64.948928800000004</v>
      </c>
      <c r="I144">
        <v>-112.56552619999999</v>
      </c>
      <c r="J144" s="1" t="str">
        <f t="shared" si="17"/>
        <v>Till</v>
      </c>
      <c r="K144" s="1" t="str">
        <f t="shared" si="18"/>
        <v>Grain Mount: 0.25 – 0.50 mm</v>
      </c>
      <c r="L144" t="s">
        <v>839</v>
      </c>
      <c r="M144" s="1" t="str">
        <f>HYPERLINK("http://geochem.nrcan.gc.ca/cdogs/content/kwd/kwd030120_e.htm", "Ilm")</f>
        <v>Ilm</v>
      </c>
      <c r="N144" t="s">
        <v>219</v>
      </c>
      <c r="O144" t="s">
        <v>686</v>
      </c>
      <c r="P144" t="s">
        <v>421</v>
      </c>
      <c r="Q144" t="s">
        <v>1526</v>
      </c>
      <c r="R144" t="s">
        <v>33</v>
      </c>
      <c r="S144" t="s">
        <v>1527</v>
      </c>
      <c r="T144" t="s">
        <v>1528</v>
      </c>
      <c r="U144" t="s">
        <v>255</v>
      </c>
      <c r="V144" t="s">
        <v>33</v>
      </c>
      <c r="W144" t="s">
        <v>1529</v>
      </c>
      <c r="X144" t="s">
        <v>1530</v>
      </c>
    </row>
    <row r="145" spans="1:24" hidden="1" x14ac:dyDescent="0.25">
      <c r="A145" t="s">
        <v>1531</v>
      </c>
      <c r="B145" t="s">
        <v>1532</v>
      </c>
      <c r="C145" s="1" t="str">
        <f t="shared" si="15"/>
        <v>21:0301</v>
      </c>
      <c r="D145" s="1" t="str">
        <f t="shared" si="16"/>
        <v>21:0007</v>
      </c>
      <c r="E145" t="s">
        <v>1442</v>
      </c>
      <c r="F145" t="s">
        <v>1533</v>
      </c>
      <c r="H145">
        <v>64.948928800000004</v>
      </c>
      <c r="I145">
        <v>-112.56552619999999</v>
      </c>
      <c r="J145" s="1" t="str">
        <f t="shared" si="17"/>
        <v>Till</v>
      </c>
      <c r="K145" s="1" t="str">
        <f t="shared" si="18"/>
        <v>Grain Mount: 0.25 – 0.50 mm</v>
      </c>
      <c r="L145" t="s">
        <v>839</v>
      </c>
      <c r="M145" s="1" t="str">
        <f>HYPERLINK("http://geochem.nrcan.gc.ca/cdogs/content/kwd/kwd030120_e.htm", "Ilm")</f>
        <v>Ilm</v>
      </c>
      <c r="N145" t="s">
        <v>1161</v>
      </c>
      <c r="O145" t="s">
        <v>255</v>
      </c>
      <c r="P145" t="s">
        <v>1269</v>
      </c>
      <c r="Q145" t="s">
        <v>1534</v>
      </c>
      <c r="R145" t="s">
        <v>474</v>
      </c>
      <c r="S145" t="s">
        <v>823</v>
      </c>
      <c r="T145" t="s">
        <v>1535</v>
      </c>
      <c r="U145" t="s">
        <v>33</v>
      </c>
      <c r="V145" t="s">
        <v>33</v>
      </c>
      <c r="W145" t="s">
        <v>1536</v>
      </c>
      <c r="X145" t="s">
        <v>1537</v>
      </c>
    </row>
    <row r="146" spans="1:24" hidden="1" x14ac:dyDescent="0.25">
      <c r="A146" t="s">
        <v>1538</v>
      </c>
      <c r="B146" t="s">
        <v>1539</v>
      </c>
      <c r="C146" s="1" t="str">
        <f t="shared" si="15"/>
        <v>21:0301</v>
      </c>
      <c r="D146" s="1" t="str">
        <f t="shared" si="16"/>
        <v>21:0007</v>
      </c>
      <c r="E146" t="s">
        <v>1442</v>
      </c>
      <c r="F146" t="s">
        <v>1540</v>
      </c>
      <c r="H146">
        <v>64.948928800000004</v>
      </c>
      <c r="I146">
        <v>-112.56552619999999</v>
      </c>
      <c r="J146" s="1" t="str">
        <f t="shared" si="17"/>
        <v>Till</v>
      </c>
      <c r="K146" s="1" t="str">
        <f t="shared" si="18"/>
        <v>Grain Mount: 0.25 – 0.50 mm</v>
      </c>
      <c r="L146" t="s">
        <v>839</v>
      </c>
      <c r="M146" s="1" t="str">
        <f>HYPERLINK("http://geochem.nrcan.gc.ca/cdogs/content/kwd/kwd030120_e.htm", "Ilm")</f>
        <v>Ilm</v>
      </c>
      <c r="N146" t="s">
        <v>254</v>
      </c>
      <c r="O146" t="s">
        <v>246</v>
      </c>
      <c r="P146" t="s">
        <v>490</v>
      </c>
      <c r="Q146" t="s">
        <v>1541</v>
      </c>
      <c r="R146" t="s">
        <v>220</v>
      </c>
      <c r="S146" t="s">
        <v>1542</v>
      </c>
      <c r="T146" t="s">
        <v>1543</v>
      </c>
      <c r="U146" t="s">
        <v>33</v>
      </c>
      <c r="V146" t="s">
        <v>33</v>
      </c>
      <c r="W146" t="s">
        <v>1544</v>
      </c>
      <c r="X146" t="s">
        <v>1545</v>
      </c>
    </row>
    <row r="147" spans="1:24" hidden="1" x14ac:dyDescent="0.25">
      <c r="A147" t="s">
        <v>1546</v>
      </c>
      <c r="B147" t="s">
        <v>1547</v>
      </c>
      <c r="C147" s="1" t="str">
        <f t="shared" si="15"/>
        <v>21:0301</v>
      </c>
      <c r="D147" s="1" t="str">
        <f t="shared" si="16"/>
        <v>21:0007</v>
      </c>
      <c r="E147" t="s">
        <v>1442</v>
      </c>
      <c r="F147" t="s">
        <v>1548</v>
      </c>
      <c r="H147">
        <v>64.948928800000004</v>
      </c>
      <c r="I147">
        <v>-112.56552619999999</v>
      </c>
      <c r="J147" s="1" t="str">
        <f t="shared" si="17"/>
        <v>Till</v>
      </c>
      <c r="K147" s="1" t="str">
        <f t="shared" si="18"/>
        <v>Grain Mount: 0.25 – 0.50 mm</v>
      </c>
      <c r="L147" t="s">
        <v>839</v>
      </c>
      <c r="M147" s="1" t="str">
        <f>HYPERLINK("http://geochem.nrcan.gc.ca/cdogs/content/kwd/kwd030541_e.htm", "Ti_Mag")</f>
        <v>Ti_Mag</v>
      </c>
      <c r="N147" t="s">
        <v>1549</v>
      </c>
      <c r="O147" t="s">
        <v>33</v>
      </c>
      <c r="P147" t="s">
        <v>1550</v>
      </c>
      <c r="Q147" t="s">
        <v>1551</v>
      </c>
      <c r="R147" t="s">
        <v>33</v>
      </c>
      <c r="S147" t="s">
        <v>461</v>
      </c>
      <c r="T147" t="s">
        <v>1552</v>
      </c>
      <c r="U147" t="s">
        <v>246</v>
      </c>
      <c r="V147" t="s">
        <v>380</v>
      </c>
      <c r="W147" t="s">
        <v>1553</v>
      </c>
      <c r="X147" t="s">
        <v>1554</v>
      </c>
    </row>
    <row r="148" spans="1:24" hidden="1" x14ac:dyDescent="0.25">
      <c r="A148" t="s">
        <v>1555</v>
      </c>
      <c r="B148" t="s">
        <v>1556</v>
      </c>
      <c r="C148" s="1" t="str">
        <f t="shared" si="15"/>
        <v>21:0301</v>
      </c>
      <c r="D148" s="1" t="str">
        <f t="shared" si="16"/>
        <v>21:0007</v>
      </c>
      <c r="E148" t="s">
        <v>1442</v>
      </c>
      <c r="F148" t="s">
        <v>1557</v>
      </c>
      <c r="H148">
        <v>64.948928800000004</v>
      </c>
      <c r="I148">
        <v>-112.56552619999999</v>
      </c>
      <c r="J148" s="1" t="str">
        <f t="shared" si="17"/>
        <v>Till</v>
      </c>
      <c r="K148" s="1" t="str">
        <f t="shared" si="18"/>
        <v>Grain Mount: 0.25 – 0.50 mm</v>
      </c>
      <c r="L148" t="s">
        <v>839</v>
      </c>
      <c r="M148" s="1" t="str">
        <f>HYPERLINK("http://geochem.nrcan.gc.ca/cdogs/content/kwd/kwd030120_e.htm", "Ilm")</f>
        <v>Ilm</v>
      </c>
      <c r="N148" t="s">
        <v>1558</v>
      </c>
      <c r="O148" t="s">
        <v>226</v>
      </c>
      <c r="P148" t="s">
        <v>569</v>
      </c>
      <c r="Q148" t="s">
        <v>1559</v>
      </c>
      <c r="R148" t="s">
        <v>474</v>
      </c>
      <c r="S148" t="s">
        <v>1560</v>
      </c>
      <c r="T148" t="s">
        <v>1561</v>
      </c>
      <c r="U148" t="s">
        <v>255</v>
      </c>
      <c r="V148" t="s">
        <v>33</v>
      </c>
      <c r="W148" t="s">
        <v>1562</v>
      </c>
      <c r="X148" t="s">
        <v>1563</v>
      </c>
    </row>
    <row r="149" spans="1:24" hidden="1" x14ac:dyDescent="0.25">
      <c r="A149" t="s">
        <v>1564</v>
      </c>
      <c r="B149" t="s">
        <v>1565</v>
      </c>
      <c r="C149" s="1" t="str">
        <f t="shared" si="15"/>
        <v>21:0301</v>
      </c>
      <c r="D149" s="1" t="str">
        <f t="shared" si="16"/>
        <v>21:0007</v>
      </c>
      <c r="E149" t="s">
        <v>1442</v>
      </c>
      <c r="F149" t="s">
        <v>1566</v>
      </c>
      <c r="H149">
        <v>64.948928800000004</v>
      </c>
      <c r="I149">
        <v>-112.56552619999999</v>
      </c>
      <c r="J149" s="1" t="str">
        <f t="shared" si="17"/>
        <v>Till</v>
      </c>
      <c r="K149" s="1" t="str">
        <f t="shared" si="18"/>
        <v>Grain Mount: 0.25 – 0.50 mm</v>
      </c>
      <c r="L149" t="s">
        <v>839</v>
      </c>
      <c r="M149" s="1" t="str">
        <f>HYPERLINK("http://geochem.nrcan.gc.ca/cdogs/content/kwd/kwd030120_e.htm", "Ilm")</f>
        <v>Ilm</v>
      </c>
      <c r="N149" t="s">
        <v>115</v>
      </c>
      <c r="O149" t="s">
        <v>33</v>
      </c>
      <c r="P149" t="s">
        <v>223</v>
      </c>
      <c r="Q149" t="s">
        <v>1567</v>
      </c>
      <c r="R149" t="s">
        <v>33</v>
      </c>
      <c r="S149" t="s">
        <v>1568</v>
      </c>
      <c r="T149" t="s">
        <v>1569</v>
      </c>
      <c r="U149" t="s">
        <v>33</v>
      </c>
      <c r="V149" t="s">
        <v>33</v>
      </c>
      <c r="W149" t="s">
        <v>1570</v>
      </c>
      <c r="X149" t="s">
        <v>1571</v>
      </c>
    </row>
    <row r="150" spans="1:24" hidden="1" x14ac:dyDescent="0.25">
      <c r="A150" t="s">
        <v>1572</v>
      </c>
      <c r="B150" t="s">
        <v>1573</v>
      </c>
      <c r="C150" s="1" t="str">
        <f t="shared" si="15"/>
        <v>21:0301</v>
      </c>
      <c r="D150" s="1" t="str">
        <f t="shared" si="16"/>
        <v>21:0007</v>
      </c>
      <c r="E150" t="s">
        <v>1574</v>
      </c>
      <c r="F150" t="s">
        <v>1575</v>
      </c>
      <c r="H150">
        <v>64.892183399999993</v>
      </c>
      <c r="I150">
        <v>-112.89288310000001</v>
      </c>
      <c r="J150" s="1" t="str">
        <f t="shared" si="17"/>
        <v>Till</v>
      </c>
      <c r="K150" s="1" t="str">
        <f t="shared" si="18"/>
        <v>Grain Mount: 0.25 – 0.50 mm</v>
      </c>
      <c r="L150" t="s">
        <v>839</v>
      </c>
      <c r="M150" s="1" t="str">
        <f t="shared" ref="M150:M155" si="19">HYPERLINK("http://geochem.nrcan.gc.ca/cdogs/content/kwd/kwd030524_e.htm", "Alm")</f>
        <v>Alm</v>
      </c>
      <c r="N150" t="s">
        <v>1576</v>
      </c>
      <c r="O150" t="s">
        <v>1577</v>
      </c>
      <c r="P150" t="s">
        <v>33</v>
      </c>
      <c r="Q150" t="s">
        <v>1578</v>
      </c>
      <c r="R150" t="s">
        <v>90</v>
      </c>
      <c r="S150" t="s">
        <v>1579</v>
      </c>
      <c r="T150" t="s">
        <v>1580</v>
      </c>
      <c r="U150" t="s">
        <v>457</v>
      </c>
      <c r="V150" t="s">
        <v>1581</v>
      </c>
      <c r="W150" t="s">
        <v>390</v>
      </c>
      <c r="X150" t="s">
        <v>1582</v>
      </c>
    </row>
    <row r="151" spans="1:24" hidden="1" x14ac:dyDescent="0.25">
      <c r="A151" t="s">
        <v>1583</v>
      </c>
      <c r="B151" t="s">
        <v>1584</v>
      </c>
      <c r="C151" s="1" t="str">
        <f t="shared" si="15"/>
        <v>21:0301</v>
      </c>
      <c r="D151" s="1" t="str">
        <f t="shared" si="16"/>
        <v>21:0007</v>
      </c>
      <c r="E151" t="s">
        <v>1574</v>
      </c>
      <c r="F151" t="s">
        <v>1585</v>
      </c>
      <c r="H151">
        <v>64.892183399999993</v>
      </c>
      <c r="I151">
        <v>-112.89288310000001</v>
      </c>
      <c r="J151" s="1" t="str">
        <f t="shared" si="17"/>
        <v>Till</v>
      </c>
      <c r="K151" s="1" t="str">
        <f t="shared" si="18"/>
        <v>Grain Mount: 0.25 – 0.50 mm</v>
      </c>
      <c r="L151" t="s">
        <v>839</v>
      </c>
      <c r="M151" s="1" t="str">
        <f t="shared" si="19"/>
        <v>Alm</v>
      </c>
      <c r="N151" t="s">
        <v>1586</v>
      </c>
      <c r="O151" t="s">
        <v>1587</v>
      </c>
      <c r="P151" t="s">
        <v>47</v>
      </c>
      <c r="Q151" t="s">
        <v>1588</v>
      </c>
      <c r="R151" t="s">
        <v>33</v>
      </c>
      <c r="S151" t="s">
        <v>1180</v>
      </c>
      <c r="T151" t="s">
        <v>1589</v>
      </c>
      <c r="U151" t="s">
        <v>33</v>
      </c>
      <c r="V151" t="s">
        <v>1590</v>
      </c>
      <c r="W151" t="s">
        <v>278</v>
      </c>
      <c r="X151" t="s">
        <v>1591</v>
      </c>
    </row>
    <row r="152" spans="1:24" hidden="1" x14ac:dyDescent="0.25">
      <c r="A152" t="s">
        <v>1592</v>
      </c>
      <c r="B152" t="s">
        <v>1593</v>
      </c>
      <c r="C152" s="1" t="str">
        <f t="shared" si="15"/>
        <v>21:0301</v>
      </c>
      <c r="D152" s="1" t="str">
        <f t="shared" si="16"/>
        <v>21:0007</v>
      </c>
      <c r="E152" t="s">
        <v>1574</v>
      </c>
      <c r="F152" t="s">
        <v>1594</v>
      </c>
      <c r="H152">
        <v>64.892183399999993</v>
      </c>
      <c r="I152">
        <v>-112.89288310000001</v>
      </c>
      <c r="J152" s="1" t="str">
        <f t="shared" si="17"/>
        <v>Till</v>
      </c>
      <c r="K152" s="1" t="str">
        <f t="shared" si="18"/>
        <v>Grain Mount: 0.25 – 0.50 mm</v>
      </c>
      <c r="L152" t="s">
        <v>839</v>
      </c>
      <c r="M152" s="1" t="str">
        <f t="shared" si="19"/>
        <v>Alm</v>
      </c>
      <c r="N152" t="s">
        <v>1595</v>
      </c>
      <c r="O152" t="s">
        <v>1596</v>
      </c>
      <c r="P152" t="s">
        <v>246</v>
      </c>
      <c r="Q152" t="s">
        <v>1597</v>
      </c>
      <c r="R152" t="s">
        <v>366</v>
      </c>
      <c r="S152" t="s">
        <v>1598</v>
      </c>
      <c r="T152" t="s">
        <v>1599</v>
      </c>
      <c r="U152" t="s">
        <v>33</v>
      </c>
      <c r="V152" t="s">
        <v>1600</v>
      </c>
      <c r="W152" t="s">
        <v>1601</v>
      </c>
      <c r="X152" t="s">
        <v>1602</v>
      </c>
    </row>
    <row r="153" spans="1:24" hidden="1" x14ac:dyDescent="0.25">
      <c r="A153" t="s">
        <v>1603</v>
      </c>
      <c r="B153" t="s">
        <v>1604</v>
      </c>
      <c r="C153" s="1" t="str">
        <f t="shared" si="15"/>
        <v>21:0301</v>
      </c>
      <c r="D153" s="1" t="str">
        <f t="shared" si="16"/>
        <v>21:0007</v>
      </c>
      <c r="E153" t="s">
        <v>1574</v>
      </c>
      <c r="F153" t="s">
        <v>1605</v>
      </c>
      <c r="H153">
        <v>64.892183399999993</v>
      </c>
      <c r="I153">
        <v>-112.89288310000001</v>
      </c>
      <c r="J153" s="1" t="str">
        <f t="shared" si="17"/>
        <v>Till</v>
      </c>
      <c r="K153" s="1" t="str">
        <f t="shared" si="18"/>
        <v>Grain Mount: 0.25 – 0.50 mm</v>
      </c>
      <c r="L153" t="s">
        <v>839</v>
      </c>
      <c r="M153" s="1" t="str">
        <f t="shared" si="19"/>
        <v>Alm</v>
      </c>
      <c r="N153" t="s">
        <v>1606</v>
      </c>
      <c r="O153" t="s">
        <v>1607</v>
      </c>
      <c r="P153" t="s">
        <v>170</v>
      </c>
      <c r="Q153" t="s">
        <v>1608</v>
      </c>
      <c r="R153" t="s">
        <v>33</v>
      </c>
      <c r="S153" t="s">
        <v>138</v>
      </c>
      <c r="T153" t="s">
        <v>1609</v>
      </c>
      <c r="U153" t="s">
        <v>33</v>
      </c>
      <c r="V153" t="s">
        <v>1610</v>
      </c>
      <c r="W153" t="s">
        <v>209</v>
      </c>
      <c r="X153" t="s">
        <v>1611</v>
      </c>
    </row>
    <row r="154" spans="1:24" hidden="1" x14ac:dyDescent="0.25">
      <c r="A154" t="s">
        <v>1612</v>
      </c>
      <c r="B154" t="s">
        <v>1613</v>
      </c>
      <c r="C154" s="1" t="str">
        <f t="shared" si="15"/>
        <v>21:0301</v>
      </c>
      <c r="D154" s="1" t="str">
        <f t="shared" si="16"/>
        <v>21:0007</v>
      </c>
      <c r="E154" t="s">
        <v>1574</v>
      </c>
      <c r="F154" t="s">
        <v>1614</v>
      </c>
      <c r="H154">
        <v>64.892183399999993</v>
      </c>
      <c r="I154">
        <v>-112.89288310000001</v>
      </c>
      <c r="J154" s="1" t="str">
        <f t="shared" si="17"/>
        <v>Till</v>
      </c>
      <c r="K154" s="1" t="str">
        <f t="shared" si="18"/>
        <v>Grain Mount: 0.25 – 0.50 mm</v>
      </c>
      <c r="L154" t="s">
        <v>839</v>
      </c>
      <c r="M154" s="1" t="str">
        <f t="shared" si="19"/>
        <v>Alm</v>
      </c>
      <c r="N154" t="s">
        <v>1615</v>
      </c>
      <c r="O154" t="s">
        <v>1616</v>
      </c>
      <c r="P154" t="s">
        <v>469</v>
      </c>
      <c r="Q154" t="s">
        <v>1617</v>
      </c>
      <c r="R154" t="s">
        <v>33</v>
      </c>
      <c r="S154" t="s">
        <v>1618</v>
      </c>
      <c r="T154" t="s">
        <v>1619</v>
      </c>
      <c r="U154" t="s">
        <v>33</v>
      </c>
      <c r="V154" t="s">
        <v>1620</v>
      </c>
      <c r="W154" t="s">
        <v>1621</v>
      </c>
      <c r="X154" t="s">
        <v>1622</v>
      </c>
    </row>
    <row r="155" spans="1:24" hidden="1" x14ac:dyDescent="0.25">
      <c r="A155" t="s">
        <v>1623</v>
      </c>
      <c r="B155" t="s">
        <v>1624</v>
      </c>
      <c r="C155" s="1" t="str">
        <f t="shared" si="15"/>
        <v>21:0301</v>
      </c>
      <c r="D155" s="1" t="str">
        <f t="shared" si="16"/>
        <v>21:0007</v>
      </c>
      <c r="E155" t="s">
        <v>1574</v>
      </c>
      <c r="F155" t="s">
        <v>1625</v>
      </c>
      <c r="H155">
        <v>64.892183399999993</v>
      </c>
      <c r="I155">
        <v>-112.89288310000001</v>
      </c>
      <c r="J155" s="1" t="str">
        <f t="shared" si="17"/>
        <v>Till</v>
      </c>
      <c r="K155" s="1" t="str">
        <f t="shared" si="18"/>
        <v>Grain Mount: 0.25 – 0.50 mm</v>
      </c>
      <c r="L155" t="s">
        <v>839</v>
      </c>
      <c r="M155" s="1" t="str">
        <f t="shared" si="19"/>
        <v>Alm</v>
      </c>
      <c r="N155" t="s">
        <v>1626</v>
      </c>
      <c r="O155" t="s">
        <v>1627</v>
      </c>
      <c r="P155" t="s">
        <v>90</v>
      </c>
      <c r="Q155" t="s">
        <v>1628</v>
      </c>
      <c r="R155" t="s">
        <v>101</v>
      </c>
      <c r="S155" t="s">
        <v>1629</v>
      </c>
      <c r="T155" t="s">
        <v>1630</v>
      </c>
      <c r="U155" t="s">
        <v>33</v>
      </c>
      <c r="V155" t="s">
        <v>1631</v>
      </c>
      <c r="W155" t="s">
        <v>1213</v>
      </c>
      <c r="X155" t="s">
        <v>1632</v>
      </c>
    </row>
    <row r="156" spans="1:24" hidden="1" x14ac:dyDescent="0.25">
      <c r="A156" t="s">
        <v>1633</v>
      </c>
      <c r="B156" t="s">
        <v>1634</v>
      </c>
      <c r="C156" s="1" t="str">
        <f t="shared" si="15"/>
        <v>21:0301</v>
      </c>
      <c r="D156" s="1" t="str">
        <f t="shared" si="16"/>
        <v>21:0007</v>
      </c>
      <c r="E156" t="s">
        <v>1635</v>
      </c>
      <c r="F156" t="s">
        <v>1636</v>
      </c>
      <c r="H156">
        <v>64.462999300000007</v>
      </c>
      <c r="I156">
        <v>-112.2656516</v>
      </c>
      <c r="J156" s="1" t="str">
        <f t="shared" si="17"/>
        <v>Till</v>
      </c>
      <c r="K156" s="1" t="str">
        <f t="shared" si="18"/>
        <v>Grain Mount: 0.25 – 0.50 mm</v>
      </c>
      <c r="L156" t="s">
        <v>839</v>
      </c>
      <c r="M156" s="1" t="str">
        <f>HYPERLINK("http://geochem.nrcan.gc.ca/cdogs/content/kwd/kwd030125_e.htm", "Rt")</f>
        <v>Rt</v>
      </c>
      <c r="N156" t="s">
        <v>307</v>
      </c>
      <c r="O156" t="s">
        <v>474</v>
      </c>
      <c r="P156" t="s">
        <v>1637</v>
      </c>
      <c r="Q156" t="s">
        <v>1638</v>
      </c>
      <c r="R156" t="s">
        <v>728</v>
      </c>
      <c r="S156" t="s">
        <v>718</v>
      </c>
      <c r="T156" t="s">
        <v>172</v>
      </c>
      <c r="U156" t="s">
        <v>33</v>
      </c>
      <c r="V156" t="s">
        <v>33</v>
      </c>
      <c r="W156" t="s">
        <v>1639</v>
      </c>
      <c r="X156" t="s">
        <v>1640</v>
      </c>
    </row>
    <row r="157" spans="1:24" hidden="1" x14ac:dyDescent="0.25">
      <c r="A157" t="s">
        <v>1641</v>
      </c>
      <c r="B157" t="s">
        <v>1642</v>
      </c>
      <c r="C157" s="1" t="str">
        <f t="shared" si="15"/>
        <v>21:0301</v>
      </c>
      <c r="D157" s="1" t="str">
        <f t="shared" si="16"/>
        <v>21:0007</v>
      </c>
      <c r="E157" t="s">
        <v>1635</v>
      </c>
      <c r="F157" t="s">
        <v>1643</v>
      </c>
      <c r="H157">
        <v>64.462999300000007</v>
      </c>
      <c r="I157">
        <v>-112.2656516</v>
      </c>
      <c r="J157" s="1" t="str">
        <f t="shared" si="17"/>
        <v>Till</v>
      </c>
      <c r="K157" s="1" t="str">
        <f t="shared" si="18"/>
        <v>Grain Mount: 0.25 – 0.50 mm</v>
      </c>
      <c r="L157" t="s">
        <v>839</v>
      </c>
      <c r="M157" s="1" t="str">
        <f>HYPERLINK("http://geochem.nrcan.gc.ca/cdogs/content/kwd/kwd030120_e.htm", "Ilm")</f>
        <v>Ilm</v>
      </c>
      <c r="N157" t="s">
        <v>1644</v>
      </c>
      <c r="O157" t="s">
        <v>33</v>
      </c>
      <c r="P157" t="s">
        <v>1558</v>
      </c>
      <c r="Q157" t="s">
        <v>1645</v>
      </c>
      <c r="R157" t="s">
        <v>47</v>
      </c>
      <c r="S157" t="s">
        <v>1646</v>
      </c>
      <c r="T157" t="s">
        <v>1147</v>
      </c>
      <c r="U157" t="s">
        <v>33</v>
      </c>
      <c r="V157" t="s">
        <v>33</v>
      </c>
      <c r="W157" t="s">
        <v>1647</v>
      </c>
      <c r="X157" t="s">
        <v>1648</v>
      </c>
    </row>
    <row r="158" spans="1:24" hidden="1" x14ac:dyDescent="0.25">
      <c r="A158" t="s">
        <v>1649</v>
      </c>
      <c r="B158" t="s">
        <v>1650</v>
      </c>
      <c r="C158" s="1" t="str">
        <f t="shared" si="15"/>
        <v>21:0301</v>
      </c>
      <c r="D158" s="1" t="str">
        <f t="shared" si="16"/>
        <v>21:0007</v>
      </c>
      <c r="E158" t="s">
        <v>1651</v>
      </c>
      <c r="F158" t="s">
        <v>1652</v>
      </c>
      <c r="H158">
        <v>64.343129000000005</v>
      </c>
      <c r="I158">
        <v>-112.38657910000001</v>
      </c>
      <c r="J158" s="1" t="str">
        <f t="shared" si="17"/>
        <v>Till</v>
      </c>
      <c r="K158" s="1" t="str">
        <f t="shared" si="18"/>
        <v>Grain Mount: 0.25 – 0.50 mm</v>
      </c>
      <c r="L158" t="s">
        <v>839</v>
      </c>
      <c r="M158" s="1" t="str">
        <f>HYPERLINK("http://geochem.nrcan.gc.ca/cdogs/content/kwd/kwd030523_e.htm", "Prp")</f>
        <v>Prp</v>
      </c>
      <c r="N158" t="s">
        <v>1653</v>
      </c>
      <c r="O158" t="s">
        <v>1654</v>
      </c>
      <c r="P158" t="s">
        <v>1655</v>
      </c>
      <c r="Q158" t="s">
        <v>1656</v>
      </c>
      <c r="R158" t="s">
        <v>33</v>
      </c>
      <c r="S158" t="s">
        <v>1657</v>
      </c>
      <c r="T158" t="s">
        <v>522</v>
      </c>
      <c r="U158" t="s">
        <v>104</v>
      </c>
      <c r="V158" t="s">
        <v>1658</v>
      </c>
      <c r="W158" t="s">
        <v>330</v>
      </c>
      <c r="X158" t="s">
        <v>1659</v>
      </c>
    </row>
    <row r="159" spans="1:24" hidden="1" x14ac:dyDescent="0.25">
      <c r="A159" t="s">
        <v>1660</v>
      </c>
      <c r="B159" t="s">
        <v>1661</v>
      </c>
      <c r="C159" s="1" t="str">
        <f t="shared" si="15"/>
        <v>21:0301</v>
      </c>
      <c r="D159" s="1" t="str">
        <f t="shared" si="16"/>
        <v>21:0007</v>
      </c>
      <c r="E159" t="s">
        <v>1651</v>
      </c>
      <c r="F159" t="s">
        <v>1662</v>
      </c>
      <c r="H159">
        <v>64.343129000000005</v>
      </c>
      <c r="I159">
        <v>-112.38657910000001</v>
      </c>
      <c r="J159" s="1" t="str">
        <f t="shared" si="17"/>
        <v>Till</v>
      </c>
      <c r="K159" s="1" t="str">
        <f t="shared" si="18"/>
        <v>Grain Mount: 0.25 – 0.50 mm</v>
      </c>
      <c r="L159" t="s">
        <v>839</v>
      </c>
      <c r="M159" s="1" t="str">
        <f>HYPERLINK("http://geochem.nrcan.gc.ca/cdogs/content/kwd/kwd030523_e.htm", "Prp")</f>
        <v>Prp</v>
      </c>
      <c r="N159" t="s">
        <v>1663</v>
      </c>
      <c r="O159" t="s">
        <v>1664</v>
      </c>
      <c r="P159" t="s">
        <v>1665</v>
      </c>
      <c r="Q159" t="s">
        <v>1666</v>
      </c>
      <c r="R159" t="s">
        <v>87</v>
      </c>
      <c r="S159" t="s">
        <v>1667</v>
      </c>
      <c r="T159" t="s">
        <v>1668</v>
      </c>
      <c r="U159" t="s">
        <v>209</v>
      </c>
      <c r="V159" t="s">
        <v>1669</v>
      </c>
      <c r="W159" t="s">
        <v>103</v>
      </c>
      <c r="X159" t="s">
        <v>1670</v>
      </c>
    </row>
    <row r="160" spans="1:24" hidden="1" x14ac:dyDescent="0.25">
      <c r="A160" t="s">
        <v>1671</v>
      </c>
      <c r="B160" t="s">
        <v>1672</v>
      </c>
      <c r="C160" s="1" t="str">
        <f t="shared" si="15"/>
        <v>21:0301</v>
      </c>
      <c r="D160" s="1" t="str">
        <f t="shared" si="16"/>
        <v>21:0007</v>
      </c>
      <c r="E160" t="s">
        <v>1651</v>
      </c>
      <c r="F160" t="s">
        <v>1673</v>
      </c>
      <c r="H160">
        <v>64.343129000000005</v>
      </c>
      <c r="I160">
        <v>-112.38657910000001</v>
      </c>
      <c r="J160" s="1" t="str">
        <f t="shared" si="17"/>
        <v>Till</v>
      </c>
      <c r="K160" s="1" t="str">
        <f t="shared" si="18"/>
        <v>Grain Mount: 0.25 – 0.50 mm</v>
      </c>
      <c r="L160" t="s">
        <v>839</v>
      </c>
      <c r="M160" s="1" t="str">
        <f>HYPERLINK("http://geochem.nrcan.gc.ca/cdogs/content/kwd/kwd030524_e.htm", "Alm")</f>
        <v>Alm</v>
      </c>
      <c r="N160" t="s">
        <v>1674</v>
      </c>
      <c r="O160" t="s">
        <v>1675</v>
      </c>
      <c r="P160" t="s">
        <v>234</v>
      </c>
      <c r="Q160" t="s">
        <v>1676</v>
      </c>
      <c r="R160" t="s">
        <v>47</v>
      </c>
      <c r="S160" t="s">
        <v>1677</v>
      </c>
      <c r="T160" t="s">
        <v>1678</v>
      </c>
      <c r="U160" t="s">
        <v>462</v>
      </c>
      <c r="V160" t="s">
        <v>1679</v>
      </c>
      <c r="W160" t="s">
        <v>1350</v>
      </c>
      <c r="X160" t="s">
        <v>1680</v>
      </c>
    </row>
    <row r="161" spans="1:24" hidden="1" x14ac:dyDescent="0.25">
      <c r="A161" t="s">
        <v>1681</v>
      </c>
      <c r="B161" t="s">
        <v>1682</v>
      </c>
      <c r="C161" s="1" t="str">
        <f t="shared" si="15"/>
        <v>21:0301</v>
      </c>
      <c r="D161" s="1" t="str">
        <f t="shared" si="16"/>
        <v>21:0007</v>
      </c>
      <c r="E161" t="s">
        <v>1651</v>
      </c>
      <c r="F161" t="s">
        <v>1683</v>
      </c>
      <c r="H161">
        <v>64.343129000000005</v>
      </c>
      <c r="I161">
        <v>-112.38657910000001</v>
      </c>
      <c r="J161" s="1" t="str">
        <f t="shared" si="17"/>
        <v>Till</v>
      </c>
      <c r="K161" s="1" t="str">
        <f t="shared" si="18"/>
        <v>Grain Mount: 0.25 – 0.50 mm</v>
      </c>
      <c r="L161" t="s">
        <v>839</v>
      </c>
      <c r="M161" s="1" t="str">
        <f>HYPERLINK("http://geochem.nrcan.gc.ca/cdogs/content/kwd/kwd030524_e.htm", "Alm")</f>
        <v>Alm</v>
      </c>
      <c r="N161" t="s">
        <v>1684</v>
      </c>
      <c r="O161" t="s">
        <v>1685</v>
      </c>
      <c r="P161" t="s">
        <v>235</v>
      </c>
      <c r="Q161" t="s">
        <v>1686</v>
      </c>
      <c r="R161" t="s">
        <v>101</v>
      </c>
      <c r="S161" t="s">
        <v>1687</v>
      </c>
      <c r="T161" t="s">
        <v>1688</v>
      </c>
      <c r="U161" t="s">
        <v>33</v>
      </c>
      <c r="V161" t="s">
        <v>1689</v>
      </c>
      <c r="W161" t="s">
        <v>569</v>
      </c>
      <c r="X161" t="s">
        <v>1690</v>
      </c>
    </row>
    <row r="162" spans="1:24" hidden="1" x14ac:dyDescent="0.25">
      <c r="A162" t="s">
        <v>1691</v>
      </c>
      <c r="B162" t="s">
        <v>1692</v>
      </c>
      <c r="C162" s="1" t="str">
        <f t="shared" si="15"/>
        <v>21:0301</v>
      </c>
      <c r="D162" s="1" t="str">
        <f t="shared" si="16"/>
        <v>21:0007</v>
      </c>
      <c r="E162" t="s">
        <v>1651</v>
      </c>
      <c r="F162" t="s">
        <v>1693</v>
      </c>
      <c r="H162">
        <v>64.343129000000005</v>
      </c>
      <c r="I162">
        <v>-112.38657910000001</v>
      </c>
      <c r="J162" s="1" t="str">
        <f t="shared" si="17"/>
        <v>Till</v>
      </c>
      <c r="K162" s="1" t="str">
        <f t="shared" si="18"/>
        <v>Grain Mount: 0.25 – 0.50 mm</v>
      </c>
      <c r="L162" t="s">
        <v>839</v>
      </c>
      <c r="M162" s="1" t="str">
        <f>HYPERLINK("http://geochem.nrcan.gc.ca/cdogs/content/kwd/kwd030120_e.htm", "Ilm")</f>
        <v>Ilm</v>
      </c>
      <c r="N162" t="s">
        <v>318</v>
      </c>
      <c r="O162" t="s">
        <v>223</v>
      </c>
      <c r="P162" t="s">
        <v>64</v>
      </c>
      <c r="Q162" t="s">
        <v>1694</v>
      </c>
      <c r="R162" t="s">
        <v>33</v>
      </c>
      <c r="S162" t="s">
        <v>775</v>
      </c>
      <c r="T162" t="s">
        <v>1695</v>
      </c>
      <c r="U162" t="s">
        <v>411</v>
      </c>
      <c r="V162" t="s">
        <v>33</v>
      </c>
      <c r="W162" t="s">
        <v>1696</v>
      </c>
      <c r="X162" t="s">
        <v>1697</v>
      </c>
    </row>
    <row r="163" spans="1:24" hidden="1" x14ac:dyDescent="0.25">
      <c r="A163" t="s">
        <v>1698</v>
      </c>
      <c r="B163" t="s">
        <v>1699</v>
      </c>
      <c r="C163" s="1" t="str">
        <f t="shared" si="15"/>
        <v>21:0301</v>
      </c>
      <c r="D163" s="1" t="str">
        <f t="shared" si="16"/>
        <v>21:0007</v>
      </c>
      <c r="E163" t="s">
        <v>1651</v>
      </c>
      <c r="F163" t="s">
        <v>1700</v>
      </c>
      <c r="H163">
        <v>64.343129000000005</v>
      </c>
      <c r="I163">
        <v>-112.38657910000001</v>
      </c>
      <c r="J163" s="1" t="str">
        <f t="shared" si="17"/>
        <v>Till</v>
      </c>
      <c r="K163" s="1" t="str">
        <f t="shared" si="18"/>
        <v>Grain Mount: 0.25 – 0.50 mm</v>
      </c>
      <c r="L163" t="s">
        <v>839</v>
      </c>
      <c r="M163" s="1" t="str">
        <f>HYPERLINK("http://geochem.nrcan.gc.ca/cdogs/content/kwd/kwd030708_e.htm", "Mln")</f>
        <v>Mln</v>
      </c>
      <c r="N163" t="s">
        <v>1701</v>
      </c>
      <c r="O163" t="s">
        <v>1702</v>
      </c>
      <c r="P163" t="s">
        <v>782</v>
      </c>
      <c r="Q163" t="s">
        <v>1703</v>
      </c>
      <c r="R163" t="s">
        <v>90</v>
      </c>
      <c r="S163" t="s">
        <v>1704</v>
      </c>
      <c r="T163" t="s">
        <v>1705</v>
      </c>
      <c r="U163" t="s">
        <v>1706</v>
      </c>
      <c r="V163" t="s">
        <v>1707</v>
      </c>
      <c r="W163" t="s">
        <v>1708</v>
      </c>
      <c r="X163" t="s">
        <v>1640</v>
      </c>
    </row>
    <row r="164" spans="1:24" hidden="1" x14ac:dyDescent="0.25">
      <c r="A164" t="s">
        <v>1709</v>
      </c>
      <c r="B164" t="s">
        <v>1710</v>
      </c>
      <c r="C164" s="1" t="str">
        <f t="shared" si="15"/>
        <v>21:0301</v>
      </c>
      <c r="D164" s="1" t="str">
        <f t="shared" si="16"/>
        <v>21:0007</v>
      </c>
      <c r="E164" t="s">
        <v>1711</v>
      </c>
      <c r="F164" t="s">
        <v>1712</v>
      </c>
      <c r="H164">
        <v>64.4706197</v>
      </c>
      <c r="I164">
        <v>-112.57837189999999</v>
      </c>
      <c r="J164" s="1" t="str">
        <f t="shared" si="17"/>
        <v>Till</v>
      </c>
      <c r="K164" s="1" t="str">
        <f t="shared" si="18"/>
        <v>Grain Mount: 0.25 – 0.50 mm</v>
      </c>
      <c r="L164" t="s">
        <v>839</v>
      </c>
      <c r="M164" s="1" t="str">
        <f>HYPERLINK("http://geochem.nrcan.gc.ca/cdogs/content/kwd/kwd030523_e.htm", "Prp")</f>
        <v>Prp</v>
      </c>
      <c r="N164" t="s">
        <v>1713</v>
      </c>
      <c r="O164" t="s">
        <v>1714</v>
      </c>
      <c r="P164" t="s">
        <v>1715</v>
      </c>
      <c r="Q164" t="s">
        <v>1716</v>
      </c>
      <c r="R164" t="s">
        <v>555</v>
      </c>
      <c r="S164" t="s">
        <v>1717</v>
      </c>
      <c r="T164" t="s">
        <v>456</v>
      </c>
      <c r="U164" t="s">
        <v>331</v>
      </c>
      <c r="V164" t="s">
        <v>1718</v>
      </c>
      <c r="W164" t="s">
        <v>1719</v>
      </c>
      <c r="X164" t="s">
        <v>1720</v>
      </c>
    </row>
    <row r="165" spans="1:24" hidden="1" x14ac:dyDescent="0.25">
      <c r="A165" t="s">
        <v>1721</v>
      </c>
      <c r="B165" t="s">
        <v>1722</v>
      </c>
      <c r="C165" s="1" t="str">
        <f t="shared" si="15"/>
        <v>21:0301</v>
      </c>
      <c r="D165" s="1" t="str">
        <f t="shared" si="16"/>
        <v>21:0007</v>
      </c>
      <c r="E165" t="s">
        <v>1711</v>
      </c>
      <c r="F165" t="s">
        <v>1723</v>
      </c>
      <c r="H165">
        <v>64.4706197</v>
      </c>
      <c r="I165">
        <v>-112.57837189999999</v>
      </c>
      <c r="J165" s="1" t="str">
        <f t="shared" si="17"/>
        <v>Till</v>
      </c>
      <c r="K165" s="1" t="str">
        <f t="shared" si="18"/>
        <v>Grain Mount: 0.25 – 0.50 mm</v>
      </c>
      <c r="L165" t="s">
        <v>839</v>
      </c>
      <c r="M165" s="1" t="str">
        <f>HYPERLINK("http://geochem.nrcan.gc.ca/cdogs/content/kwd/kwd030523_e.htm", "Prp")</f>
        <v>Prp</v>
      </c>
      <c r="N165" t="s">
        <v>1724</v>
      </c>
      <c r="O165" t="s">
        <v>1725</v>
      </c>
      <c r="P165" t="s">
        <v>993</v>
      </c>
      <c r="Q165" t="s">
        <v>1726</v>
      </c>
      <c r="R165" t="s">
        <v>33</v>
      </c>
      <c r="S165" t="s">
        <v>1727</v>
      </c>
      <c r="T165" t="s">
        <v>1728</v>
      </c>
      <c r="U165" t="s">
        <v>255</v>
      </c>
      <c r="V165" t="s">
        <v>1729</v>
      </c>
      <c r="W165" t="s">
        <v>158</v>
      </c>
      <c r="X165" t="s">
        <v>1730</v>
      </c>
    </row>
    <row r="166" spans="1:24" hidden="1" x14ac:dyDescent="0.25">
      <c r="A166" t="s">
        <v>1731</v>
      </c>
      <c r="B166" t="s">
        <v>1732</v>
      </c>
      <c r="C166" s="1" t="str">
        <f t="shared" si="15"/>
        <v>21:0301</v>
      </c>
      <c r="D166" s="1" t="str">
        <f t="shared" si="16"/>
        <v>21:0007</v>
      </c>
      <c r="E166" t="s">
        <v>1711</v>
      </c>
      <c r="F166" t="s">
        <v>1733</v>
      </c>
      <c r="H166">
        <v>64.4706197</v>
      </c>
      <c r="I166">
        <v>-112.57837189999999</v>
      </c>
      <c r="J166" s="1" t="str">
        <f t="shared" si="17"/>
        <v>Till</v>
      </c>
      <c r="K166" s="1" t="str">
        <f t="shared" si="18"/>
        <v>Grain Mount: 0.25 – 0.50 mm</v>
      </c>
      <c r="L166" t="s">
        <v>839</v>
      </c>
      <c r="M166" s="1" t="str">
        <f>HYPERLINK("http://geochem.nrcan.gc.ca/cdogs/content/kwd/kwd030523_e.htm", "Prp")</f>
        <v>Prp</v>
      </c>
      <c r="N166" t="s">
        <v>1734</v>
      </c>
      <c r="O166" t="s">
        <v>1735</v>
      </c>
      <c r="P166" t="s">
        <v>1736</v>
      </c>
      <c r="Q166" t="s">
        <v>1737</v>
      </c>
      <c r="R166" t="s">
        <v>555</v>
      </c>
      <c r="S166" t="s">
        <v>1738</v>
      </c>
      <c r="T166" t="s">
        <v>1739</v>
      </c>
      <c r="U166" t="s">
        <v>226</v>
      </c>
      <c r="V166" t="s">
        <v>1669</v>
      </c>
      <c r="W166" t="s">
        <v>147</v>
      </c>
      <c r="X166" t="s">
        <v>1740</v>
      </c>
    </row>
    <row r="167" spans="1:24" hidden="1" x14ac:dyDescent="0.25">
      <c r="A167" t="s">
        <v>1741</v>
      </c>
      <c r="B167" t="s">
        <v>1742</v>
      </c>
      <c r="C167" s="1" t="str">
        <f t="shared" si="15"/>
        <v>21:0301</v>
      </c>
      <c r="D167" s="1" t="str">
        <f t="shared" si="16"/>
        <v>21:0007</v>
      </c>
      <c r="E167" t="s">
        <v>1711</v>
      </c>
      <c r="F167" t="s">
        <v>1743</v>
      </c>
      <c r="H167">
        <v>64.4706197</v>
      </c>
      <c r="I167">
        <v>-112.57837189999999</v>
      </c>
      <c r="J167" s="1" t="str">
        <f t="shared" si="17"/>
        <v>Till</v>
      </c>
      <c r="K167" s="1" t="str">
        <f t="shared" si="18"/>
        <v>Grain Mount: 0.25 – 0.50 mm</v>
      </c>
      <c r="L167" t="s">
        <v>839</v>
      </c>
      <c r="M167" s="1" t="str">
        <f>HYPERLINK("http://geochem.nrcan.gc.ca/cdogs/content/kwd/kwd030523_e.htm", "Prp")</f>
        <v>Prp</v>
      </c>
      <c r="N167" t="s">
        <v>1744</v>
      </c>
      <c r="O167" t="s">
        <v>1745</v>
      </c>
      <c r="P167" t="s">
        <v>1746</v>
      </c>
      <c r="Q167" t="s">
        <v>1747</v>
      </c>
      <c r="R167" t="s">
        <v>33</v>
      </c>
      <c r="S167" t="s">
        <v>1748</v>
      </c>
      <c r="T167" t="s">
        <v>317</v>
      </c>
      <c r="U167" t="s">
        <v>254</v>
      </c>
      <c r="V167" t="s">
        <v>1749</v>
      </c>
      <c r="W167" t="s">
        <v>1750</v>
      </c>
      <c r="X167" t="s">
        <v>988</v>
      </c>
    </row>
    <row r="168" spans="1:24" hidden="1" x14ac:dyDescent="0.25">
      <c r="A168" t="s">
        <v>1751</v>
      </c>
      <c r="B168" t="s">
        <v>1752</v>
      </c>
      <c r="C168" s="1" t="str">
        <f t="shared" si="15"/>
        <v>21:0301</v>
      </c>
      <c r="D168" s="1" t="str">
        <f t="shared" si="16"/>
        <v>21:0007</v>
      </c>
      <c r="E168" t="s">
        <v>1711</v>
      </c>
      <c r="F168" t="s">
        <v>1753</v>
      </c>
      <c r="H168">
        <v>64.4706197</v>
      </c>
      <c r="I168">
        <v>-112.57837189999999</v>
      </c>
      <c r="J168" s="1" t="str">
        <f t="shared" si="17"/>
        <v>Till</v>
      </c>
      <c r="K168" s="1" t="str">
        <f t="shared" si="18"/>
        <v>Grain Mount: 0.25 – 0.50 mm</v>
      </c>
      <c r="L168" t="s">
        <v>839</v>
      </c>
      <c r="M168" s="1" t="str">
        <f t="shared" ref="M168:M173" si="20">HYPERLINK("http://geochem.nrcan.gc.ca/cdogs/content/kwd/kwd030524_e.htm", "Alm")</f>
        <v>Alm</v>
      </c>
      <c r="N168" t="s">
        <v>1754</v>
      </c>
      <c r="O168" t="s">
        <v>1755</v>
      </c>
      <c r="P168" t="s">
        <v>411</v>
      </c>
      <c r="Q168" t="s">
        <v>1756</v>
      </c>
      <c r="R168" t="s">
        <v>33</v>
      </c>
      <c r="S168" t="s">
        <v>1757</v>
      </c>
      <c r="T168" t="s">
        <v>1758</v>
      </c>
      <c r="U168" t="s">
        <v>474</v>
      </c>
      <c r="V168" t="s">
        <v>1759</v>
      </c>
      <c r="W168" t="s">
        <v>531</v>
      </c>
      <c r="X168" t="s">
        <v>1760</v>
      </c>
    </row>
    <row r="169" spans="1:24" hidden="1" x14ac:dyDescent="0.25">
      <c r="A169" t="s">
        <v>1761</v>
      </c>
      <c r="B169" t="s">
        <v>1762</v>
      </c>
      <c r="C169" s="1" t="str">
        <f t="shared" si="15"/>
        <v>21:0301</v>
      </c>
      <c r="D169" s="1" t="str">
        <f t="shared" si="16"/>
        <v>21:0007</v>
      </c>
      <c r="E169" t="s">
        <v>1711</v>
      </c>
      <c r="F169" t="s">
        <v>1763</v>
      </c>
      <c r="H169">
        <v>64.4706197</v>
      </c>
      <c r="I169">
        <v>-112.57837189999999</v>
      </c>
      <c r="J169" s="1" t="str">
        <f t="shared" si="17"/>
        <v>Till</v>
      </c>
      <c r="K169" s="1" t="str">
        <f t="shared" si="18"/>
        <v>Grain Mount: 0.25 – 0.50 mm</v>
      </c>
      <c r="L169" t="s">
        <v>839</v>
      </c>
      <c r="M169" s="1" t="str">
        <f t="shared" si="20"/>
        <v>Alm</v>
      </c>
      <c r="N169" t="s">
        <v>1764</v>
      </c>
      <c r="O169" t="s">
        <v>1765</v>
      </c>
      <c r="P169" t="s">
        <v>142</v>
      </c>
      <c r="Q169" t="s">
        <v>1766</v>
      </c>
      <c r="R169" t="s">
        <v>235</v>
      </c>
      <c r="S169" t="s">
        <v>1767</v>
      </c>
      <c r="T169" t="s">
        <v>1768</v>
      </c>
      <c r="U169" t="s">
        <v>33</v>
      </c>
      <c r="V169" t="s">
        <v>1769</v>
      </c>
      <c r="W169" t="s">
        <v>676</v>
      </c>
      <c r="X169" t="s">
        <v>1770</v>
      </c>
    </row>
    <row r="170" spans="1:24" hidden="1" x14ac:dyDescent="0.25">
      <c r="A170" t="s">
        <v>1771</v>
      </c>
      <c r="B170" t="s">
        <v>1772</v>
      </c>
      <c r="C170" s="1" t="str">
        <f t="shared" si="15"/>
        <v>21:0301</v>
      </c>
      <c r="D170" s="1" t="str">
        <f t="shared" si="16"/>
        <v>21:0007</v>
      </c>
      <c r="E170" t="s">
        <v>1711</v>
      </c>
      <c r="F170" t="s">
        <v>1773</v>
      </c>
      <c r="H170">
        <v>64.4706197</v>
      </c>
      <c r="I170">
        <v>-112.57837189999999</v>
      </c>
      <c r="J170" s="1" t="str">
        <f t="shared" si="17"/>
        <v>Till</v>
      </c>
      <c r="K170" s="1" t="str">
        <f t="shared" si="18"/>
        <v>Grain Mount: 0.25 – 0.50 mm</v>
      </c>
      <c r="L170" t="s">
        <v>839</v>
      </c>
      <c r="M170" s="1" t="str">
        <f t="shared" si="20"/>
        <v>Alm</v>
      </c>
      <c r="N170" t="s">
        <v>1774</v>
      </c>
      <c r="O170" t="s">
        <v>1775</v>
      </c>
      <c r="P170" t="s">
        <v>1027</v>
      </c>
      <c r="Q170" t="s">
        <v>1776</v>
      </c>
      <c r="R170" t="s">
        <v>33</v>
      </c>
      <c r="S170" t="s">
        <v>1777</v>
      </c>
      <c r="T170" t="s">
        <v>1778</v>
      </c>
      <c r="U170" t="s">
        <v>291</v>
      </c>
      <c r="V170" t="s">
        <v>1779</v>
      </c>
      <c r="W170" t="s">
        <v>1780</v>
      </c>
      <c r="X170" t="s">
        <v>1781</v>
      </c>
    </row>
    <row r="171" spans="1:24" hidden="1" x14ac:dyDescent="0.25">
      <c r="A171" t="s">
        <v>1782</v>
      </c>
      <c r="B171" t="s">
        <v>1783</v>
      </c>
      <c r="C171" s="1" t="str">
        <f t="shared" si="15"/>
        <v>21:0301</v>
      </c>
      <c r="D171" s="1" t="str">
        <f t="shared" si="16"/>
        <v>21:0007</v>
      </c>
      <c r="E171" t="s">
        <v>1711</v>
      </c>
      <c r="F171" t="s">
        <v>1784</v>
      </c>
      <c r="H171">
        <v>64.4706197</v>
      </c>
      <c r="I171">
        <v>-112.57837189999999</v>
      </c>
      <c r="J171" s="1" t="str">
        <f t="shared" si="17"/>
        <v>Till</v>
      </c>
      <c r="K171" s="1" t="str">
        <f t="shared" si="18"/>
        <v>Grain Mount: 0.25 – 0.50 mm</v>
      </c>
      <c r="L171" t="s">
        <v>839</v>
      </c>
      <c r="M171" s="1" t="str">
        <f t="shared" si="20"/>
        <v>Alm</v>
      </c>
      <c r="N171" t="s">
        <v>1785</v>
      </c>
      <c r="O171" t="s">
        <v>1786</v>
      </c>
      <c r="P171" t="s">
        <v>457</v>
      </c>
      <c r="Q171" t="s">
        <v>1787</v>
      </c>
      <c r="R171" t="s">
        <v>209</v>
      </c>
      <c r="S171" t="s">
        <v>1788</v>
      </c>
      <c r="T171" t="s">
        <v>1789</v>
      </c>
      <c r="U171" t="s">
        <v>255</v>
      </c>
      <c r="V171" t="s">
        <v>1790</v>
      </c>
      <c r="W171" t="s">
        <v>684</v>
      </c>
      <c r="X171" t="s">
        <v>1791</v>
      </c>
    </row>
    <row r="172" spans="1:24" hidden="1" x14ac:dyDescent="0.25">
      <c r="A172" t="s">
        <v>1792</v>
      </c>
      <c r="B172" t="s">
        <v>1793</v>
      </c>
      <c r="C172" s="1" t="str">
        <f t="shared" si="15"/>
        <v>21:0301</v>
      </c>
      <c r="D172" s="1" t="str">
        <f t="shared" si="16"/>
        <v>21:0007</v>
      </c>
      <c r="E172" t="s">
        <v>1711</v>
      </c>
      <c r="F172" t="s">
        <v>1794</v>
      </c>
      <c r="H172">
        <v>64.4706197</v>
      </c>
      <c r="I172">
        <v>-112.57837189999999</v>
      </c>
      <c r="J172" s="1" t="str">
        <f t="shared" si="17"/>
        <v>Till</v>
      </c>
      <c r="K172" s="1" t="str">
        <f t="shared" si="18"/>
        <v>Grain Mount: 0.25 – 0.50 mm</v>
      </c>
      <c r="L172" t="s">
        <v>839</v>
      </c>
      <c r="M172" s="1" t="str">
        <f t="shared" si="20"/>
        <v>Alm</v>
      </c>
      <c r="N172" t="s">
        <v>1795</v>
      </c>
      <c r="O172" t="s">
        <v>1796</v>
      </c>
      <c r="P172" t="s">
        <v>782</v>
      </c>
      <c r="Q172" t="s">
        <v>1797</v>
      </c>
      <c r="R172" t="s">
        <v>209</v>
      </c>
      <c r="S172" t="s">
        <v>1798</v>
      </c>
      <c r="T172" t="s">
        <v>1799</v>
      </c>
      <c r="U172" t="s">
        <v>409</v>
      </c>
      <c r="V172" t="s">
        <v>1800</v>
      </c>
      <c r="W172" t="s">
        <v>409</v>
      </c>
      <c r="X172" t="s">
        <v>1801</v>
      </c>
    </row>
    <row r="173" spans="1:24" hidden="1" x14ac:dyDescent="0.25">
      <c r="A173" t="s">
        <v>1802</v>
      </c>
      <c r="B173" t="s">
        <v>1803</v>
      </c>
      <c r="C173" s="1" t="str">
        <f t="shared" si="15"/>
        <v>21:0301</v>
      </c>
      <c r="D173" s="1" t="str">
        <f t="shared" si="16"/>
        <v>21:0007</v>
      </c>
      <c r="E173" t="s">
        <v>1711</v>
      </c>
      <c r="F173" t="s">
        <v>1804</v>
      </c>
      <c r="H173">
        <v>64.4706197</v>
      </c>
      <c r="I173">
        <v>-112.57837189999999</v>
      </c>
      <c r="J173" s="1" t="str">
        <f t="shared" si="17"/>
        <v>Till</v>
      </c>
      <c r="K173" s="1" t="str">
        <f t="shared" si="18"/>
        <v>Grain Mount: 0.25 – 0.50 mm</v>
      </c>
      <c r="L173" t="s">
        <v>839</v>
      </c>
      <c r="M173" s="1" t="str">
        <f t="shared" si="20"/>
        <v>Alm</v>
      </c>
      <c r="N173" t="s">
        <v>1805</v>
      </c>
      <c r="O173" t="s">
        <v>1806</v>
      </c>
      <c r="P173" t="s">
        <v>33</v>
      </c>
      <c r="Q173" t="s">
        <v>1807</v>
      </c>
      <c r="R173" t="s">
        <v>33</v>
      </c>
      <c r="S173" t="s">
        <v>1808</v>
      </c>
      <c r="T173" t="s">
        <v>1809</v>
      </c>
      <c r="U173" t="s">
        <v>255</v>
      </c>
      <c r="V173" t="s">
        <v>1810</v>
      </c>
      <c r="W173" t="s">
        <v>156</v>
      </c>
      <c r="X173" t="s">
        <v>1811</v>
      </c>
    </row>
    <row r="174" spans="1:24" hidden="1" x14ac:dyDescent="0.25">
      <c r="A174" t="s">
        <v>1812</v>
      </c>
      <c r="B174" t="s">
        <v>1813</v>
      </c>
      <c r="C174" s="1" t="str">
        <f t="shared" si="15"/>
        <v>21:0301</v>
      </c>
      <c r="D174" s="1" t="str">
        <f t="shared" si="16"/>
        <v>21:0007</v>
      </c>
      <c r="E174" t="s">
        <v>1711</v>
      </c>
      <c r="F174" t="s">
        <v>1814</v>
      </c>
      <c r="H174">
        <v>64.4706197</v>
      </c>
      <c r="I174">
        <v>-112.57837189999999</v>
      </c>
      <c r="J174" s="1" t="str">
        <f t="shared" si="17"/>
        <v>Till</v>
      </c>
      <c r="K174" s="1" t="str">
        <f t="shared" si="18"/>
        <v>Grain Mount: 0.25 – 0.50 mm</v>
      </c>
      <c r="L174" t="s">
        <v>839</v>
      </c>
      <c r="M174" s="1" t="str">
        <f>HYPERLINK("http://geochem.nrcan.gc.ca/cdogs/content/kwd/kwd030530_e.htm", "Cr_Di")</f>
        <v>Cr_Di</v>
      </c>
      <c r="N174" t="s">
        <v>1815</v>
      </c>
      <c r="O174" t="s">
        <v>1816</v>
      </c>
      <c r="P174" t="s">
        <v>1817</v>
      </c>
      <c r="Q174" t="s">
        <v>1818</v>
      </c>
      <c r="R174" t="s">
        <v>104</v>
      </c>
      <c r="S174" t="s">
        <v>1819</v>
      </c>
      <c r="T174" t="s">
        <v>1036</v>
      </c>
      <c r="U174" t="s">
        <v>1820</v>
      </c>
      <c r="V174" t="s">
        <v>1821</v>
      </c>
      <c r="W174" t="s">
        <v>1822</v>
      </c>
      <c r="X174" t="s">
        <v>1823</v>
      </c>
    </row>
    <row r="175" spans="1:24" hidden="1" x14ac:dyDescent="0.25">
      <c r="A175" t="s">
        <v>1824</v>
      </c>
      <c r="B175" t="s">
        <v>1825</v>
      </c>
      <c r="C175" s="1" t="str">
        <f t="shared" si="15"/>
        <v>21:0301</v>
      </c>
      <c r="D175" s="1" t="str">
        <f t="shared" si="16"/>
        <v>21:0007</v>
      </c>
      <c r="E175" t="s">
        <v>1711</v>
      </c>
      <c r="F175" t="s">
        <v>1826</v>
      </c>
      <c r="H175">
        <v>64.4706197</v>
      </c>
      <c r="I175">
        <v>-112.57837189999999</v>
      </c>
      <c r="J175" s="1" t="str">
        <f t="shared" si="17"/>
        <v>Till</v>
      </c>
      <c r="K175" s="1" t="str">
        <f t="shared" si="18"/>
        <v>Grain Mount: 0.25 – 0.50 mm</v>
      </c>
      <c r="L175" t="s">
        <v>839</v>
      </c>
      <c r="M175" s="1" t="str">
        <f>HYPERLINK("http://geochem.nrcan.gc.ca/cdogs/content/kwd/kwd030543_e.htm", "Di")</f>
        <v>Di</v>
      </c>
      <c r="N175" t="s">
        <v>1827</v>
      </c>
      <c r="O175" t="s">
        <v>1828</v>
      </c>
      <c r="P175" t="s">
        <v>264</v>
      </c>
      <c r="Q175" t="s">
        <v>1829</v>
      </c>
      <c r="R175" t="s">
        <v>728</v>
      </c>
      <c r="S175" t="s">
        <v>1830</v>
      </c>
      <c r="T175" t="s">
        <v>1831</v>
      </c>
      <c r="U175" t="s">
        <v>264</v>
      </c>
      <c r="V175" t="s">
        <v>1832</v>
      </c>
      <c r="W175" t="s">
        <v>156</v>
      </c>
      <c r="X175" t="s">
        <v>1833</v>
      </c>
    </row>
    <row r="176" spans="1:24" hidden="1" x14ac:dyDescent="0.25">
      <c r="A176" t="s">
        <v>1834</v>
      </c>
      <c r="B176" t="s">
        <v>1835</v>
      </c>
      <c r="C176" s="1" t="str">
        <f t="shared" si="15"/>
        <v>21:0301</v>
      </c>
      <c r="D176" s="1" t="str">
        <f t="shared" si="16"/>
        <v>21:0007</v>
      </c>
      <c r="E176" t="s">
        <v>1711</v>
      </c>
      <c r="F176" t="s">
        <v>1836</v>
      </c>
      <c r="H176">
        <v>64.4706197</v>
      </c>
      <c r="I176">
        <v>-112.57837189999999</v>
      </c>
      <c r="J176" s="1" t="str">
        <f t="shared" si="17"/>
        <v>Till</v>
      </c>
      <c r="K176" s="1" t="str">
        <f t="shared" si="18"/>
        <v>Grain Mount: 0.25 – 0.50 mm</v>
      </c>
      <c r="L176" t="s">
        <v>839</v>
      </c>
      <c r="M176" s="1" t="str">
        <f>HYPERLINK("http://geochem.nrcan.gc.ca/cdogs/content/kwd/kwd030543_e.htm", "Di")</f>
        <v>Di</v>
      </c>
      <c r="N176" t="s">
        <v>1837</v>
      </c>
      <c r="O176" t="s">
        <v>1838</v>
      </c>
      <c r="P176" t="s">
        <v>558</v>
      </c>
      <c r="Q176" t="s">
        <v>1839</v>
      </c>
      <c r="R176" t="s">
        <v>474</v>
      </c>
      <c r="S176" t="s">
        <v>1840</v>
      </c>
      <c r="T176" t="s">
        <v>198</v>
      </c>
      <c r="U176" t="s">
        <v>501</v>
      </c>
      <c r="V176" t="s">
        <v>1841</v>
      </c>
      <c r="W176" t="s">
        <v>765</v>
      </c>
      <c r="X176" t="s">
        <v>1842</v>
      </c>
    </row>
    <row r="177" spans="1:24" hidden="1" x14ac:dyDescent="0.25">
      <c r="A177" t="s">
        <v>1843</v>
      </c>
      <c r="B177" t="s">
        <v>1844</v>
      </c>
      <c r="C177" s="1" t="str">
        <f t="shared" si="15"/>
        <v>21:0301</v>
      </c>
      <c r="D177" s="1" t="str">
        <f t="shared" si="16"/>
        <v>21:0007</v>
      </c>
      <c r="E177" t="s">
        <v>1711</v>
      </c>
      <c r="F177" t="s">
        <v>1845</v>
      </c>
      <c r="H177">
        <v>64.4706197</v>
      </c>
      <c r="I177">
        <v>-112.57837189999999</v>
      </c>
      <c r="J177" s="1" t="str">
        <f t="shared" si="17"/>
        <v>Till</v>
      </c>
      <c r="K177" s="1" t="str">
        <f t="shared" si="18"/>
        <v>Grain Mount: 0.25 – 0.50 mm</v>
      </c>
      <c r="L177" t="s">
        <v>839</v>
      </c>
      <c r="M177" s="1" t="str">
        <f>HYPERLINK("http://geochem.nrcan.gc.ca/cdogs/content/kwd/kwd030543_e.htm", "Di")</f>
        <v>Di</v>
      </c>
      <c r="N177" t="s">
        <v>622</v>
      </c>
      <c r="O177" t="s">
        <v>1846</v>
      </c>
      <c r="P177" t="s">
        <v>1847</v>
      </c>
      <c r="Q177" t="s">
        <v>1848</v>
      </c>
      <c r="R177" t="s">
        <v>331</v>
      </c>
      <c r="S177" t="s">
        <v>1849</v>
      </c>
      <c r="T177" t="s">
        <v>49</v>
      </c>
      <c r="U177" t="s">
        <v>1850</v>
      </c>
      <c r="V177" t="s">
        <v>1851</v>
      </c>
      <c r="W177" t="s">
        <v>555</v>
      </c>
      <c r="X177" t="s">
        <v>1852</v>
      </c>
    </row>
    <row r="178" spans="1:24" hidden="1" x14ac:dyDescent="0.25">
      <c r="A178" t="s">
        <v>1853</v>
      </c>
      <c r="B178" t="s">
        <v>1854</v>
      </c>
      <c r="C178" s="1" t="str">
        <f t="shared" si="15"/>
        <v>21:0301</v>
      </c>
      <c r="D178" s="1" t="str">
        <f t="shared" si="16"/>
        <v>21:0007</v>
      </c>
      <c r="E178" t="s">
        <v>1711</v>
      </c>
      <c r="F178" t="s">
        <v>1855</v>
      </c>
      <c r="H178">
        <v>64.4706197</v>
      </c>
      <c r="I178">
        <v>-112.57837189999999</v>
      </c>
      <c r="J178" s="1" t="str">
        <f t="shared" si="17"/>
        <v>Till</v>
      </c>
      <c r="K178" s="1" t="str">
        <f t="shared" si="18"/>
        <v>Grain Mount: 0.25 – 0.50 mm</v>
      </c>
      <c r="L178" t="s">
        <v>839</v>
      </c>
      <c r="M178" s="1" t="str">
        <f>HYPERLINK("http://geochem.nrcan.gc.ca/cdogs/content/kwd/kwd030543_e.htm", "Di")</f>
        <v>Di</v>
      </c>
      <c r="N178" t="s">
        <v>1856</v>
      </c>
      <c r="O178" t="s">
        <v>1857</v>
      </c>
      <c r="P178" t="s">
        <v>120</v>
      </c>
      <c r="Q178" t="s">
        <v>1858</v>
      </c>
      <c r="R178" t="s">
        <v>61</v>
      </c>
      <c r="S178" t="s">
        <v>1859</v>
      </c>
      <c r="T178" t="s">
        <v>1860</v>
      </c>
      <c r="U178" t="s">
        <v>1861</v>
      </c>
      <c r="V178" t="s">
        <v>1862</v>
      </c>
      <c r="W178" t="s">
        <v>246</v>
      </c>
      <c r="X178" t="s">
        <v>1863</v>
      </c>
    </row>
    <row r="179" spans="1:24" hidden="1" x14ac:dyDescent="0.25">
      <c r="A179" t="s">
        <v>1864</v>
      </c>
      <c r="B179" t="s">
        <v>1865</v>
      </c>
      <c r="C179" s="1" t="str">
        <f t="shared" si="15"/>
        <v>21:0301</v>
      </c>
      <c r="D179" s="1" t="str">
        <f t="shared" si="16"/>
        <v>21:0007</v>
      </c>
      <c r="E179" t="s">
        <v>1711</v>
      </c>
      <c r="F179" t="s">
        <v>1866</v>
      </c>
      <c r="H179">
        <v>64.4706197</v>
      </c>
      <c r="I179">
        <v>-112.57837189999999</v>
      </c>
      <c r="J179" s="1" t="str">
        <f t="shared" si="17"/>
        <v>Till</v>
      </c>
      <c r="K179" s="1" t="str">
        <f t="shared" si="18"/>
        <v>Grain Mount: 0.25 – 0.50 mm</v>
      </c>
      <c r="L179" t="s">
        <v>839</v>
      </c>
      <c r="M179" s="1" t="str">
        <f>HYPERLINK("http://geochem.nrcan.gc.ca/cdogs/content/kwd/kwd030535_e.htm", "Unident")</f>
        <v>Unident</v>
      </c>
      <c r="N179" t="s">
        <v>1822</v>
      </c>
      <c r="O179" t="s">
        <v>1867</v>
      </c>
      <c r="P179" t="s">
        <v>955</v>
      </c>
      <c r="Q179" t="s">
        <v>1868</v>
      </c>
      <c r="R179" t="s">
        <v>33</v>
      </c>
      <c r="S179" t="s">
        <v>1869</v>
      </c>
      <c r="T179" t="s">
        <v>1870</v>
      </c>
      <c r="U179" t="s">
        <v>1213</v>
      </c>
      <c r="V179" t="s">
        <v>1871</v>
      </c>
      <c r="W179" t="s">
        <v>235</v>
      </c>
      <c r="X179" t="s">
        <v>1872</v>
      </c>
    </row>
    <row r="180" spans="1:24" hidden="1" x14ac:dyDescent="0.25">
      <c r="A180" t="s">
        <v>1873</v>
      </c>
      <c r="B180" t="s">
        <v>1874</v>
      </c>
      <c r="C180" s="1" t="str">
        <f t="shared" si="15"/>
        <v>21:0301</v>
      </c>
      <c r="D180" s="1" t="str">
        <f t="shared" si="16"/>
        <v>21:0007</v>
      </c>
      <c r="E180" t="s">
        <v>1711</v>
      </c>
      <c r="F180" t="s">
        <v>1875</v>
      </c>
      <c r="H180">
        <v>64.4706197</v>
      </c>
      <c r="I180">
        <v>-112.57837189999999</v>
      </c>
      <c r="J180" s="1" t="str">
        <f t="shared" si="17"/>
        <v>Till</v>
      </c>
      <c r="K180" s="1" t="str">
        <f t="shared" si="18"/>
        <v>Grain Mount: 0.25 – 0.50 mm</v>
      </c>
      <c r="L180" t="s">
        <v>839</v>
      </c>
      <c r="M180" s="1" t="str">
        <f>HYPERLINK("http://geochem.nrcan.gc.ca/cdogs/content/kwd/kwd030591_e.htm", "Hd")</f>
        <v>Hd</v>
      </c>
      <c r="N180" t="s">
        <v>1876</v>
      </c>
      <c r="O180" t="s">
        <v>1877</v>
      </c>
      <c r="P180" t="s">
        <v>1078</v>
      </c>
      <c r="Q180" t="s">
        <v>1878</v>
      </c>
      <c r="R180" t="s">
        <v>33</v>
      </c>
      <c r="S180" t="s">
        <v>1879</v>
      </c>
      <c r="T180" t="s">
        <v>1880</v>
      </c>
      <c r="U180" t="s">
        <v>1881</v>
      </c>
      <c r="V180" t="s">
        <v>1882</v>
      </c>
      <c r="W180" t="s">
        <v>494</v>
      </c>
      <c r="X180" t="s">
        <v>1883</v>
      </c>
    </row>
    <row r="181" spans="1:24" hidden="1" x14ac:dyDescent="0.25">
      <c r="A181" t="s">
        <v>1884</v>
      </c>
      <c r="B181" t="s">
        <v>1885</v>
      </c>
      <c r="C181" s="1" t="str">
        <f t="shared" si="15"/>
        <v>21:0301</v>
      </c>
      <c r="D181" s="1" t="str">
        <f t="shared" si="16"/>
        <v>21:0007</v>
      </c>
      <c r="E181" t="s">
        <v>1711</v>
      </c>
      <c r="F181" t="s">
        <v>1886</v>
      </c>
      <c r="H181">
        <v>64.4706197</v>
      </c>
      <c r="I181">
        <v>-112.57837189999999</v>
      </c>
      <c r="J181" s="1" t="str">
        <f t="shared" si="17"/>
        <v>Till</v>
      </c>
      <c r="K181" s="1" t="str">
        <f t="shared" si="18"/>
        <v>Grain Mount: 0.25 – 0.50 mm</v>
      </c>
      <c r="L181" t="s">
        <v>839</v>
      </c>
      <c r="M181" s="1" t="str">
        <f>HYPERLINK("http://geochem.nrcan.gc.ca/cdogs/content/kwd/kwd030543_e.htm", "Di")</f>
        <v>Di</v>
      </c>
      <c r="N181" t="s">
        <v>1887</v>
      </c>
      <c r="O181" t="s">
        <v>1888</v>
      </c>
      <c r="P181" t="s">
        <v>1889</v>
      </c>
      <c r="Q181" t="s">
        <v>1890</v>
      </c>
      <c r="R181" t="s">
        <v>555</v>
      </c>
      <c r="S181" t="s">
        <v>1891</v>
      </c>
      <c r="T181" t="s">
        <v>1892</v>
      </c>
      <c r="U181" t="s">
        <v>636</v>
      </c>
      <c r="V181" t="s">
        <v>1893</v>
      </c>
      <c r="W181" t="s">
        <v>495</v>
      </c>
      <c r="X181" t="s">
        <v>1894</v>
      </c>
    </row>
    <row r="182" spans="1:24" hidden="1" x14ac:dyDescent="0.25">
      <c r="A182" t="s">
        <v>1895</v>
      </c>
      <c r="B182" t="s">
        <v>1896</v>
      </c>
      <c r="C182" s="1" t="str">
        <f t="shared" si="15"/>
        <v>21:0301</v>
      </c>
      <c r="D182" s="1" t="str">
        <f t="shared" si="16"/>
        <v>21:0007</v>
      </c>
      <c r="E182" t="s">
        <v>1897</v>
      </c>
      <c r="F182" t="s">
        <v>1898</v>
      </c>
      <c r="H182">
        <v>64.313922399999996</v>
      </c>
      <c r="I182">
        <v>-112.5922405</v>
      </c>
      <c r="J182" s="1" t="str">
        <f t="shared" si="17"/>
        <v>Till</v>
      </c>
      <c r="K182" s="1" t="str">
        <f t="shared" si="18"/>
        <v>Grain Mount: 0.25 – 0.50 mm</v>
      </c>
      <c r="L182" t="s">
        <v>839</v>
      </c>
      <c r="M182" s="1" t="str">
        <f>HYPERLINK("http://geochem.nrcan.gc.ca/cdogs/content/kwd/kwd030523_e.htm", "Prp")</f>
        <v>Prp</v>
      </c>
      <c r="N182" t="s">
        <v>1899</v>
      </c>
      <c r="O182" t="s">
        <v>1900</v>
      </c>
      <c r="P182" t="s">
        <v>1901</v>
      </c>
      <c r="Q182" t="s">
        <v>1902</v>
      </c>
      <c r="R182" t="s">
        <v>61</v>
      </c>
      <c r="S182" t="s">
        <v>1903</v>
      </c>
      <c r="T182" t="s">
        <v>1904</v>
      </c>
      <c r="U182" t="s">
        <v>366</v>
      </c>
      <c r="V182" t="s">
        <v>1285</v>
      </c>
      <c r="W182" t="s">
        <v>115</v>
      </c>
      <c r="X182" t="s">
        <v>1905</v>
      </c>
    </row>
    <row r="183" spans="1:24" hidden="1" x14ac:dyDescent="0.25">
      <c r="A183" t="s">
        <v>1906</v>
      </c>
      <c r="B183" t="s">
        <v>1907</v>
      </c>
      <c r="C183" s="1" t="str">
        <f t="shared" si="15"/>
        <v>21:0301</v>
      </c>
      <c r="D183" s="1" t="str">
        <f t="shared" si="16"/>
        <v>21:0007</v>
      </c>
      <c r="E183" t="s">
        <v>1897</v>
      </c>
      <c r="F183" t="s">
        <v>1908</v>
      </c>
      <c r="H183">
        <v>64.313922399999996</v>
      </c>
      <c r="I183">
        <v>-112.5922405</v>
      </c>
      <c r="J183" s="1" t="str">
        <f t="shared" si="17"/>
        <v>Till</v>
      </c>
      <c r="K183" s="1" t="str">
        <f t="shared" si="18"/>
        <v>Grain Mount: 0.25 – 0.50 mm</v>
      </c>
      <c r="L183" t="s">
        <v>839</v>
      </c>
      <c r="M183" s="1" t="str">
        <f>HYPERLINK("http://geochem.nrcan.gc.ca/cdogs/content/kwd/kwd030523_e.htm", "Prp")</f>
        <v>Prp</v>
      </c>
      <c r="N183" t="s">
        <v>1909</v>
      </c>
      <c r="O183" t="s">
        <v>1910</v>
      </c>
      <c r="P183" t="s">
        <v>1911</v>
      </c>
      <c r="Q183" t="s">
        <v>1912</v>
      </c>
      <c r="R183" t="s">
        <v>33</v>
      </c>
      <c r="S183" t="s">
        <v>1913</v>
      </c>
      <c r="T183" t="s">
        <v>1203</v>
      </c>
      <c r="U183" t="s">
        <v>142</v>
      </c>
      <c r="V183" t="s">
        <v>1914</v>
      </c>
      <c r="W183" t="s">
        <v>1621</v>
      </c>
      <c r="X183" t="s">
        <v>1915</v>
      </c>
    </row>
    <row r="184" spans="1:24" hidden="1" x14ac:dyDescent="0.25">
      <c r="A184" t="s">
        <v>1916</v>
      </c>
      <c r="B184" t="s">
        <v>1917</v>
      </c>
      <c r="C184" s="1" t="str">
        <f t="shared" si="15"/>
        <v>21:0301</v>
      </c>
      <c r="D184" s="1" t="str">
        <f t="shared" si="16"/>
        <v>21:0007</v>
      </c>
      <c r="E184" t="s">
        <v>1897</v>
      </c>
      <c r="F184" t="s">
        <v>1918</v>
      </c>
      <c r="H184">
        <v>64.313922399999996</v>
      </c>
      <c r="I184">
        <v>-112.5922405</v>
      </c>
      <c r="J184" s="1" t="str">
        <f t="shared" si="17"/>
        <v>Till</v>
      </c>
      <c r="K184" s="1" t="str">
        <f t="shared" si="18"/>
        <v>Grain Mount: 0.25 – 0.50 mm</v>
      </c>
      <c r="L184" t="s">
        <v>839</v>
      </c>
      <c r="M184" s="1" t="str">
        <f>HYPERLINK("http://geochem.nrcan.gc.ca/cdogs/content/kwd/kwd030523_e.htm", "Prp")</f>
        <v>Prp</v>
      </c>
      <c r="N184" t="s">
        <v>1919</v>
      </c>
      <c r="O184" t="s">
        <v>1920</v>
      </c>
      <c r="P184" t="s">
        <v>1921</v>
      </c>
      <c r="Q184" t="s">
        <v>1922</v>
      </c>
      <c r="R184" t="s">
        <v>33</v>
      </c>
      <c r="S184" t="s">
        <v>1923</v>
      </c>
      <c r="T184" t="s">
        <v>330</v>
      </c>
      <c r="U184" t="s">
        <v>156</v>
      </c>
      <c r="V184" t="s">
        <v>1924</v>
      </c>
      <c r="W184" t="s">
        <v>1925</v>
      </c>
      <c r="X184" t="s">
        <v>1926</v>
      </c>
    </row>
    <row r="185" spans="1:24" hidden="1" x14ac:dyDescent="0.25">
      <c r="A185" t="s">
        <v>1927</v>
      </c>
      <c r="B185" t="s">
        <v>1928</v>
      </c>
      <c r="C185" s="1" t="str">
        <f t="shared" si="15"/>
        <v>21:0301</v>
      </c>
      <c r="D185" s="1" t="str">
        <f t="shared" si="16"/>
        <v>21:0007</v>
      </c>
      <c r="E185" t="s">
        <v>1897</v>
      </c>
      <c r="F185" t="s">
        <v>1929</v>
      </c>
      <c r="H185">
        <v>64.313922399999996</v>
      </c>
      <c r="I185">
        <v>-112.5922405</v>
      </c>
      <c r="J185" s="1" t="str">
        <f t="shared" si="17"/>
        <v>Till</v>
      </c>
      <c r="K185" s="1" t="str">
        <f t="shared" si="18"/>
        <v>Grain Mount: 0.25 – 0.50 mm</v>
      </c>
      <c r="L185" t="s">
        <v>839</v>
      </c>
      <c r="M185" s="1" t="str">
        <f>HYPERLINK("http://geochem.nrcan.gc.ca/cdogs/content/kwd/kwd030524_e.htm", "Alm")</f>
        <v>Alm</v>
      </c>
      <c r="N185" t="s">
        <v>1930</v>
      </c>
      <c r="O185" t="s">
        <v>1931</v>
      </c>
      <c r="P185" t="s">
        <v>1350</v>
      </c>
      <c r="Q185" t="s">
        <v>1932</v>
      </c>
      <c r="R185" t="s">
        <v>420</v>
      </c>
      <c r="S185" t="s">
        <v>1933</v>
      </c>
      <c r="T185" t="s">
        <v>1934</v>
      </c>
      <c r="U185" t="s">
        <v>33</v>
      </c>
      <c r="V185" t="s">
        <v>1935</v>
      </c>
      <c r="W185" t="s">
        <v>709</v>
      </c>
      <c r="X185" t="s">
        <v>1936</v>
      </c>
    </row>
    <row r="186" spans="1:24" hidden="1" x14ac:dyDescent="0.25">
      <c r="A186" t="s">
        <v>1937</v>
      </c>
      <c r="B186" t="s">
        <v>1938</v>
      </c>
      <c r="C186" s="1" t="str">
        <f t="shared" si="15"/>
        <v>21:0301</v>
      </c>
      <c r="D186" s="1" t="str">
        <f t="shared" si="16"/>
        <v>21:0007</v>
      </c>
      <c r="E186" t="s">
        <v>1897</v>
      </c>
      <c r="F186" t="s">
        <v>1939</v>
      </c>
      <c r="H186">
        <v>64.313922399999996</v>
      </c>
      <c r="I186">
        <v>-112.5922405</v>
      </c>
      <c r="J186" s="1" t="str">
        <f t="shared" si="17"/>
        <v>Till</v>
      </c>
      <c r="K186" s="1" t="str">
        <f t="shared" si="18"/>
        <v>Grain Mount: 0.25 – 0.50 mm</v>
      </c>
      <c r="L186" t="s">
        <v>839</v>
      </c>
      <c r="M186" s="1" t="str">
        <f>HYPERLINK("http://geochem.nrcan.gc.ca/cdogs/content/kwd/kwd030524_e.htm", "Alm")</f>
        <v>Alm</v>
      </c>
      <c r="N186" t="s">
        <v>1940</v>
      </c>
      <c r="O186" t="s">
        <v>1941</v>
      </c>
      <c r="P186" t="s">
        <v>380</v>
      </c>
      <c r="Q186" t="s">
        <v>1942</v>
      </c>
      <c r="R186" t="s">
        <v>33</v>
      </c>
      <c r="S186" t="s">
        <v>1943</v>
      </c>
      <c r="T186" t="s">
        <v>1944</v>
      </c>
      <c r="U186" t="s">
        <v>47</v>
      </c>
      <c r="V186" t="s">
        <v>1378</v>
      </c>
      <c r="W186" t="s">
        <v>200</v>
      </c>
      <c r="X186" t="s">
        <v>1945</v>
      </c>
    </row>
    <row r="187" spans="1:24" hidden="1" x14ac:dyDescent="0.25">
      <c r="A187" t="s">
        <v>1946</v>
      </c>
      <c r="B187" t="s">
        <v>1947</v>
      </c>
      <c r="C187" s="1" t="str">
        <f t="shared" si="15"/>
        <v>21:0301</v>
      </c>
      <c r="D187" s="1" t="str">
        <f t="shared" si="16"/>
        <v>21:0007</v>
      </c>
      <c r="E187" t="s">
        <v>1897</v>
      </c>
      <c r="F187" t="s">
        <v>1948</v>
      </c>
      <c r="H187">
        <v>64.313922399999996</v>
      </c>
      <c r="I187">
        <v>-112.5922405</v>
      </c>
      <c r="J187" s="1" t="str">
        <f t="shared" si="17"/>
        <v>Till</v>
      </c>
      <c r="K187" s="1" t="str">
        <f t="shared" si="18"/>
        <v>Grain Mount: 0.25 – 0.50 mm</v>
      </c>
      <c r="L187" t="s">
        <v>839</v>
      </c>
      <c r="M187" s="1" t="str">
        <f>HYPERLINK("http://geochem.nrcan.gc.ca/cdogs/content/kwd/kwd030524_e.htm", "Alm")</f>
        <v>Alm</v>
      </c>
      <c r="N187" t="s">
        <v>1949</v>
      </c>
      <c r="O187" t="s">
        <v>1950</v>
      </c>
      <c r="P187" t="s">
        <v>641</v>
      </c>
      <c r="Q187" t="s">
        <v>1951</v>
      </c>
      <c r="R187" t="s">
        <v>226</v>
      </c>
      <c r="S187" t="s">
        <v>1952</v>
      </c>
      <c r="T187" t="s">
        <v>1953</v>
      </c>
      <c r="U187" t="s">
        <v>33</v>
      </c>
      <c r="V187" t="s">
        <v>1954</v>
      </c>
      <c r="W187" t="s">
        <v>1350</v>
      </c>
      <c r="X187" t="s">
        <v>1955</v>
      </c>
    </row>
    <row r="188" spans="1:24" hidden="1" x14ac:dyDescent="0.25">
      <c r="A188" t="s">
        <v>1956</v>
      </c>
      <c r="B188" t="s">
        <v>1957</v>
      </c>
      <c r="C188" s="1" t="str">
        <f t="shared" si="15"/>
        <v>21:0301</v>
      </c>
      <c r="D188" s="1" t="str">
        <f t="shared" si="16"/>
        <v>21:0007</v>
      </c>
      <c r="E188" t="s">
        <v>1897</v>
      </c>
      <c r="F188" t="s">
        <v>1958</v>
      </c>
      <c r="H188">
        <v>64.313922399999996</v>
      </c>
      <c r="I188">
        <v>-112.5922405</v>
      </c>
      <c r="J188" s="1" t="str">
        <f t="shared" si="17"/>
        <v>Till</v>
      </c>
      <c r="K188" s="1" t="str">
        <f t="shared" si="18"/>
        <v>Grain Mount: 0.25 – 0.50 mm</v>
      </c>
      <c r="L188" t="s">
        <v>839</v>
      </c>
      <c r="M188" s="1" t="str">
        <f>HYPERLINK("http://geochem.nrcan.gc.ca/cdogs/content/kwd/kwd030524_e.htm", "Alm")</f>
        <v>Alm</v>
      </c>
      <c r="N188" t="s">
        <v>1959</v>
      </c>
      <c r="O188" t="s">
        <v>1960</v>
      </c>
      <c r="P188" t="s">
        <v>254</v>
      </c>
      <c r="Q188" t="s">
        <v>1961</v>
      </c>
      <c r="R188" t="s">
        <v>33</v>
      </c>
      <c r="S188" t="s">
        <v>1962</v>
      </c>
      <c r="T188" t="s">
        <v>1963</v>
      </c>
      <c r="U188" t="s">
        <v>33</v>
      </c>
      <c r="V188" t="s">
        <v>1964</v>
      </c>
      <c r="W188" t="s">
        <v>235</v>
      </c>
      <c r="X188" t="s">
        <v>1965</v>
      </c>
    </row>
    <row r="189" spans="1:24" hidden="1" x14ac:dyDescent="0.25">
      <c r="A189" t="s">
        <v>1966</v>
      </c>
      <c r="B189" t="s">
        <v>1967</v>
      </c>
      <c r="C189" s="1" t="str">
        <f t="shared" si="15"/>
        <v>21:0301</v>
      </c>
      <c r="D189" s="1" t="str">
        <f t="shared" si="16"/>
        <v>21:0007</v>
      </c>
      <c r="E189" t="s">
        <v>1897</v>
      </c>
      <c r="F189" t="s">
        <v>1968</v>
      </c>
      <c r="H189">
        <v>64.313922399999996</v>
      </c>
      <c r="I189">
        <v>-112.5922405</v>
      </c>
      <c r="J189" s="1" t="str">
        <f t="shared" si="17"/>
        <v>Till</v>
      </c>
      <c r="K189" s="1" t="str">
        <f t="shared" si="18"/>
        <v>Grain Mount: 0.25 – 0.50 mm</v>
      </c>
      <c r="L189" t="s">
        <v>839</v>
      </c>
      <c r="M189" s="1" t="str">
        <f>HYPERLINK("http://geochem.nrcan.gc.ca/cdogs/content/kwd/kwd030524_e.htm", "Alm")</f>
        <v>Alm</v>
      </c>
      <c r="N189" t="s">
        <v>1969</v>
      </c>
      <c r="O189" t="s">
        <v>1970</v>
      </c>
      <c r="P189" t="s">
        <v>307</v>
      </c>
      <c r="Q189" t="s">
        <v>1971</v>
      </c>
      <c r="R189" t="s">
        <v>462</v>
      </c>
      <c r="S189" t="s">
        <v>1972</v>
      </c>
      <c r="T189" t="s">
        <v>1973</v>
      </c>
      <c r="U189" t="s">
        <v>33</v>
      </c>
      <c r="V189" t="s">
        <v>1974</v>
      </c>
      <c r="W189" t="s">
        <v>156</v>
      </c>
      <c r="X189" t="s">
        <v>1975</v>
      </c>
    </row>
    <row r="190" spans="1:24" hidden="1" x14ac:dyDescent="0.25">
      <c r="A190" t="s">
        <v>1976</v>
      </c>
      <c r="B190" t="s">
        <v>1977</v>
      </c>
      <c r="C190" s="1" t="str">
        <f t="shared" si="15"/>
        <v>21:0301</v>
      </c>
      <c r="D190" s="1" t="str">
        <f t="shared" si="16"/>
        <v>21:0007</v>
      </c>
      <c r="E190" t="s">
        <v>1897</v>
      </c>
      <c r="F190" t="s">
        <v>1978</v>
      </c>
      <c r="H190">
        <v>64.313922399999996</v>
      </c>
      <c r="I190">
        <v>-112.5922405</v>
      </c>
      <c r="J190" s="1" t="str">
        <f t="shared" si="17"/>
        <v>Till</v>
      </c>
      <c r="K190" s="1" t="str">
        <f t="shared" si="18"/>
        <v>Grain Mount: 0.25 – 0.50 mm</v>
      </c>
      <c r="L190" t="s">
        <v>839</v>
      </c>
      <c r="M190" s="1" t="str">
        <f>HYPERLINK("http://geochem.nrcan.gc.ca/cdogs/content/kwd/kwd030543_e.htm", "Di")</f>
        <v>Di</v>
      </c>
      <c r="N190" t="s">
        <v>1979</v>
      </c>
      <c r="O190" t="s">
        <v>1980</v>
      </c>
      <c r="P190" t="s">
        <v>1981</v>
      </c>
      <c r="Q190" t="s">
        <v>1982</v>
      </c>
      <c r="R190" t="s">
        <v>33</v>
      </c>
      <c r="S190" t="s">
        <v>1983</v>
      </c>
      <c r="T190" t="s">
        <v>556</v>
      </c>
      <c r="U190" t="s">
        <v>1984</v>
      </c>
      <c r="V190" t="s">
        <v>1985</v>
      </c>
      <c r="W190" t="s">
        <v>254</v>
      </c>
      <c r="X190" t="s">
        <v>1986</v>
      </c>
    </row>
    <row r="191" spans="1:24" hidden="1" x14ac:dyDescent="0.25">
      <c r="A191" t="s">
        <v>1987</v>
      </c>
      <c r="B191" t="s">
        <v>1988</v>
      </c>
      <c r="C191" s="1" t="str">
        <f t="shared" si="15"/>
        <v>21:0301</v>
      </c>
      <c r="D191" s="1" t="str">
        <f t="shared" si="16"/>
        <v>21:0007</v>
      </c>
      <c r="E191" t="s">
        <v>1989</v>
      </c>
      <c r="F191" t="s">
        <v>1990</v>
      </c>
      <c r="H191">
        <v>64.379087499999997</v>
      </c>
      <c r="I191">
        <v>-112.872765</v>
      </c>
      <c r="J191" s="1" t="str">
        <f t="shared" si="17"/>
        <v>Till</v>
      </c>
      <c r="K191" s="1" t="str">
        <f t="shared" si="18"/>
        <v>Grain Mount: 0.25 – 0.50 mm</v>
      </c>
      <c r="L191" t="s">
        <v>1991</v>
      </c>
      <c r="M191" s="1" t="str">
        <f>HYPERLINK("http://geochem.nrcan.gc.ca/cdogs/content/kwd/kwd030523_e.htm", "Prp")</f>
        <v>Prp</v>
      </c>
      <c r="N191" t="s">
        <v>1992</v>
      </c>
      <c r="O191" t="s">
        <v>1993</v>
      </c>
      <c r="P191" t="s">
        <v>1994</v>
      </c>
      <c r="Q191" t="s">
        <v>1995</v>
      </c>
      <c r="R191" t="s">
        <v>234</v>
      </c>
      <c r="S191" t="s">
        <v>1996</v>
      </c>
      <c r="T191" t="s">
        <v>703</v>
      </c>
      <c r="U191" t="s">
        <v>33</v>
      </c>
      <c r="V191" t="s">
        <v>869</v>
      </c>
      <c r="W191" t="s">
        <v>1850</v>
      </c>
      <c r="X191" t="s">
        <v>1997</v>
      </c>
    </row>
    <row r="192" spans="1:24" hidden="1" x14ac:dyDescent="0.25">
      <c r="A192" t="s">
        <v>1998</v>
      </c>
      <c r="B192" t="s">
        <v>1999</v>
      </c>
      <c r="C192" s="1" t="str">
        <f t="shared" si="15"/>
        <v>21:0301</v>
      </c>
      <c r="D192" s="1" t="str">
        <f t="shared" si="16"/>
        <v>21:0007</v>
      </c>
      <c r="E192" t="s">
        <v>1989</v>
      </c>
      <c r="F192" t="s">
        <v>2000</v>
      </c>
      <c r="H192">
        <v>64.379087499999997</v>
      </c>
      <c r="I192">
        <v>-112.872765</v>
      </c>
      <c r="J192" s="1" t="str">
        <f t="shared" si="17"/>
        <v>Till</v>
      </c>
      <c r="K192" s="1" t="str">
        <f t="shared" si="18"/>
        <v>Grain Mount: 0.25 – 0.50 mm</v>
      </c>
      <c r="L192" t="s">
        <v>1991</v>
      </c>
      <c r="M192" s="1" t="str">
        <f>HYPERLINK("http://geochem.nrcan.gc.ca/cdogs/content/kwd/kwd030523_e.htm", "Prp")</f>
        <v>Prp</v>
      </c>
      <c r="N192" t="s">
        <v>2001</v>
      </c>
      <c r="O192" t="s">
        <v>2002</v>
      </c>
      <c r="P192" t="s">
        <v>2003</v>
      </c>
      <c r="Q192" t="s">
        <v>2004</v>
      </c>
      <c r="R192" t="s">
        <v>226</v>
      </c>
      <c r="S192" t="s">
        <v>2005</v>
      </c>
      <c r="T192" t="s">
        <v>1847</v>
      </c>
      <c r="U192" t="s">
        <v>806</v>
      </c>
      <c r="V192" t="s">
        <v>2006</v>
      </c>
      <c r="W192" t="s">
        <v>2007</v>
      </c>
      <c r="X192" t="s">
        <v>2008</v>
      </c>
    </row>
    <row r="193" spans="1:24" hidden="1" x14ac:dyDescent="0.25">
      <c r="A193" t="s">
        <v>2009</v>
      </c>
      <c r="B193" t="s">
        <v>2010</v>
      </c>
      <c r="C193" s="1" t="str">
        <f t="shared" si="15"/>
        <v>21:0301</v>
      </c>
      <c r="D193" s="1" t="str">
        <f t="shared" si="16"/>
        <v>21:0007</v>
      </c>
      <c r="E193" t="s">
        <v>1989</v>
      </c>
      <c r="F193" t="s">
        <v>2011</v>
      </c>
      <c r="H193">
        <v>64.379087499999997</v>
      </c>
      <c r="I193">
        <v>-112.872765</v>
      </c>
      <c r="J193" s="1" t="str">
        <f t="shared" si="17"/>
        <v>Till</v>
      </c>
      <c r="K193" s="1" t="str">
        <f t="shared" si="18"/>
        <v>Grain Mount: 0.25 – 0.50 mm</v>
      </c>
      <c r="L193" t="s">
        <v>1991</v>
      </c>
      <c r="M193" s="1" t="str">
        <f>HYPERLINK("http://geochem.nrcan.gc.ca/cdogs/content/kwd/kwd030524_e.htm", "Alm")</f>
        <v>Alm</v>
      </c>
      <c r="N193" t="s">
        <v>2012</v>
      </c>
      <c r="O193" t="s">
        <v>2013</v>
      </c>
      <c r="P193" t="s">
        <v>424</v>
      </c>
      <c r="Q193" t="s">
        <v>2014</v>
      </c>
      <c r="R193" t="s">
        <v>33</v>
      </c>
      <c r="S193" t="s">
        <v>2015</v>
      </c>
      <c r="T193" t="s">
        <v>2016</v>
      </c>
      <c r="U193" t="s">
        <v>33</v>
      </c>
      <c r="V193" t="s">
        <v>2017</v>
      </c>
      <c r="W193" t="s">
        <v>1246</v>
      </c>
      <c r="X193" t="s">
        <v>2018</v>
      </c>
    </row>
    <row r="194" spans="1:24" hidden="1" x14ac:dyDescent="0.25">
      <c r="A194" t="s">
        <v>2019</v>
      </c>
      <c r="B194" t="s">
        <v>2020</v>
      </c>
      <c r="C194" s="1" t="str">
        <f t="shared" ref="C194:C257" si="21">HYPERLINK("http://geochem.nrcan.gc.ca/cdogs/content/bdl/bdl210301_e.htm", "21:0301")</f>
        <v>21:0301</v>
      </c>
      <c r="D194" s="1" t="str">
        <f t="shared" ref="D194:D257" si="22">HYPERLINK("http://geochem.nrcan.gc.ca/cdogs/content/svy/svy210007_e.htm", "21:0007")</f>
        <v>21:0007</v>
      </c>
      <c r="E194" t="s">
        <v>1989</v>
      </c>
      <c r="F194" t="s">
        <v>2021</v>
      </c>
      <c r="H194">
        <v>64.379087499999997</v>
      </c>
      <c r="I194">
        <v>-112.872765</v>
      </c>
      <c r="J194" s="1" t="str">
        <f t="shared" ref="J194:J257" si="23">HYPERLINK("http://geochem.nrcan.gc.ca/cdogs/content/kwd/kwd020044_e.htm", "Till")</f>
        <v>Till</v>
      </c>
      <c r="K194" s="1" t="str">
        <f t="shared" ref="K194:K257" si="24">HYPERLINK("http://geochem.nrcan.gc.ca/cdogs/content/kwd/kwd080043_e.htm", "Grain Mount: 0.25 – 0.50 mm")</f>
        <v>Grain Mount: 0.25 – 0.50 mm</v>
      </c>
      <c r="L194" t="s">
        <v>1991</v>
      </c>
      <c r="M194" s="1" t="str">
        <f>HYPERLINK("http://geochem.nrcan.gc.ca/cdogs/content/kwd/kwd030524_e.htm", "Alm")</f>
        <v>Alm</v>
      </c>
      <c r="N194" t="s">
        <v>2022</v>
      </c>
      <c r="O194" t="s">
        <v>2023</v>
      </c>
      <c r="P194" t="s">
        <v>469</v>
      </c>
      <c r="Q194" t="s">
        <v>2024</v>
      </c>
      <c r="R194" t="s">
        <v>33</v>
      </c>
      <c r="S194" t="s">
        <v>2025</v>
      </c>
      <c r="T194" t="s">
        <v>2026</v>
      </c>
      <c r="U194" t="s">
        <v>33</v>
      </c>
      <c r="V194" t="s">
        <v>2027</v>
      </c>
      <c r="W194" t="s">
        <v>636</v>
      </c>
      <c r="X194" t="s">
        <v>2028</v>
      </c>
    </row>
    <row r="195" spans="1:24" hidden="1" x14ac:dyDescent="0.25">
      <c r="A195" t="s">
        <v>2029</v>
      </c>
      <c r="B195" t="s">
        <v>2030</v>
      </c>
      <c r="C195" s="1" t="str">
        <f t="shared" si="21"/>
        <v>21:0301</v>
      </c>
      <c r="D195" s="1" t="str">
        <f t="shared" si="22"/>
        <v>21:0007</v>
      </c>
      <c r="E195" t="s">
        <v>1989</v>
      </c>
      <c r="F195" t="s">
        <v>2031</v>
      </c>
      <c r="H195">
        <v>64.379087499999997</v>
      </c>
      <c r="I195">
        <v>-112.872765</v>
      </c>
      <c r="J195" s="1" t="str">
        <f t="shared" si="23"/>
        <v>Till</v>
      </c>
      <c r="K195" s="1" t="str">
        <f t="shared" si="24"/>
        <v>Grain Mount: 0.25 – 0.50 mm</v>
      </c>
      <c r="L195" t="s">
        <v>1991</v>
      </c>
      <c r="M195" s="1" t="str">
        <f>HYPERLINK("http://geochem.nrcan.gc.ca/cdogs/content/kwd/kwd030524_e.htm", "Alm")</f>
        <v>Alm</v>
      </c>
      <c r="N195" t="s">
        <v>2032</v>
      </c>
      <c r="O195" t="s">
        <v>2033</v>
      </c>
      <c r="P195" t="s">
        <v>686</v>
      </c>
      <c r="Q195" t="s">
        <v>2034</v>
      </c>
      <c r="R195" t="s">
        <v>226</v>
      </c>
      <c r="S195" t="s">
        <v>2035</v>
      </c>
      <c r="T195" t="s">
        <v>2036</v>
      </c>
      <c r="U195" t="s">
        <v>233</v>
      </c>
      <c r="V195" t="s">
        <v>2037</v>
      </c>
      <c r="W195" t="s">
        <v>2038</v>
      </c>
      <c r="X195" t="s">
        <v>2039</v>
      </c>
    </row>
    <row r="196" spans="1:24" hidden="1" x14ac:dyDescent="0.25">
      <c r="A196" t="s">
        <v>2040</v>
      </c>
      <c r="B196" t="s">
        <v>2041</v>
      </c>
      <c r="C196" s="1" t="str">
        <f t="shared" si="21"/>
        <v>21:0301</v>
      </c>
      <c r="D196" s="1" t="str">
        <f t="shared" si="22"/>
        <v>21:0007</v>
      </c>
      <c r="E196" t="s">
        <v>1989</v>
      </c>
      <c r="F196" t="s">
        <v>2042</v>
      </c>
      <c r="H196">
        <v>64.379087499999997</v>
      </c>
      <c r="I196">
        <v>-112.872765</v>
      </c>
      <c r="J196" s="1" t="str">
        <f t="shared" si="23"/>
        <v>Till</v>
      </c>
      <c r="K196" s="1" t="str">
        <f t="shared" si="24"/>
        <v>Grain Mount: 0.25 – 0.50 mm</v>
      </c>
      <c r="L196" t="s">
        <v>1991</v>
      </c>
      <c r="M196" s="1" t="str">
        <f>HYPERLINK("http://geochem.nrcan.gc.ca/cdogs/content/kwd/kwd030530_e.htm", "Cr_Di")</f>
        <v>Cr_Di</v>
      </c>
      <c r="N196" t="s">
        <v>2043</v>
      </c>
      <c r="O196" t="s">
        <v>2044</v>
      </c>
      <c r="P196" t="s">
        <v>2045</v>
      </c>
      <c r="Q196" t="s">
        <v>2046</v>
      </c>
      <c r="R196" t="s">
        <v>318</v>
      </c>
      <c r="S196" t="s">
        <v>2047</v>
      </c>
      <c r="T196" t="s">
        <v>1009</v>
      </c>
      <c r="U196" t="s">
        <v>808</v>
      </c>
      <c r="V196" t="s">
        <v>2048</v>
      </c>
      <c r="W196" t="s">
        <v>2049</v>
      </c>
      <c r="X196" t="s">
        <v>859</v>
      </c>
    </row>
    <row r="197" spans="1:24" hidden="1" x14ac:dyDescent="0.25">
      <c r="A197" t="s">
        <v>2050</v>
      </c>
      <c r="B197" t="s">
        <v>2051</v>
      </c>
      <c r="C197" s="1" t="str">
        <f t="shared" si="21"/>
        <v>21:0301</v>
      </c>
      <c r="D197" s="1" t="str">
        <f t="shared" si="22"/>
        <v>21:0007</v>
      </c>
      <c r="E197" t="s">
        <v>1989</v>
      </c>
      <c r="F197" t="s">
        <v>2052</v>
      </c>
      <c r="H197">
        <v>64.379087499999997</v>
      </c>
      <c r="I197">
        <v>-112.872765</v>
      </c>
      <c r="J197" s="1" t="str">
        <f t="shared" si="23"/>
        <v>Till</v>
      </c>
      <c r="K197" s="1" t="str">
        <f t="shared" si="24"/>
        <v>Grain Mount: 0.25 – 0.50 mm</v>
      </c>
      <c r="L197" t="s">
        <v>1991</v>
      </c>
      <c r="M197" s="1" t="str">
        <f>HYPERLINK("http://geochem.nrcan.gc.ca/cdogs/content/kwd/kwd030120_e.htm", "Ilm")</f>
        <v>Ilm</v>
      </c>
      <c r="N197" t="s">
        <v>264</v>
      </c>
      <c r="O197" t="s">
        <v>142</v>
      </c>
      <c r="P197" t="s">
        <v>120</v>
      </c>
      <c r="Q197" t="s">
        <v>2053</v>
      </c>
      <c r="R197" t="s">
        <v>226</v>
      </c>
      <c r="S197" t="s">
        <v>35</v>
      </c>
      <c r="T197" t="s">
        <v>2054</v>
      </c>
      <c r="U197" t="s">
        <v>33</v>
      </c>
      <c r="V197" t="s">
        <v>33</v>
      </c>
      <c r="W197" t="s">
        <v>2055</v>
      </c>
      <c r="X197" t="s">
        <v>2056</v>
      </c>
    </row>
    <row r="198" spans="1:24" hidden="1" x14ac:dyDescent="0.25">
      <c r="A198" t="s">
        <v>2057</v>
      </c>
      <c r="B198" t="s">
        <v>2058</v>
      </c>
      <c r="C198" s="1" t="str">
        <f t="shared" si="21"/>
        <v>21:0301</v>
      </c>
      <c r="D198" s="1" t="str">
        <f t="shared" si="22"/>
        <v>21:0007</v>
      </c>
      <c r="E198" t="s">
        <v>1989</v>
      </c>
      <c r="F198" t="s">
        <v>2059</v>
      </c>
      <c r="H198">
        <v>64.379087499999997</v>
      </c>
      <c r="I198">
        <v>-112.872765</v>
      </c>
      <c r="J198" s="1" t="str">
        <f t="shared" si="23"/>
        <v>Till</v>
      </c>
      <c r="K198" s="1" t="str">
        <f t="shared" si="24"/>
        <v>Grain Mount: 0.25 – 0.50 mm</v>
      </c>
      <c r="L198" t="s">
        <v>1991</v>
      </c>
      <c r="M198" s="1" t="str">
        <f>HYPERLINK("http://geochem.nrcan.gc.ca/cdogs/content/kwd/kwd030120_e.htm", "Ilm")</f>
        <v>Ilm</v>
      </c>
      <c r="N198" t="s">
        <v>1350</v>
      </c>
      <c r="O198" t="s">
        <v>33</v>
      </c>
      <c r="P198" t="s">
        <v>2060</v>
      </c>
      <c r="Q198" t="s">
        <v>2061</v>
      </c>
      <c r="R198" t="s">
        <v>226</v>
      </c>
      <c r="S198" t="s">
        <v>1984</v>
      </c>
      <c r="T198" t="s">
        <v>2062</v>
      </c>
      <c r="U198" t="s">
        <v>449</v>
      </c>
      <c r="V198" t="s">
        <v>33</v>
      </c>
      <c r="W198" t="s">
        <v>2063</v>
      </c>
      <c r="X198" t="s">
        <v>2064</v>
      </c>
    </row>
    <row r="199" spans="1:24" hidden="1" x14ac:dyDescent="0.25">
      <c r="A199" t="s">
        <v>2065</v>
      </c>
      <c r="B199" t="s">
        <v>2066</v>
      </c>
      <c r="C199" s="1" t="str">
        <f t="shared" si="21"/>
        <v>21:0301</v>
      </c>
      <c r="D199" s="1" t="str">
        <f t="shared" si="22"/>
        <v>21:0007</v>
      </c>
      <c r="E199" t="s">
        <v>2067</v>
      </c>
      <c r="F199" t="s">
        <v>2068</v>
      </c>
      <c r="H199">
        <v>64.226772100000005</v>
      </c>
      <c r="I199">
        <v>-112.4257178</v>
      </c>
      <c r="J199" s="1" t="str">
        <f t="shared" si="23"/>
        <v>Till</v>
      </c>
      <c r="K199" s="1" t="str">
        <f t="shared" si="24"/>
        <v>Grain Mount: 0.25 – 0.50 mm</v>
      </c>
      <c r="L199" t="s">
        <v>1991</v>
      </c>
      <c r="M199" s="1" t="str">
        <f>HYPERLINK("http://geochem.nrcan.gc.ca/cdogs/content/kwd/kwd030523_e.htm", "Prp")</f>
        <v>Prp</v>
      </c>
      <c r="N199" t="s">
        <v>2069</v>
      </c>
      <c r="O199" t="s">
        <v>2070</v>
      </c>
      <c r="P199" t="s">
        <v>2071</v>
      </c>
      <c r="Q199" t="s">
        <v>2072</v>
      </c>
      <c r="R199" t="s">
        <v>61</v>
      </c>
      <c r="S199" t="s">
        <v>2073</v>
      </c>
      <c r="T199" t="s">
        <v>1876</v>
      </c>
      <c r="U199" t="s">
        <v>90</v>
      </c>
      <c r="V199" t="s">
        <v>2074</v>
      </c>
      <c r="W199" t="s">
        <v>1321</v>
      </c>
      <c r="X199" t="s">
        <v>2075</v>
      </c>
    </row>
    <row r="200" spans="1:24" hidden="1" x14ac:dyDescent="0.25">
      <c r="A200" t="s">
        <v>2076</v>
      </c>
      <c r="B200" t="s">
        <v>2077</v>
      </c>
      <c r="C200" s="1" t="str">
        <f t="shared" si="21"/>
        <v>21:0301</v>
      </c>
      <c r="D200" s="1" t="str">
        <f t="shared" si="22"/>
        <v>21:0007</v>
      </c>
      <c r="E200" t="s">
        <v>2067</v>
      </c>
      <c r="F200" t="s">
        <v>2078</v>
      </c>
      <c r="H200">
        <v>64.226772100000005</v>
      </c>
      <c r="I200">
        <v>-112.4257178</v>
      </c>
      <c r="J200" s="1" t="str">
        <f t="shared" si="23"/>
        <v>Till</v>
      </c>
      <c r="K200" s="1" t="str">
        <f t="shared" si="24"/>
        <v>Grain Mount: 0.25 – 0.50 mm</v>
      </c>
      <c r="L200" t="s">
        <v>1991</v>
      </c>
      <c r="M200" s="1" t="str">
        <f>HYPERLINK("http://geochem.nrcan.gc.ca/cdogs/content/kwd/kwd030524_e.htm", "Alm")</f>
        <v>Alm</v>
      </c>
      <c r="N200" t="s">
        <v>2079</v>
      </c>
      <c r="O200" t="s">
        <v>2080</v>
      </c>
      <c r="P200" t="s">
        <v>1156</v>
      </c>
      <c r="Q200" t="s">
        <v>2081</v>
      </c>
      <c r="R200" t="s">
        <v>33</v>
      </c>
      <c r="S200" t="s">
        <v>2082</v>
      </c>
      <c r="T200" t="s">
        <v>2083</v>
      </c>
      <c r="U200" t="s">
        <v>33</v>
      </c>
      <c r="V200" t="s">
        <v>2084</v>
      </c>
      <c r="W200" t="s">
        <v>380</v>
      </c>
      <c r="X200" t="s">
        <v>2085</v>
      </c>
    </row>
    <row r="201" spans="1:24" hidden="1" x14ac:dyDescent="0.25">
      <c r="A201" t="s">
        <v>2086</v>
      </c>
      <c r="B201" t="s">
        <v>2087</v>
      </c>
      <c r="C201" s="1" t="str">
        <f t="shared" si="21"/>
        <v>21:0301</v>
      </c>
      <c r="D201" s="1" t="str">
        <f t="shared" si="22"/>
        <v>21:0007</v>
      </c>
      <c r="E201" t="s">
        <v>2067</v>
      </c>
      <c r="F201" t="s">
        <v>2088</v>
      </c>
      <c r="H201">
        <v>64.226772100000005</v>
      </c>
      <c r="I201">
        <v>-112.4257178</v>
      </c>
      <c r="J201" s="1" t="str">
        <f t="shared" si="23"/>
        <v>Till</v>
      </c>
      <c r="K201" s="1" t="str">
        <f t="shared" si="24"/>
        <v>Grain Mount: 0.25 – 0.50 mm</v>
      </c>
      <c r="L201" t="s">
        <v>1991</v>
      </c>
      <c r="M201" s="1" t="str">
        <f>HYPERLINK("http://geochem.nrcan.gc.ca/cdogs/content/kwd/kwd030524_e.htm", "Alm")</f>
        <v>Alm</v>
      </c>
      <c r="N201" t="s">
        <v>2089</v>
      </c>
      <c r="O201" t="s">
        <v>2090</v>
      </c>
      <c r="P201" t="s">
        <v>115</v>
      </c>
      <c r="Q201" t="s">
        <v>2091</v>
      </c>
      <c r="R201" t="s">
        <v>235</v>
      </c>
      <c r="S201" t="s">
        <v>2092</v>
      </c>
      <c r="T201" t="s">
        <v>2093</v>
      </c>
      <c r="U201" t="s">
        <v>61</v>
      </c>
      <c r="V201" t="s">
        <v>2094</v>
      </c>
      <c r="W201" t="s">
        <v>104</v>
      </c>
      <c r="X201" t="s">
        <v>2095</v>
      </c>
    </row>
    <row r="202" spans="1:24" hidden="1" x14ac:dyDescent="0.25">
      <c r="A202" t="s">
        <v>2096</v>
      </c>
      <c r="B202" t="s">
        <v>2097</v>
      </c>
      <c r="C202" s="1" t="str">
        <f t="shared" si="21"/>
        <v>21:0301</v>
      </c>
      <c r="D202" s="1" t="str">
        <f t="shared" si="22"/>
        <v>21:0007</v>
      </c>
      <c r="E202" t="s">
        <v>2067</v>
      </c>
      <c r="F202" t="s">
        <v>2098</v>
      </c>
      <c r="H202">
        <v>64.226772100000005</v>
      </c>
      <c r="I202">
        <v>-112.4257178</v>
      </c>
      <c r="J202" s="1" t="str">
        <f t="shared" si="23"/>
        <v>Till</v>
      </c>
      <c r="K202" s="1" t="str">
        <f t="shared" si="24"/>
        <v>Grain Mount: 0.25 – 0.50 mm</v>
      </c>
      <c r="L202" t="s">
        <v>1991</v>
      </c>
      <c r="M202" s="1" t="str">
        <f>HYPERLINK("http://geochem.nrcan.gc.ca/cdogs/content/kwd/kwd030524_e.htm", "Alm")</f>
        <v>Alm</v>
      </c>
      <c r="N202" t="s">
        <v>2099</v>
      </c>
      <c r="O202" t="s">
        <v>2100</v>
      </c>
      <c r="P202" t="s">
        <v>411</v>
      </c>
      <c r="Q202" t="s">
        <v>2101</v>
      </c>
      <c r="R202" t="s">
        <v>474</v>
      </c>
      <c r="S202" t="s">
        <v>2102</v>
      </c>
      <c r="T202" t="s">
        <v>159</v>
      </c>
      <c r="U202" t="s">
        <v>33</v>
      </c>
      <c r="V202" t="s">
        <v>2103</v>
      </c>
      <c r="W202" t="s">
        <v>728</v>
      </c>
      <c r="X202" t="s">
        <v>2104</v>
      </c>
    </row>
    <row r="203" spans="1:24" hidden="1" x14ac:dyDescent="0.25">
      <c r="A203" t="s">
        <v>2105</v>
      </c>
      <c r="B203" t="s">
        <v>2106</v>
      </c>
      <c r="C203" s="1" t="str">
        <f t="shared" si="21"/>
        <v>21:0301</v>
      </c>
      <c r="D203" s="1" t="str">
        <f t="shared" si="22"/>
        <v>21:0007</v>
      </c>
      <c r="E203" t="s">
        <v>2067</v>
      </c>
      <c r="F203" t="s">
        <v>2107</v>
      </c>
      <c r="H203">
        <v>64.226772100000005</v>
      </c>
      <c r="I203">
        <v>-112.4257178</v>
      </c>
      <c r="J203" s="1" t="str">
        <f t="shared" si="23"/>
        <v>Till</v>
      </c>
      <c r="K203" s="1" t="str">
        <f t="shared" si="24"/>
        <v>Grain Mount: 0.25 – 0.50 mm</v>
      </c>
      <c r="L203" t="s">
        <v>1991</v>
      </c>
      <c r="M203" s="1" t="str">
        <f>HYPERLINK("http://geochem.nrcan.gc.ca/cdogs/content/kwd/kwd030524_e.htm", "Alm")</f>
        <v>Alm</v>
      </c>
      <c r="N203" t="s">
        <v>2108</v>
      </c>
      <c r="O203" t="s">
        <v>2109</v>
      </c>
      <c r="P203" t="s">
        <v>129</v>
      </c>
      <c r="Q203" t="s">
        <v>2110</v>
      </c>
      <c r="R203" t="s">
        <v>61</v>
      </c>
      <c r="S203" t="s">
        <v>2111</v>
      </c>
      <c r="T203" t="s">
        <v>2112</v>
      </c>
      <c r="U203" t="s">
        <v>33</v>
      </c>
      <c r="V203" t="s">
        <v>2113</v>
      </c>
      <c r="W203" t="s">
        <v>254</v>
      </c>
      <c r="X203" t="s">
        <v>2114</v>
      </c>
    </row>
    <row r="204" spans="1:24" hidden="1" x14ac:dyDescent="0.25">
      <c r="A204" t="s">
        <v>2115</v>
      </c>
      <c r="B204" t="s">
        <v>2116</v>
      </c>
      <c r="C204" s="1" t="str">
        <f t="shared" si="21"/>
        <v>21:0301</v>
      </c>
      <c r="D204" s="1" t="str">
        <f t="shared" si="22"/>
        <v>21:0007</v>
      </c>
      <c r="E204" t="s">
        <v>2067</v>
      </c>
      <c r="F204" t="s">
        <v>2117</v>
      </c>
      <c r="H204">
        <v>64.226772100000005</v>
      </c>
      <c r="I204">
        <v>-112.4257178</v>
      </c>
      <c r="J204" s="1" t="str">
        <f t="shared" si="23"/>
        <v>Till</v>
      </c>
      <c r="K204" s="1" t="str">
        <f t="shared" si="24"/>
        <v>Grain Mount: 0.25 – 0.50 mm</v>
      </c>
      <c r="L204" t="s">
        <v>1991</v>
      </c>
      <c r="M204" s="1" t="str">
        <f>HYPERLINK("http://geochem.nrcan.gc.ca/cdogs/content/kwd/kwd030524_e.htm", "Alm")</f>
        <v>Alm</v>
      </c>
      <c r="N204" t="s">
        <v>2118</v>
      </c>
      <c r="O204" t="s">
        <v>2119</v>
      </c>
      <c r="P204" t="s">
        <v>223</v>
      </c>
      <c r="Q204" t="s">
        <v>2120</v>
      </c>
      <c r="R204" t="s">
        <v>235</v>
      </c>
      <c r="S204" t="s">
        <v>2121</v>
      </c>
      <c r="T204" t="s">
        <v>2122</v>
      </c>
      <c r="U204" t="s">
        <v>33</v>
      </c>
      <c r="V204" t="s">
        <v>2123</v>
      </c>
      <c r="W204" t="s">
        <v>200</v>
      </c>
      <c r="X204" t="s">
        <v>2124</v>
      </c>
    </row>
    <row r="205" spans="1:24" hidden="1" x14ac:dyDescent="0.25">
      <c r="A205" t="s">
        <v>2125</v>
      </c>
      <c r="B205" t="s">
        <v>2126</v>
      </c>
      <c r="C205" s="1" t="str">
        <f t="shared" si="21"/>
        <v>21:0301</v>
      </c>
      <c r="D205" s="1" t="str">
        <f t="shared" si="22"/>
        <v>21:0007</v>
      </c>
      <c r="E205" t="s">
        <v>2067</v>
      </c>
      <c r="F205" t="s">
        <v>2127</v>
      </c>
      <c r="H205">
        <v>64.226772100000005</v>
      </c>
      <c r="I205">
        <v>-112.4257178</v>
      </c>
      <c r="J205" s="1" t="str">
        <f t="shared" si="23"/>
        <v>Till</v>
      </c>
      <c r="K205" s="1" t="str">
        <f t="shared" si="24"/>
        <v>Grain Mount: 0.25 – 0.50 mm</v>
      </c>
      <c r="L205" t="s">
        <v>1991</v>
      </c>
      <c r="M205" s="1" t="str">
        <f>HYPERLINK("http://geochem.nrcan.gc.ca/cdogs/content/kwd/kwd030543_e.htm", "Di")</f>
        <v>Di</v>
      </c>
      <c r="N205" t="s">
        <v>2128</v>
      </c>
      <c r="O205" t="s">
        <v>2129</v>
      </c>
      <c r="P205" t="s">
        <v>214</v>
      </c>
      <c r="Q205" t="s">
        <v>2130</v>
      </c>
      <c r="R205" t="s">
        <v>33</v>
      </c>
      <c r="S205" t="s">
        <v>2131</v>
      </c>
      <c r="T205" t="s">
        <v>2132</v>
      </c>
      <c r="U205" t="s">
        <v>2133</v>
      </c>
      <c r="V205" t="s">
        <v>2134</v>
      </c>
      <c r="W205" t="s">
        <v>390</v>
      </c>
      <c r="X205" t="s">
        <v>2135</v>
      </c>
    </row>
    <row r="206" spans="1:24" hidden="1" x14ac:dyDescent="0.25">
      <c r="A206" t="s">
        <v>2136</v>
      </c>
      <c r="B206" t="s">
        <v>2137</v>
      </c>
      <c r="C206" s="1" t="str">
        <f t="shared" si="21"/>
        <v>21:0301</v>
      </c>
      <c r="D206" s="1" t="str">
        <f t="shared" si="22"/>
        <v>21:0007</v>
      </c>
      <c r="E206" t="s">
        <v>2067</v>
      </c>
      <c r="F206" t="s">
        <v>2138</v>
      </c>
      <c r="H206">
        <v>64.226772100000005</v>
      </c>
      <c r="I206">
        <v>-112.4257178</v>
      </c>
      <c r="J206" s="1" t="str">
        <f t="shared" si="23"/>
        <v>Till</v>
      </c>
      <c r="K206" s="1" t="str">
        <f t="shared" si="24"/>
        <v>Grain Mount: 0.25 – 0.50 mm</v>
      </c>
      <c r="L206" t="s">
        <v>1991</v>
      </c>
      <c r="M206" s="1" t="str">
        <f>HYPERLINK("http://geochem.nrcan.gc.ca/cdogs/content/kwd/kwd030543_e.htm", "Di")</f>
        <v>Di</v>
      </c>
      <c r="N206" t="s">
        <v>2139</v>
      </c>
      <c r="O206" t="s">
        <v>2140</v>
      </c>
      <c r="P206" t="s">
        <v>2141</v>
      </c>
      <c r="Q206" t="s">
        <v>2142</v>
      </c>
      <c r="R206" t="s">
        <v>462</v>
      </c>
      <c r="S206" t="s">
        <v>2143</v>
      </c>
      <c r="T206" t="s">
        <v>2144</v>
      </c>
      <c r="U206" t="s">
        <v>2145</v>
      </c>
      <c r="V206" t="s">
        <v>2146</v>
      </c>
      <c r="W206" t="s">
        <v>1172</v>
      </c>
      <c r="X206" t="s">
        <v>2147</v>
      </c>
    </row>
    <row r="207" spans="1:24" hidden="1" x14ac:dyDescent="0.25">
      <c r="A207" t="s">
        <v>2148</v>
      </c>
      <c r="B207" t="s">
        <v>2149</v>
      </c>
      <c r="C207" s="1" t="str">
        <f t="shared" si="21"/>
        <v>21:0301</v>
      </c>
      <c r="D207" s="1" t="str">
        <f t="shared" si="22"/>
        <v>21:0007</v>
      </c>
      <c r="E207" t="s">
        <v>2067</v>
      </c>
      <c r="F207" t="s">
        <v>2150</v>
      </c>
      <c r="H207">
        <v>64.226772100000005</v>
      </c>
      <c r="I207">
        <v>-112.4257178</v>
      </c>
      <c r="J207" s="1" t="str">
        <f t="shared" si="23"/>
        <v>Till</v>
      </c>
      <c r="K207" s="1" t="str">
        <f t="shared" si="24"/>
        <v>Grain Mount: 0.25 – 0.50 mm</v>
      </c>
      <c r="L207" t="s">
        <v>1991</v>
      </c>
      <c r="M207" s="1" t="str">
        <f>HYPERLINK("http://geochem.nrcan.gc.ca/cdogs/content/kwd/kwd030120_e.htm", "Ilm")</f>
        <v>Ilm</v>
      </c>
      <c r="N207" t="s">
        <v>651</v>
      </c>
      <c r="O207" t="s">
        <v>331</v>
      </c>
      <c r="P207" t="s">
        <v>156</v>
      </c>
      <c r="Q207" t="s">
        <v>2151</v>
      </c>
      <c r="R207" t="s">
        <v>33</v>
      </c>
      <c r="S207" t="s">
        <v>2152</v>
      </c>
      <c r="T207" t="s">
        <v>1231</v>
      </c>
      <c r="U207" t="s">
        <v>474</v>
      </c>
      <c r="V207" t="s">
        <v>33</v>
      </c>
      <c r="W207" t="s">
        <v>2153</v>
      </c>
      <c r="X207" t="s">
        <v>2154</v>
      </c>
    </row>
    <row r="208" spans="1:24" hidden="1" x14ac:dyDescent="0.25">
      <c r="A208" t="s">
        <v>2155</v>
      </c>
      <c r="B208" t="s">
        <v>2156</v>
      </c>
      <c r="C208" s="1" t="str">
        <f t="shared" si="21"/>
        <v>21:0301</v>
      </c>
      <c r="D208" s="1" t="str">
        <f t="shared" si="22"/>
        <v>21:0007</v>
      </c>
      <c r="E208" t="s">
        <v>2067</v>
      </c>
      <c r="F208" t="s">
        <v>2157</v>
      </c>
      <c r="H208">
        <v>64.226772100000005</v>
      </c>
      <c r="I208">
        <v>-112.4257178</v>
      </c>
      <c r="J208" s="1" t="str">
        <f t="shared" si="23"/>
        <v>Till</v>
      </c>
      <c r="K208" s="1" t="str">
        <f t="shared" si="24"/>
        <v>Grain Mount: 0.25 – 0.50 mm</v>
      </c>
      <c r="L208" t="s">
        <v>1991</v>
      </c>
      <c r="M208" s="1" t="str">
        <f>HYPERLINK("http://geochem.nrcan.gc.ca/cdogs/content/kwd/kwd030120_e.htm", "Ilm")</f>
        <v>Ilm</v>
      </c>
      <c r="N208" t="s">
        <v>2158</v>
      </c>
      <c r="O208" t="s">
        <v>246</v>
      </c>
      <c r="P208" t="s">
        <v>129</v>
      </c>
      <c r="Q208" t="s">
        <v>2159</v>
      </c>
      <c r="R208" t="s">
        <v>87</v>
      </c>
      <c r="S208" t="s">
        <v>2160</v>
      </c>
      <c r="T208" t="s">
        <v>2161</v>
      </c>
      <c r="U208" t="s">
        <v>33</v>
      </c>
      <c r="V208" t="s">
        <v>2162</v>
      </c>
      <c r="W208" t="s">
        <v>2163</v>
      </c>
      <c r="X208" t="s">
        <v>2164</v>
      </c>
    </row>
    <row r="209" spans="1:24" hidden="1" x14ac:dyDescent="0.25">
      <c r="A209" t="s">
        <v>2165</v>
      </c>
      <c r="B209" t="s">
        <v>2166</v>
      </c>
      <c r="C209" s="1" t="str">
        <f t="shared" si="21"/>
        <v>21:0301</v>
      </c>
      <c r="D209" s="1" t="str">
        <f t="shared" si="22"/>
        <v>21:0007</v>
      </c>
      <c r="E209" t="s">
        <v>2067</v>
      </c>
      <c r="F209" t="s">
        <v>2167</v>
      </c>
      <c r="H209">
        <v>64.226772100000005</v>
      </c>
      <c r="I209">
        <v>-112.4257178</v>
      </c>
      <c r="J209" s="1" t="str">
        <f t="shared" si="23"/>
        <v>Till</v>
      </c>
      <c r="K209" s="1" t="str">
        <f t="shared" si="24"/>
        <v>Grain Mount: 0.25 – 0.50 mm</v>
      </c>
      <c r="L209" t="s">
        <v>1991</v>
      </c>
      <c r="M209" s="1" t="str">
        <f>HYPERLINK("http://geochem.nrcan.gc.ca/cdogs/content/kwd/kwd030120_e.htm", "Ilm")</f>
        <v>Ilm</v>
      </c>
      <c r="N209" t="s">
        <v>104</v>
      </c>
      <c r="O209" t="s">
        <v>420</v>
      </c>
      <c r="P209" t="s">
        <v>412</v>
      </c>
      <c r="Q209" t="s">
        <v>2168</v>
      </c>
      <c r="R209" t="s">
        <v>33</v>
      </c>
      <c r="S209" t="s">
        <v>380</v>
      </c>
      <c r="T209" t="s">
        <v>2169</v>
      </c>
      <c r="U209" t="s">
        <v>291</v>
      </c>
      <c r="V209" t="s">
        <v>50</v>
      </c>
      <c r="W209" t="s">
        <v>2170</v>
      </c>
      <c r="X209" t="s">
        <v>2171</v>
      </c>
    </row>
    <row r="210" spans="1:24" hidden="1" x14ac:dyDescent="0.25">
      <c r="A210" t="s">
        <v>2172</v>
      </c>
      <c r="B210" t="s">
        <v>2173</v>
      </c>
      <c r="C210" s="1" t="str">
        <f t="shared" si="21"/>
        <v>21:0301</v>
      </c>
      <c r="D210" s="1" t="str">
        <f t="shared" si="22"/>
        <v>21:0007</v>
      </c>
      <c r="E210" t="s">
        <v>2067</v>
      </c>
      <c r="F210" t="s">
        <v>2174</v>
      </c>
      <c r="H210">
        <v>64.226772100000005</v>
      </c>
      <c r="I210">
        <v>-112.4257178</v>
      </c>
      <c r="J210" s="1" t="str">
        <f t="shared" si="23"/>
        <v>Till</v>
      </c>
      <c r="K210" s="1" t="str">
        <f t="shared" si="24"/>
        <v>Grain Mount: 0.25 – 0.50 mm</v>
      </c>
      <c r="L210" t="s">
        <v>1991</v>
      </c>
      <c r="M210" s="1" t="str">
        <f>HYPERLINK("http://geochem.nrcan.gc.ca/cdogs/content/kwd/kwd030120_e.htm", "Ilm")</f>
        <v>Ilm</v>
      </c>
      <c r="N210" t="s">
        <v>33</v>
      </c>
      <c r="O210" t="s">
        <v>457</v>
      </c>
      <c r="P210" t="s">
        <v>470</v>
      </c>
      <c r="Q210" t="s">
        <v>2175</v>
      </c>
      <c r="R210" t="s">
        <v>420</v>
      </c>
      <c r="S210" t="s">
        <v>264</v>
      </c>
      <c r="T210" t="s">
        <v>2176</v>
      </c>
      <c r="U210" t="s">
        <v>226</v>
      </c>
      <c r="V210" t="s">
        <v>101</v>
      </c>
      <c r="W210" t="s">
        <v>2177</v>
      </c>
      <c r="X210" t="s">
        <v>2178</v>
      </c>
    </row>
    <row r="211" spans="1:24" hidden="1" x14ac:dyDescent="0.25">
      <c r="A211" t="s">
        <v>2179</v>
      </c>
      <c r="B211" t="s">
        <v>2180</v>
      </c>
      <c r="C211" s="1" t="str">
        <f t="shared" si="21"/>
        <v>21:0301</v>
      </c>
      <c r="D211" s="1" t="str">
        <f t="shared" si="22"/>
        <v>21:0007</v>
      </c>
      <c r="E211" t="s">
        <v>2181</v>
      </c>
      <c r="F211" t="s">
        <v>2182</v>
      </c>
      <c r="H211">
        <v>64.040198700000005</v>
      </c>
      <c r="I211">
        <v>-112.0906988</v>
      </c>
      <c r="J211" s="1" t="str">
        <f t="shared" si="23"/>
        <v>Till</v>
      </c>
      <c r="K211" s="1" t="str">
        <f t="shared" si="24"/>
        <v>Grain Mount: 0.25 – 0.50 mm</v>
      </c>
      <c r="L211" t="s">
        <v>1991</v>
      </c>
      <c r="M211" s="1" t="str">
        <f>HYPERLINK("http://geochem.nrcan.gc.ca/cdogs/content/kwd/kwd030524_e.htm", "Alm")</f>
        <v>Alm</v>
      </c>
      <c r="N211" t="s">
        <v>2183</v>
      </c>
      <c r="O211" t="s">
        <v>2184</v>
      </c>
      <c r="P211" t="s">
        <v>424</v>
      </c>
      <c r="Q211" t="s">
        <v>2185</v>
      </c>
      <c r="R211" t="s">
        <v>33</v>
      </c>
      <c r="S211" t="s">
        <v>2186</v>
      </c>
      <c r="T211" t="s">
        <v>2187</v>
      </c>
      <c r="U211" t="s">
        <v>223</v>
      </c>
      <c r="V211" t="s">
        <v>2188</v>
      </c>
      <c r="W211" t="s">
        <v>686</v>
      </c>
      <c r="X211" t="s">
        <v>2189</v>
      </c>
    </row>
    <row r="212" spans="1:24" hidden="1" x14ac:dyDescent="0.25">
      <c r="A212" t="s">
        <v>2190</v>
      </c>
      <c r="B212" t="s">
        <v>2191</v>
      </c>
      <c r="C212" s="1" t="str">
        <f t="shared" si="21"/>
        <v>21:0301</v>
      </c>
      <c r="D212" s="1" t="str">
        <f t="shared" si="22"/>
        <v>21:0007</v>
      </c>
      <c r="E212" t="s">
        <v>2181</v>
      </c>
      <c r="F212" t="s">
        <v>2192</v>
      </c>
      <c r="H212">
        <v>64.040198700000005</v>
      </c>
      <c r="I212">
        <v>-112.0906988</v>
      </c>
      <c r="J212" s="1" t="str">
        <f t="shared" si="23"/>
        <v>Till</v>
      </c>
      <c r="K212" s="1" t="str">
        <f t="shared" si="24"/>
        <v>Grain Mount: 0.25 – 0.50 mm</v>
      </c>
      <c r="L212" t="s">
        <v>1991</v>
      </c>
      <c r="M212" s="1" t="str">
        <f>HYPERLINK("http://geochem.nrcan.gc.ca/cdogs/content/kwd/kwd030524_e.htm", "Alm")</f>
        <v>Alm</v>
      </c>
      <c r="N212" t="s">
        <v>2193</v>
      </c>
      <c r="O212" t="s">
        <v>2194</v>
      </c>
      <c r="P212" t="s">
        <v>223</v>
      </c>
      <c r="Q212" t="s">
        <v>2195</v>
      </c>
      <c r="R212" t="s">
        <v>33</v>
      </c>
      <c r="S212" t="s">
        <v>2196</v>
      </c>
      <c r="T212" t="s">
        <v>2197</v>
      </c>
      <c r="U212" t="s">
        <v>33</v>
      </c>
      <c r="V212" t="s">
        <v>2198</v>
      </c>
      <c r="W212" t="s">
        <v>282</v>
      </c>
      <c r="X212" t="s">
        <v>2199</v>
      </c>
    </row>
    <row r="213" spans="1:24" hidden="1" x14ac:dyDescent="0.25">
      <c r="A213" t="s">
        <v>2200</v>
      </c>
      <c r="B213" t="s">
        <v>2201</v>
      </c>
      <c r="C213" s="1" t="str">
        <f t="shared" si="21"/>
        <v>21:0301</v>
      </c>
      <c r="D213" s="1" t="str">
        <f t="shared" si="22"/>
        <v>21:0007</v>
      </c>
      <c r="E213" t="s">
        <v>2181</v>
      </c>
      <c r="F213" t="s">
        <v>2202</v>
      </c>
      <c r="H213">
        <v>64.040198700000005</v>
      </c>
      <c r="I213">
        <v>-112.0906988</v>
      </c>
      <c r="J213" s="1" t="str">
        <f t="shared" si="23"/>
        <v>Till</v>
      </c>
      <c r="K213" s="1" t="str">
        <f t="shared" si="24"/>
        <v>Grain Mount: 0.25 – 0.50 mm</v>
      </c>
      <c r="L213" t="s">
        <v>1991</v>
      </c>
      <c r="M213" s="1" t="str">
        <f>HYPERLINK("http://geochem.nrcan.gc.ca/cdogs/content/kwd/kwd030120_e.htm", "Ilm")</f>
        <v>Ilm</v>
      </c>
      <c r="N213" t="s">
        <v>1350</v>
      </c>
      <c r="O213" t="s">
        <v>223</v>
      </c>
      <c r="P213" t="s">
        <v>398</v>
      </c>
      <c r="Q213" t="s">
        <v>2203</v>
      </c>
      <c r="R213" t="s">
        <v>33</v>
      </c>
      <c r="S213" t="s">
        <v>2204</v>
      </c>
      <c r="T213" t="s">
        <v>2205</v>
      </c>
      <c r="U213" t="s">
        <v>33</v>
      </c>
      <c r="V213" t="s">
        <v>33</v>
      </c>
      <c r="W213" t="s">
        <v>2206</v>
      </c>
      <c r="X213" t="s">
        <v>2207</v>
      </c>
    </row>
    <row r="214" spans="1:24" hidden="1" x14ac:dyDescent="0.25">
      <c r="A214" t="s">
        <v>2208</v>
      </c>
      <c r="B214" t="s">
        <v>2209</v>
      </c>
      <c r="C214" s="1" t="str">
        <f t="shared" si="21"/>
        <v>21:0301</v>
      </c>
      <c r="D214" s="1" t="str">
        <f t="shared" si="22"/>
        <v>21:0007</v>
      </c>
      <c r="E214" t="s">
        <v>2181</v>
      </c>
      <c r="F214" t="s">
        <v>2210</v>
      </c>
      <c r="H214">
        <v>64.040198700000005</v>
      </c>
      <c r="I214">
        <v>-112.0906988</v>
      </c>
      <c r="J214" s="1" t="str">
        <f t="shared" si="23"/>
        <v>Till</v>
      </c>
      <c r="K214" s="1" t="str">
        <f t="shared" si="24"/>
        <v>Grain Mount: 0.25 – 0.50 mm</v>
      </c>
      <c r="L214" t="s">
        <v>1991</v>
      </c>
      <c r="M214" s="1" t="str">
        <f>HYPERLINK("http://geochem.nrcan.gc.ca/cdogs/content/kwd/kwd030532_e.htm", "Amp")</f>
        <v>Amp</v>
      </c>
      <c r="N214" t="s">
        <v>2211</v>
      </c>
      <c r="O214" t="s">
        <v>2212</v>
      </c>
      <c r="P214" t="s">
        <v>254</v>
      </c>
      <c r="Q214" t="s">
        <v>2213</v>
      </c>
      <c r="R214" t="s">
        <v>2214</v>
      </c>
      <c r="S214" t="s">
        <v>2215</v>
      </c>
      <c r="T214" t="s">
        <v>2216</v>
      </c>
      <c r="U214" t="s">
        <v>2217</v>
      </c>
      <c r="V214" t="s">
        <v>2218</v>
      </c>
      <c r="W214" t="s">
        <v>343</v>
      </c>
      <c r="X214" t="s">
        <v>2219</v>
      </c>
    </row>
    <row r="215" spans="1:24" hidden="1" x14ac:dyDescent="0.25">
      <c r="A215" t="s">
        <v>2220</v>
      </c>
      <c r="B215" t="s">
        <v>2221</v>
      </c>
      <c r="C215" s="1" t="str">
        <f t="shared" si="21"/>
        <v>21:0301</v>
      </c>
      <c r="D215" s="1" t="str">
        <f t="shared" si="22"/>
        <v>21:0007</v>
      </c>
      <c r="E215" t="s">
        <v>2222</v>
      </c>
      <c r="F215" t="s">
        <v>2223</v>
      </c>
      <c r="H215">
        <v>64.131070300000005</v>
      </c>
      <c r="I215">
        <v>-112.3833784</v>
      </c>
      <c r="J215" s="1" t="str">
        <f t="shared" si="23"/>
        <v>Till</v>
      </c>
      <c r="K215" s="1" t="str">
        <f t="shared" si="24"/>
        <v>Grain Mount: 0.25 – 0.50 mm</v>
      </c>
      <c r="L215" t="s">
        <v>1991</v>
      </c>
      <c r="M215" s="1" t="str">
        <f>HYPERLINK("http://geochem.nrcan.gc.ca/cdogs/content/kwd/kwd030523_e.htm", "Prp")</f>
        <v>Prp</v>
      </c>
      <c r="N215" t="s">
        <v>2224</v>
      </c>
      <c r="O215" t="s">
        <v>2225</v>
      </c>
      <c r="P215" t="s">
        <v>2226</v>
      </c>
      <c r="Q215" t="s">
        <v>2227</v>
      </c>
      <c r="R215" t="s">
        <v>246</v>
      </c>
      <c r="S215" t="s">
        <v>2228</v>
      </c>
      <c r="T215" t="s">
        <v>63</v>
      </c>
      <c r="U215" t="s">
        <v>291</v>
      </c>
      <c r="V215" t="s">
        <v>2229</v>
      </c>
      <c r="W215" t="s">
        <v>767</v>
      </c>
      <c r="X215" t="s">
        <v>2230</v>
      </c>
    </row>
    <row r="216" spans="1:24" hidden="1" x14ac:dyDescent="0.25">
      <c r="A216" t="s">
        <v>2231</v>
      </c>
      <c r="B216" t="s">
        <v>2232</v>
      </c>
      <c r="C216" s="1" t="str">
        <f t="shared" si="21"/>
        <v>21:0301</v>
      </c>
      <c r="D216" s="1" t="str">
        <f t="shared" si="22"/>
        <v>21:0007</v>
      </c>
      <c r="E216" t="s">
        <v>2222</v>
      </c>
      <c r="F216" t="s">
        <v>2233</v>
      </c>
      <c r="H216">
        <v>64.131070300000005</v>
      </c>
      <c r="I216">
        <v>-112.3833784</v>
      </c>
      <c r="J216" s="1" t="str">
        <f t="shared" si="23"/>
        <v>Till</v>
      </c>
      <c r="K216" s="1" t="str">
        <f t="shared" si="24"/>
        <v>Grain Mount: 0.25 – 0.50 mm</v>
      </c>
      <c r="L216" t="s">
        <v>1991</v>
      </c>
      <c r="M216" s="1" t="str">
        <f>HYPERLINK("http://geochem.nrcan.gc.ca/cdogs/content/kwd/kwd030543_e.htm", "Di")</f>
        <v>Di</v>
      </c>
      <c r="N216" t="s">
        <v>2234</v>
      </c>
      <c r="O216" t="s">
        <v>2235</v>
      </c>
      <c r="P216" t="s">
        <v>380</v>
      </c>
      <c r="Q216" t="s">
        <v>2236</v>
      </c>
      <c r="R216" t="s">
        <v>61</v>
      </c>
      <c r="S216" t="s">
        <v>2237</v>
      </c>
      <c r="T216" t="s">
        <v>1149</v>
      </c>
      <c r="U216" t="s">
        <v>133</v>
      </c>
      <c r="V216" t="s">
        <v>2238</v>
      </c>
      <c r="W216" t="s">
        <v>209</v>
      </c>
      <c r="X216" t="s">
        <v>2239</v>
      </c>
    </row>
    <row r="217" spans="1:24" hidden="1" x14ac:dyDescent="0.25">
      <c r="A217" t="s">
        <v>2240</v>
      </c>
      <c r="B217" t="s">
        <v>2241</v>
      </c>
      <c r="C217" s="1" t="str">
        <f t="shared" si="21"/>
        <v>21:0301</v>
      </c>
      <c r="D217" s="1" t="str">
        <f t="shared" si="22"/>
        <v>21:0007</v>
      </c>
      <c r="E217" t="s">
        <v>2222</v>
      </c>
      <c r="F217" t="s">
        <v>2242</v>
      </c>
      <c r="H217">
        <v>64.131070300000005</v>
      </c>
      <c r="I217">
        <v>-112.3833784</v>
      </c>
      <c r="J217" s="1" t="str">
        <f t="shared" si="23"/>
        <v>Till</v>
      </c>
      <c r="K217" s="1" t="str">
        <f t="shared" si="24"/>
        <v>Grain Mount: 0.25 – 0.50 mm</v>
      </c>
      <c r="L217" t="s">
        <v>1991</v>
      </c>
      <c r="M217" s="1" t="str">
        <f>HYPERLINK("http://geochem.nrcan.gc.ca/cdogs/content/kwd/kwd030120_e.htm", "Ilm")</f>
        <v>Ilm</v>
      </c>
      <c r="N217" t="s">
        <v>170</v>
      </c>
      <c r="O217" t="s">
        <v>33</v>
      </c>
      <c r="P217" t="s">
        <v>569</v>
      </c>
      <c r="Q217" t="s">
        <v>2243</v>
      </c>
      <c r="R217" t="s">
        <v>331</v>
      </c>
      <c r="S217" t="s">
        <v>1009</v>
      </c>
      <c r="T217" t="s">
        <v>2244</v>
      </c>
      <c r="U217" t="s">
        <v>33</v>
      </c>
      <c r="V217" t="s">
        <v>33</v>
      </c>
      <c r="W217" t="s">
        <v>2245</v>
      </c>
      <c r="X217" t="s">
        <v>2246</v>
      </c>
    </row>
    <row r="218" spans="1:24" hidden="1" x14ac:dyDescent="0.25">
      <c r="A218" t="s">
        <v>2247</v>
      </c>
      <c r="B218" t="s">
        <v>2248</v>
      </c>
      <c r="C218" s="1" t="str">
        <f t="shared" si="21"/>
        <v>21:0301</v>
      </c>
      <c r="D218" s="1" t="str">
        <f t="shared" si="22"/>
        <v>21:0007</v>
      </c>
      <c r="E218" t="s">
        <v>2222</v>
      </c>
      <c r="F218" t="s">
        <v>2249</v>
      </c>
      <c r="H218">
        <v>64.131070300000005</v>
      </c>
      <c r="I218">
        <v>-112.3833784</v>
      </c>
      <c r="J218" s="1" t="str">
        <f t="shared" si="23"/>
        <v>Till</v>
      </c>
      <c r="K218" s="1" t="str">
        <f t="shared" si="24"/>
        <v>Grain Mount: 0.25 – 0.50 mm</v>
      </c>
      <c r="L218" t="s">
        <v>1991</v>
      </c>
      <c r="M218" s="1" t="str">
        <f>HYPERLINK("http://geochem.nrcan.gc.ca/cdogs/content/kwd/kwd030120_e.htm", "Ilm")</f>
        <v>Ilm</v>
      </c>
      <c r="N218" t="s">
        <v>501</v>
      </c>
      <c r="O218" t="s">
        <v>399</v>
      </c>
      <c r="P218" t="s">
        <v>129</v>
      </c>
      <c r="Q218" t="s">
        <v>2250</v>
      </c>
      <c r="R218" t="s">
        <v>474</v>
      </c>
      <c r="S218" t="s">
        <v>523</v>
      </c>
      <c r="T218" t="s">
        <v>2251</v>
      </c>
      <c r="U218" t="s">
        <v>90</v>
      </c>
      <c r="V218" t="s">
        <v>33</v>
      </c>
      <c r="W218" t="s">
        <v>678</v>
      </c>
      <c r="X218" t="s">
        <v>2252</v>
      </c>
    </row>
    <row r="219" spans="1:24" hidden="1" x14ac:dyDescent="0.25">
      <c r="A219" t="s">
        <v>2253</v>
      </c>
      <c r="B219" t="s">
        <v>2254</v>
      </c>
      <c r="C219" s="1" t="str">
        <f t="shared" si="21"/>
        <v>21:0301</v>
      </c>
      <c r="D219" s="1" t="str">
        <f t="shared" si="22"/>
        <v>21:0007</v>
      </c>
      <c r="E219" t="s">
        <v>2222</v>
      </c>
      <c r="F219" t="s">
        <v>2255</v>
      </c>
      <c r="H219">
        <v>64.131070300000005</v>
      </c>
      <c r="I219">
        <v>-112.3833784</v>
      </c>
      <c r="J219" s="1" t="str">
        <f t="shared" si="23"/>
        <v>Till</v>
      </c>
      <c r="K219" s="1" t="str">
        <f t="shared" si="24"/>
        <v>Grain Mount: 0.25 – 0.50 mm</v>
      </c>
      <c r="L219" t="s">
        <v>1991</v>
      </c>
      <c r="M219" s="1" t="str">
        <f>HYPERLINK("http://geochem.nrcan.gc.ca/cdogs/content/kwd/kwd030120_e.htm", "Ilm")</f>
        <v>Ilm</v>
      </c>
      <c r="N219" t="s">
        <v>469</v>
      </c>
      <c r="O219" t="s">
        <v>462</v>
      </c>
      <c r="P219" t="s">
        <v>765</v>
      </c>
      <c r="Q219" t="s">
        <v>2256</v>
      </c>
      <c r="R219" t="s">
        <v>223</v>
      </c>
      <c r="S219" t="s">
        <v>2257</v>
      </c>
      <c r="T219" t="s">
        <v>2043</v>
      </c>
      <c r="U219" t="s">
        <v>33</v>
      </c>
      <c r="V219" t="s">
        <v>33</v>
      </c>
      <c r="W219" t="s">
        <v>2258</v>
      </c>
      <c r="X219" t="s">
        <v>2259</v>
      </c>
    </row>
    <row r="220" spans="1:24" hidden="1" x14ac:dyDescent="0.25">
      <c r="A220" t="s">
        <v>2260</v>
      </c>
      <c r="B220" t="s">
        <v>2261</v>
      </c>
      <c r="C220" s="1" t="str">
        <f t="shared" si="21"/>
        <v>21:0301</v>
      </c>
      <c r="D220" s="1" t="str">
        <f t="shared" si="22"/>
        <v>21:0007</v>
      </c>
      <c r="E220" t="s">
        <v>2262</v>
      </c>
      <c r="F220" t="s">
        <v>2263</v>
      </c>
      <c r="H220">
        <v>64.229197099999993</v>
      </c>
      <c r="I220">
        <v>-112.7418904</v>
      </c>
      <c r="J220" s="1" t="str">
        <f t="shared" si="23"/>
        <v>Till</v>
      </c>
      <c r="K220" s="1" t="str">
        <f t="shared" si="24"/>
        <v>Grain Mount: 0.25 – 0.50 mm</v>
      </c>
      <c r="L220" t="s">
        <v>1991</v>
      </c>
      <c r="M220" s="1" t="str">
        <f>HYPERLINK("http://geochem.nrcan.gc.ca/cdogs/content/kwd/kwd030523_e.htm", "Prp")</f>
        <v>Prp</v>
      </c>
      <c r="N220" t="s">
        <v>2264</v>
      </c>
      <c r="O220" t="s">
        <v>564</v>
      </c>
      <c r="P220" t="s">
        <v>2265</v>
      </c>
      <c r="Q220" t="s">
        <v>2266</v>
      </c>
      <c r="R220" t="s">
        <v>33</v>
      </c>
      <c r="S220" t="s">
        <v>2267</v>
      </c>
      <c r="T220" t="s">
        <v>212</v>
      </c>
      <c r="U220" t="s">
        <v>462</v>
      </c>
      <c r="V220" t="s">
        <v>332</v>
      </c>
      <c r="W220" t="s">
        <v>238</v>
      </c>
      <c r="X220" t="s">
        <v>2268</v>
      </c>
    </row>
    <row r="221" spans="1:24" hidden="1" x14ac:dyDescent="0.25">
      <c r="A221" t="s">
        <v>2269</v>
      </c>
      <c r="B221" t="s">
        <v>2270</v>
      </c>
      <c r="C221" s="1" t="str">
        <f t="shared" si="21"/>
        <v>21:0301</v>
      </c>
      <c r="D221" s="1" t="str">
        <f t="shared" si="22"/>
        <v>21:0007</v>
      </c>
      <c r="E221" t="s">
        <v>2262</v>
      </c>
      <c r="F221" t="s">
        <v>2271</v>
      </c>
      <c r="H221">
        <v>64.229197099999993</v>
      </c>
      <c r="I221">
        <v>-112.7418904</v>
      </c>
      <c r="J221" s="1" t="str">
        <f t="shared" si="23"/>
        <v>Till</v>
      </c>
      <c r="K221" s="1" t="str">
        <f t="shared" si="24"/>
        <v>Grain Mount: 0.25 – 0.50 mm</v>
      </c>
      <c r="L221" t="s">
        <v>1991</v>
      </c>
      <c r="M221" s="1" t="str">
        <f>HYPERLINK("http://geochem.nrcan.gc.ca/cdogs/content/kwd/kwd030523_e.htm", "Prp")</f>
        <v>Prp</v>
      </c>
      <c r="N221" t="s">
        <v>2272</v>
      </c>
      <c r="O221" t="s">
        <v>2273</v>
      </c>
      <c r="P221" t="s">
        <v>2274</v>
      </c>
      <c r="Q221" t="s">
        <v>2275</v>
      </c>
      <c r="R221" t="s">
        <v>33</v>
      </c>
      <c r="S221" t="s">
        <v>2276</v>
      </c>
      <c r="T221" t="s">
        <v>2277</v>
      </c>
      <c r="U221" t="s">
        <v>36</v>
      </c>
      <c r="V221" t="s">
        <v>2278</v>
      </c>
      <c r="W221" t="s">
        <v>1549</v>
      </c>
      <c r="X221" t="s">
        <v>2279</v>
      </c>
    </row>
    <row r="222" spans="1:24" hidden="1" x14ac:dyDescent="0.25">
      <c r="A222" t="s">
        <v>2280</v>
      </c>
      <c r="B222" t="s">
        <v>2281</v>
      </c>
      <c r="C222" s="1" t="str">
        <f t="shared" si="21"/>
        <v>21:0301</v>
      </c>
      <c r="D222" s="1" t="str">
        <f t="shared" si="22"/>
        <v>21:0007</v>
      </c>
      <c r="E222" t="s">
        <v>2262</v>
      </c>
      <c r="F222" t="s">
        <v>2282</v>
      </c>
      <c r="H222">
        <v>64.229197099999993</v>
      </c>
      <c r="I222">
        <v>-112.7418904</v>
      </c>
      <c r="J222" s="1" t="str">
        <f t="shared" si="23"/>
        <v>Till</v>
      </c>
      <c r="K222" s="1" t="str">
        <f t="shared" si="24"/>
        <v>Grain Mount: 0.25 – 0.50 mm</v>
      </c>
      <c r="L222" t="s">
        <v>1991</v>
      </c>
      <c r="M222" s="1" t="str">
        <f>HYPERLINK("http://geochem.nrcan.gc.ca/cdogs/content/kwd/kwd030523_e.htm", "Prp")</f>
        <v>Prp</v>
      </c>
      <c r="N222" t="s">
        <v>2283</v>
      </c>
      <c r="O222" t="s">
        <v>2284</v>
      </c>
      <c r="P222" t="s">
        <v>2285</v>
      </c>
      <c r="Q222" t="s">
        <v>2286</v>
      </c>
      <c r="R222" t="s">
        <v>420</v>
      </c>
      <c r="S222" t="s">
        <v>2287</v>
      </c>
      <c r="T222" t="s">
        <v>2288</v>
      </c>
      <c r="U222" t="s">
        <v>246</v>
      </c>
      <c r="V222" t="s">
        <v>2289</v>
      </c>
      <c r="W222" t="s">
        <v>2290</v>
      </c>
      <c r="X222" t="s">
        <v>2291</v>
      </c>
    </row>
    <row r="223" spans="1:24" hidden="1" x14ac:dyDescent="0.25">
      <c r="A223" t="s">
        <v>2292</v>
      </c>
      <c r="B223" t="s">
        <v>2293</v>
      </c>
      <c r="C223" s="1" t="str">
        <f t="shared" si="21"/>
        <v>21:0301</v>
      </c>
      <c r="D223" s="1" t="str">
        <f t="shared" si="22"/>
        <v>21:0007</v>
      </c>
      <c r="E223" t="s">
        <v>2262</v>
      </c>
      <c r="F223" t="s">
        <v>2294</v>
      </c>
      <c r="H223">
        <v>64.229197099999993</v>
      </c>
      <c r="I223">
        <v>-112.7418904</v>
      </c>
      <c r="J223" s="1" t="str">
        <f t="shared" si="23"/>
        <v>Till</v>
      </c>
      <c r="K223" s="1" t="str">
        <f t="shared" si="24"/>
        <v>Grain Mount: 0.25 – 0.50 mm</v>
      </c>
      <c r="L223" t="s">
        <v>1991</v>
      </c>
      <c r="M223" s="1" t="str">
        <f>HYPERLINK("http://geochem.nrcan.gc.ca/cdogs/content/kwd/kwd030523_e.htm", "Prp")</f>
        <v>Prp</v>
      </c>
      <c r="N223" t="s">
        <v>2295</v>
      </c>
      <c r="O223" t="s">
        <v>2296</v>
      </c>
      <c r="P223" t="s">
        <v>2297</v>
      </c>
      <c r="Q223" t="s">
        <v>2298</v>
      </c>
      <c r="R223" t="s">
        <v>411</v>
      </c>
      <c r="S223" t="s">
        <v>2299</v>
      </c>
      <c r="T223" t="s">
        <v>599</v>
      </c>
      <c r="U223" t="s">
        <v>170</v>
      </c>
      <c r="V223" t="s">
        <v>2300</v>
      </c>
      <c r="W223" t="s">
        <v>1451</v>
      </c>
      <c r="X223" t="s">
        <v>2301</v>
      </c>
    </row>
    <row r="224" spans="1:24" hidden="1" x14ac:dyDescent="0.25">
      <c r="A224" t="s">
        <v>2302</v>
      </c>
      <c r="B224" t="s">
        <v>2303</v>
      </c>
      <c r="C224" s="1" t="str">
        <f t="shared" si="21"/>
        <v>21:0301</v>
      </c>
      <c r="D224" s="1" t="str">
        <f t="shared" si="22"/>
        <v>21:0007</v>
      </c>
      <c r="E224" t="s">
        <v>2262</v>
      </c>
      <c r="F224" t="s">
        <v>2304</v>
      </c>
      <c r="H224">
        <v>64.229197099999993</v>
      </c>
      <c r="I224">
        <v>-112.7418904</v>
      </c>
      <c r="J224" s="1" t="str">
        <f t="shared" si="23"/>
        <v>Till</v>
      </c>
      <c r="K224" s="1" t="str">
        <f t="shared" si="24"/>
        <v>Grain Mount: 0.25 – 0.50 mm</v>
      </c>
      <c r="L224" t="s">
        <v>1991</v>
      </c>
      <c r="M224" s="1" t="str">
        <f>HYPERLINK("http://geochem.nrcan.gc.ca/cdogs/content/kwd/kwd030523_e.htm", "Prp")</f>
        <v>Prp</v>
      </c>
      <c r="N224" t="s">
        <v>2305</v>
      </c>
      <c r="O224" t="s">
        <v>2306</v>
      </c>
      <c r="P224" t="s">
        <v>2307</v>
      </c>
      <c r="Q224" t="s">
        <v>2308</v>
      </c>
      <c r="R224" t="s">
        <v>366</v>
      </c>
      <c r="S224" t="s">
        <v>2309</v>
      </c>
      <c r="T224" t="s">
        <v>1295</v>
      </c>
      <c r="U224" t="s">
        <v>291</v>
      </c>
      <c r="V224" t="s">
        <v>2310</v>
      </c>
      <c r="W224" t="s">
        <v>38</v>
      </c>
      <c r="X224" t="s">
        <v>2311</v>
      </c>
    </row>
    <row r="225" spans="1:24" hidden="1" x14ac:dyDescent="0.25">
      <c r="A225" t="s">
        <v>2312</v>
      </c>
      <c r="B225" t="s">
        <v>2313</v>
      </c>
      <c r="C225" s="1" t="str">
        <f t="shared" si="21"/>
        <v>21:0301</v>
      </c>
      <c r="D225" s="1" t="str">
        <f t="shared" si="22"/>
        <v>21:0007</v>
      </c>
      <c r="E225" t="s">
        <v>2262</v>
      </c>
      <c r="F225" t="s">
        <v>2314</v>
      </c>
      <c r="H225">
        <v>64.229197099999993</v>
      </c>
      <c r="I225">
        <v>-112.7418904</v>
      </c>
      <c r="J225" s="1" t="str">
        <f t="shared" si="23"/>
        <v>Till</v>
      </c>
      <c r="K225" s="1" t="str">
        <f t="shared" si="24"/>
        <v>Grain Mount: 0.25 – 0.50 mm</v>
      </c>
      <c r="L225" t="s">
        <v>1991</v>
      </c>
      <c r="M225" s="1" t="str">
        <f>HYPERLINK("http://geochem.nrcan.gc.ca/cdogs/content/kwd/kwd030524_e.htm", "Alm")</f>
        <v>Alm</v>
      </c>
      <c r="N225" t="s">
        <v>2315</v>
      </c>
      <c r="O225" t="s">
        <v>2316</v>
      </c>
      <c r="P225" t="s">
        <v>184</v>
      </c>
      <c r="Q225" t="s">
        <v>2317</v>
      </c>
      <c r="R225" t="s">
        <v>366</v>
      </c>
      <c r="S225" t="s">
        <v>2318</v>
      </c>
      <c r="T225" t="s">
        <v>2319</v>
      </c>
      <c r="U225" t="s">
        <v>33</v>
      </c>
      <c r="V225" t="s">
        <v>2320</v>
      </c>
      <c r="W225" t="s">
        <v>221</v>
      </c>
      <c r="X225" t="s">
        <v>2321</v>
      </c>
    </row>
    <row r="226" spans="1:24" hidden="1" x14ac:dyDescent="0.25">
      <c r="A226" t="s">
        <v>2322</v>
      </c>
      <c r="B226" t="s">
        <v>2323</v>
      </c>
      <c r="C226" s="1" t="str">
        <f t="shared" si="21"/>
        <v>21:0301</v>
      </c>
      <c r="D226" s="1" t="str">
        <f t="shared" si="22"/>
        <v>21:0007</v>
      </c>
      <c r="E226" t="s">
        <v>2262</v>
      </c>
      <c r="F226" t="s">
        <v>2324</v>
      </c>
      <c r="H226">
        <v>64.229197099999993</v>
      </c>
      <c r="I226">
        <v>-112.7418904</v>
      </c>
      <c r="J226" s="1" t="str">
        <f t="shared" si="23"/>
        <v>Till</v>
      </c>
      <c r="K226" s="1" t="str">
        <f t="shared" si="24"/>
        <v>Grain Mount: 0.25 – 0.50 mm</v>
      </c>
      <c r="L226" t="s">
        <v>1991</v>
      </c>
      <c r="M226" s="1" t="str">
        <f>HYPERLINK("http://geochem.nrcan.gc.ca/cdogs/content/kwd/kwd030524_e.htm", "Alm")</f>
        <v>Alm</v>
      </c>
      <c r="N226" t="s">
        <v>2325</v>
      </c>
      <c r="O226" t="s">
        <v>2326</v>
      </c>
      <c r="P226" t="s">
        <v>156</v>
      </c>
      <c r="Q226" t="s">
        <v>2327</v>
      </c>
      <c r="R226" t="s">
        <v>87</v>
      </c>
      <c r="S226" t="s">
        <v>2328</v>
      </c>
      <c r="T226" t="s">
        <v>2329</v>
      </c>
      <c r="U226" t="s">
        <v>33</v>
      </c>
      <c r="V226" t="s">
        <v>2330</v>
      </c>
      <c r="W226" t="s">
        <v>765</v>
      </c>
      <c r="X226" t="s">
        <v>2331</v>
      </c>
    </row>
    <row r="227" spans="1:24" hidden="1" x14ac:dyDescent="0.25">
      <c r="A227" t="s">
        <v>2332</v>
      </c>
      <c r="B227" t="s">
        <v>2333</v>
      </c>
      <c r="C227" s="1" t="str">
        <f t="shared" si="21"/>
        <v>21:0301</v>
      </c>
      <c r="D227" s="1" t="str">
        <f t="shared" si="22"/>
        <v>21:0007</v>
      </c>
      <c r="E227" t="s">
        <v>2262</v>
      </c>
      <c r="F227" t="s">
        <v>2334</v>
      </c>
      <c r="H227">
        <v>64.229197099999993</v>
      </c>
      <c r="I227">
        <v>-112.7418904</v>
      </c>
      <c r="J227" s="1" t="str">
        <f t="shared" si="23"/>
        <v>Till</v>
      </c>
      <c r="K227" s="1" t="str">
        <f t="shared" si="24"/>
        <v>Grain Mount: 0.25 – 0.50 mm</v>
      </c>
      <c r="L227" t="s">
        <v>1991</v>
      </c>
      <c r="M227" s="1" t="str">
        <f>HYPERLINK("http://geochem.nrcan.gc.ca/cdogs/content/kwd/kwd030530_e.htm", "Cr_Di")</f>
        <v>Cr_Di</v>
      </c>
      <c r="N227" t="s">
        <v>2335</v>
      </c>
      <c r="O227" t="s">
        <v>2336</v>
      </c>
      <c r="P227" t="s">
        <v>2337</v>
      </c>
      <c r="Q227" t="s">
        <v>2338</v>
      </c>
      <c r="R227" t="s">
        <v>1350</v>
      </c>
      <c r="S227" t="s">
        <v>2339</v>
      </c>
      <c r="T227" t="s">
        <v>2340</v>
      </c>
      <c r="U227" t="s">
        <v>2341</v>
      </c>
      <c r="V227" t="s">
        <v>2342</v>
      </c>
      <c r="W227" t="s">
        <v>2343</v>
      </c>
      <c r="X227" t="s">
        <v>2344</v>
      </c>
    </row>
    <row r="228" spans="1:24" hidden="1" x14ac:dyDescent="0.25">
      <c r="A228" t="s">
        <v>2345</v>
      </c>
      <c r="B228" t="s">
        <v>2346</v>
      </c>
      <c r="C228" s="1" t="str">
        <f t="shared" si="21"/>
        <v>21:0301</v>
      </c>
      <c r="D228" s="1" t="str">
        <f t="shared" si="22"/>
        <v>21:0007</v>
      </c>
      <c r="E228" t="s">
        <v>2262</v>
      </c>
      <c r="F228" t="s">
        <v>2347</v>
      </c>
      <c r="H228">
        <v>64.229197099999993</v>
      </c>
      <c r="I228">
        <v>-112.7418904</v>
      </c>
      <c r="J228" s="1" t="str">
        <f t="shared" si="23"/>
        <v>Till</v>
      </c>
      <c r="K228" s="1" t="str">
        <f t="shared" si="24"/>
        <v>Grain Mount: 0.25 – 0.50 mm</v>
      </c>
      <c r="L228" t="s">
        <v>1991</v>
      </c>
      <c r="M228" s="1" t="str">
        <f>HYPERLINK("http://geochem.nrcan.gc.ca/cdogs/content/kwd/kwd030543_e.htm", "Di")</f>
        <v>Di</v>
      </c>
      <c r="N228" t="s">
        <v>2348</v>
      </c>
      <c r="O228" t="s">
        <v>2349</v>
      </c>
      <c r="P228" t="s">
        <v>2350</v>
      </c>
      <c r="Q228" t="s">
        <v>2351</v>
      </c>
      <c r="R228" t="s">
        <v>104</v>
      </c>
      <c r="S228" t="s">
        <v>2352</v>
      </c>
      <c r="T228" t="s">
        <v>2353</v>
      </c>
      <c r="U228" t="s">
        <v>2354</v>
      </c>
      <c r="V228" t="s">
        <v>2355</v>
      </c>
      <c r="W228" t="s">
        <v>2356</v>
      </c>
      <c r="X228" t="s">
        <v>2357</v>
      </c>
    </row>
    <row r="229" spans="1:24" hidden="1" x14ac:dyDescent="0.25">
      <c r="A229" t="s">
        <v>2358</v>
      </c>
      <c r="B229" t="s">
        <v>2359</v>
      </c>
      <c r="C229" s="1" t="str">
        <f t="shared" si="21"/>
        <v>21:0301</v>
      </c>
      <c r="D229" s="1" t="str">
        <f t="shared" si="22"/>
        <v>21:0007</v>
      </c>
      <c r="E229" t="s">
        <v>2262</v>
      </c>
      <c r="F229" t="s">
        <v>2360</v>
      </c>
      <c r="H229">
        <v>64.229197099999993</v>
      </c>
      <c r="I229">
        <v>-112.7418904</v>
      </c>
      <c r="J229" s="1" t="str">
        <f t="shared" si="23"/>
        <v>Till</v>
      </c>
      <c r="K229" s="1" t="str">
        <f t="shared" si="24"/>
        <v>Grain Mount: 0.25 – 0.50 mm</v>
      </c>
      <c r="L229" t="s">
        <v>1991</v>
      </c>
      <c r="M229" s="1" t="str">
        <f>HYPERLINK("http://geochem.nrcan.gc.ca/cdogs/content/kwd/kwd030543_e.htm", "Di")</f>
        <v>Di</v>
      </c>
      <c r="N229" t="s">
        <v>1560</v>
      </c>
      <c r="O229" t="s">
        <v>2361</v>
      </c>
      <c r="P229" t="s">
        <v>1409</v>
      </c>
      <c r="Q229" t="s">
        <v>2362</v>
      </c>
      <c r="R229" t="s">
        <v>101</v>
      </c>
      <c r="S229" t="s">
        <v>2363</v>
      </c>
      <c r="T229" t="s">
        <v>2364</v>
      </c>
      <c r="U229" t="s">
        <v>1196</v>
      </c>
      <c r="V229" t="s">
        <v>2365</v>
      </c>
      <c r="W229" t="s">
        <v>380</v>
      </c>
      <c r="X229" t="s">
        <v>2366</v>
      </c>
    </row>
    <row r="230" spans="1:24" hidden="1" x14ac:dyDescent="0.25">
      <c r="A230" t="s">
        <v>2367</v>
      </c>
      <c r="B230" t="s">
        <v>2368</v>
      </c>
      <c r="C230" s="1" t="str">
        <f t="shared" si="21"/>
        <v>21:0301</v>
      </c>
      <c r="D230" s="1" t="str">
        <f t="shared" si="22"/>
        <v>21:0007</v>
      </c>
      <c r="E230" t="s">
        <v>2262</v>
      </c>
      <c r="F230" t="s">
        <v>2369</v>
      </c>
      <c r="H230">
        <v>64.229197099999993</v>
      </c>
      <c r="I230">
        <v>-112.7418904</v>
      </c>
      <c r="J230" s="1" t="str">
        <f t="shared" si="23"/>
        <v>Till</v>
      </c>
      <c r="K230" s="1" t="str">
        <f t="shared" si="24"/>
        <v>Grain Mount: 0.25 – 0.50 mm</v>
      </c>
      <c r="L230" t="s">
        <v>1991</v>
      </c>
      <c r="M230" s="1" t="str">
        <f>HYPERLINK("http://geochem.nrcan.gc.ca/cdogs/content/kwd/kwd030120_e.htm", "Ilm")</f>
        <v>Ilm</v>
      </c>
      <c r="N230" t="s">
        <v>156</v>
      </c>
      <c r="O230" t="s">
        <v>1156</v>
      </c>
      <c r="P230" t="s">
        <v>421</v>
      </c>
      <c r="Q230" t="s">
        <v>2370</v>
      </c>
      <c r="R230" t="s">
        <v>33</v>
      </c>
      <c r="S230" t="s">
        <v>523</v>
      </c>
      <c r="T230" t="s">
        <v>1136</v>
      </c>
      <c r="U230" t="s">
        <v>33</v>
      </c>
      <c r="V230" t="s">
        <v>33</v>
      </c>
      <c r="W230" t="s">
        <v>2371</v>
      </c>
      <c r="X230" t="s">
        <v>2372</v>
      </c>
    </row>
    <row r="231" spans="1:24" hidden="1" x14ac:dyDescent="0.25">
      <c r="A231" t="s">
        <v>2373</v>
      </c>
      <c r="B231" t="s">
        <v>2374</v>
      </c>
      <c r="C231" s="1" t="str">
        <f t="shared" si="21"/>
        <v>21:0301</v>
      </c>
      <c r="D231" s="1" t="str">
        <f t="shared" si="22"/>
        <v>21:0007</v>
      </c>
      <c r="E231" t="s">
        <v>2262</v>
      </c>
      <c r="F231" t="s">
        <v>2375</v>
      </c>
      <c r="H231">
        <v>64.229197099999993</v>
      </c>
      <c r="I231">
        <v>-112.7418904</v>
      </c>
      <c r="J231" s="1" t="str">
        <f t="shared" si="23"/>
        <v>Till</v>
      </c>
      <c r="K231" s="1" t="str">
        <f t="shared" si="24"/>
        <v>Grain Mount: 0.25 – 0.50 mm</v>
      </c>
      <c r="L231" t="s">
        <v>1991</v>
      </c>
      <c r="M231" s="1" t="str">
        <f>HYPERLINK("http://geochem.nrcan.gc.ca/cdogs/content/kwd/kwd030120_e.htm", "Ilm")</f>
        <v>Ilm</v>
      </c>
      <c r="N231" t="s">
        <v>412</v>
      </c>
      <c r="O231" t="s">
        <v>420</v>
      </c>
      <c r="P231" t="s">
        <v>307</v>
      </c>
      <c r="Q231" t="s">
        <v>2376</v>
      </c>
      <c r="R231" t="s">
        <v>474</v>
      </c>
      <c r="S231" t="s">
        <v>2377</v>
      </c>
      <c r="T231" t="s">
        <v>2378</v>
      </c>
      <c r="U231" t="s">
        <v>61</v>
      </c>
      <c r="V231" t="s">
        <v>33</v>
      </c>
      <c r="W231" t="s">
        <v>2379</v>
      </c>
      <c r="X231" t="s">
        <v>2380</v>
      </c>
    </row>
    <row r="232" spans="1:24" hidden="1" x14ac:dyDescent="0.25">
      <c r="A232" t="s">
        <v>2381</v>
      </c>
      <c r="B232" t="s">
        <v>2382</v>
      </c>
      <c r="C232" s="1" t="str">
        <f t="shared" si="21"/>
        <v>21:0301</v>
      </c>
      <c r="D232" s="1" t="str">
        <f t="shared" si="22"/>
        <v>21:0007</v>
      </c>
      <c r="E232" t="s">
        <v>2262</v>
      </c>
      <c r="F232" t="s">
        <v>2383</v>
      </c>
      <c r="H232">
        <v>64.229197099999993</v>
      </c>
      <c r="I232">
        <v>-112.7418904</v>
      </c>
      <c r="J232" s="1" t="str">
        <f t="shared" si="23"/>
        <v>Till</v>
      </c>
      <c r="K232" s="1" t="str">
        <f t="shared" si="24"/>
        <v>Grain Mount: 0.25 – 0.50 mm</v>
      </c>
      <c r="L232" t="s">
        <v>1991</v>
      </c>
      <c r="M232" s="1" t="str">
        <f>HYPERLINK("http://geochem.nrcan.gc.ca/cdogs/content/kwd/kwd030120_e.htm", "Ilm")</f>
        <v>Ilm</v>
      </c>
      <c r="N232" t="s">
        <v>494</v>
      </c>
      <c r="O232" t="s">
        <v>728</v>
      </c>
      <c r="P232" t="s">
        <v>291</v>
      </c>
      <c r="Q232" t="s">
        <v>2384</v>
      </c>
      <c r="R232" t="s">
        <v>33</v>
      </c>
      <c r="S232" t="s">
        <v>2257</v>
      </c>
      <c r="T232" t="s">
        <v>2385</v>
      </c>
      <c r="U232" t="s">
        <v>33</v>
      </c>
      <c r="V232" t="s">
        <v>33</v>
      </c>
      <c r="W232" t="s">
        <v>2386</v>
      </c>
      <c r="X232" t="s">
        <v>2387</v>
      </c>
    </row>
    <row r="233" spans="1:24" hidden="1" x14ac:dyDescent="0.25">
      <c r="A233" t="s">
        <v>2388</v>
      </c>
      <c r="B233" t="s">
        <v>2389</v>
      </c>
      <c r="C233" s="1" t="str">
        <f t="shared" si="21"/>
        <v>21:0301</v>
      </c>
      <c r="D233" s="1" t="str">
        <f t="shared" si="22"/>
        <v>21:0007</v>
      </c>
      <c r="E233" t="s">
        <v>2262</v>
      </c>
      <c r="F233" t="s">
        <v>2390</v>
      </c>
      <c r="H233">
        <v>64.229197099999993</v>
      </c>
      <c r="I233">
        <v>-112.7418904</v>
      </c>
      <c r="J233" s="1" t="str">
        <f t="shared" si="23"/>
        <v>Till</v>
      </c>
      <c r="K233" s="1" t="str">
        <f t="shared" si="24"/>
        <v>Grain Mount: 0.25 – 0.50 mm</v>
      </c>
      <c r="L233" t="s">
        <v>1991</v>
      </c>
      <c r="M233" s="1" t="str">
        <f>HYPERLINK("http://geochem.nrcan.gc.ca/cdogs/content/kwd/kwd030120_e.htm", "Ilm")</f>
        <v>Ilm</v>
      </c>
      <c r="N233" t="s">
        <v>156</v>
      </c>
      <c r="O233" t="s">
        <v>457</v>
      </c>
      <c r="P233" t="s">
        <v>662</v>
      </c>
      <c r="Q233" t="s">
        <v>2391</v>
      </c>
      <c r="R233" t="s">
        <v>33</v>
      </c>
      <c r="S233" t="s">
        <v>1019</v>
      </c>
      <c r="T233" t="s">
        <v>2392</v>
      </c>
      <c r="U233" t="s">
        <v>33</v>
      </c>
      <c r="V233" t="s">
        <v>33</v>
      </c>
      <c r="W233" t="s">
        <v>2393</v>
      </c>
      <c r="X233" t="s">
        <v>2394</v>
      </c>
    </row>
    <row r="234" spans="1:24" hidden="1" x14ac:dyDescent="0.25">
      <c r="A234" t="s">
        <v>2395</v>
      </c>
      <c r="B234" t="s">
        <v>2396</v>
      </c>
      <c r="C234" s="1" t="str">
        <f t="shared" si="21"/>
        <v>21:0301</v>
      </c>
      <c r="D234" s="1" t="str">
        <f t="shared" si="22"/>
        <v>21:0007</v>
      </c>
      <c r="E234" t="s">
        <v>2262</v>
      </c>
      <c r="F234" t="s">
        <v>2397</v>
      </c>
      <c r="H234">
        <v>64.229197099999993</v>
      </c>
      <c r="I234">
        <v>-112.7418904</v>
      </c>
      <c r="J234" s="1" t="str">
        <f t="shared" si="23"/>
        <v>Till</v>
      </c>
      <c r="K234" s="1" t="str">
        <f t="shared" si="24"/>
        <v>Grain Mount: 0.25 – 0.50 mm</v>
      </c>
      <c r="L234" t="s">
        <v>1991</v>
      </c>
      <c r="M234" s="1" t="str">
        <f>HYPERLINK("http://geochem.nrcan.gc.ca/cdogs/content/kwd/kwd030120_e.htm", "Ilm")</f>
        <v>Ilm</v>
      </c>
      <c r="N234" t="s">
        <v>36</v>
      </c>
      <c r="O234" t="s">
        <v>33</v>
      </c>
      <c r="P234" t="s">
        <v>129</v>
      </c>
      <c r="Q234" t="s">
        <v>2398</v>
      </c>
      <c r="R234" t="s">
        <v>33</v>
      </c>
      <c r="S234" t="s">
        <v>2399</v>
      </c>
      <c r="T234" t="s">
        <v>2400</v>
      </c>
      <c r="U234" t="s">
        <v>33</v>
      </c>
      <c r="V234" t="s">
        <v>33</v>
      </c>
      <c r="W234" t="s">
        <v>2401</v>
      </c>
      <c r="X234" t="s">
        <v>2402</v>
      </c>
    </row>
    <row r="235" spans="1:24" hidden="1" x14ac:dyDescent="0.25">
      <c r="A235" t="s">
        <v>2403</v>
      </c>
      <c r="B235" t="s">
        <v>2404</v>
      </c>
      <c r="C235" s="1" t="str">
        <f t="shared" si="21"/>
        <v>21:0301</v>
      </c>
      <c r="D235" s="1" t="str">
        <f t="shared" si="22"/>
        <v>21:0007</v>
      </c>
      <c r="E235" t="s">
        <v>2405</v>
      </c>
      <c r="F235" t="s">
        <v>2406</v>
      </c>
      <c r="H235">
        <v>64.195238000000003</v>
      </c>
      <c r="I235">
        <v>-112.9188139</v>
      </c>
      <c r="J235" s="1" t="str">
        <f t="shared" si="23"/>
        <v>Till</v>
      </c>
      <c r="K235" s="1" t="str">
        <f t="shared" si="24"/>
        <v>Grain Mount: 0.25 – 0.50 mm</v>
      </c>
      <c r="L235" t="s">
        <v>1991</v>
      </c>
      <c r="M235" s="1" t="str">
        <f>HYPERLINK("http://geochem.nrcan.gc.ca/cdogs/content/kwd/kwd030523_e.htm", "Prp")</f>
        <v>Prp</v>
      </c>
      <c r="N235" t="s">
        <v>2407</v>
      </c>
      <c r="O235" t="s">
        <v>2408</v>
      </c>
      <c r="P235" t="s">
        <v>2409</v>
      </c>
      <c r="Q235" t="s">
        <v>2410</v>
      </c>
      <c r="R235" t="s">
        <v>366</v>
      </c>
      <c r="S235" t="s">
        <v>2411</v>
      </c>
      <c r="T235" t="s">
        <v>212</v>
      </c>
      <c r="U235" t="s">
        <v>33</v>
      </c>
      <c r="V235" t="s">
        <v>2412</v>
      </c>
      <c r="W235" t="s">
        <v>320</v>
      </c>
      <c r="X235" t="s">
        <v>2413</v>
      </c>
    </row>
    <row r="236" spans="1:24" hidden="1" x14ac:dyDescent="0.25">
      <c r="A236" t="s">
        <v>2414</v>
      </c>
      <c r="B236" t="s">
        <v>2415</v>
      </c>
      <c r="C236" s="1" t="str">
        <f t="shared" si="21"/>
        <v>21:0301</v>
      </c>
      <c r="D236" s="1" t="str">
        <f t="shared" si="22"/>
        <v>21:0007</v>
      </c>
      <c r="E236" t="s">
        <v>2416</v>
      </c>
      <c r="F236" t="s">
        <v>2417</v>
      </c>
      <c r="H236">
        <v>64.837944199999995</v>
      </c>
      <c r="I236">
        <v>-113.38373199999999</v>
      </c>
      <c r="J236" s="1" t="str">
        <f t="shared" si="23"/>
        <v>Till</v>
      </c>
      <c r="K236" s="1" t="str">
        <f t="shared" si="24"/>
        <v>Grain Mount: 0.25 – 0.50 mm</v>
      </c>
      <c r="L236" t="s">
        <v>1991</v>
      </c>
      <c r="M236" s="1" t="str">
        <f>HYPERLINK("http://geochem.nrcan.gc.ca/cdogs/content/kwd/kwd030523_e.htm", "Prp")</f>
        <v>Prp</v>
      </c>
      <c r="N236" t="s">
        <v>2418</v>
      </c>
      <c r="O236" t="s">
        <v>2419</v>
      </c>
      <c r="P236" t="s">
        <v>2420</v>
      </c>
      <c r="Q236" t="s">
        <v>2421</v>
      </c>
      <c r="R236" t="s">
        <v>462</v>
      </c>
      <c r="S236" t="s">
        <v>2422</v>
      </c>
      <c r="T236" t="s">
        <v>2423</v>
      </c>
      <c r="U236" t="s">
        <v>33</v>
      </c>
      <c r="V236" t="s">
        <v>2424</v>
      </c>
      <c r="W236" t="s">
        <v>2425</v>
      </c>
      <c r="X236" t="s">
        <v>2426</v>
      </c>
    </row>
    <row r="237" spans="1:24" hidden="1" x14ac:dyDescent="0.25">
      <c r="A237" t="s">
        <v>2427</v>
      </c>
      <c r="B237" t="s">
        <v>2428</v>
      </c>
      <c r="C237" s="1" t="str">
        <f t="shared" si="21"/>
        <v>21:0301</v>
      </c>
      <c r="D237" s="1" t="str">
        <f t="shared" si="22"/>
        <v>21:0007</v>
      </c>
      <c r="E237" t="s">
        <v>2416</v>
      </c>
      <c r="F237" t="s">
        <v>2429</v>
      </c>
      <c r="H237">
        <v>64.837944199999995</v>
      </c>
      <c r="I237">
        <v>-113.38373199999999</v>
      </c>
      <c r="J237" s="1" t="str">
        <f t="shared" si="23"/>
        <v>Till</v>
      </c>
      <c r="K237" s="1" t="str">
        <f t="shared" si="24"/>
        <v>Grain Mount: 0.25 – 0.50 mm</v>
      </c>
      <c r="L237" t="s">
        <v>1991</v>
      </c>
      <c r="M237" s="1" t="str">
        <f>HYPERLINK("http://geochem.nrcan.gc.ca/cdogs/content/kwd/kwd030523_e.htm", "Prp")</f>
        <v>Prp</v>
      </c>
      <c r="N237" t="s">
        <v>2430</v>
      </c>
      <c r="O237" t="s">
        <v>2431</v>
      </c>
      <c r="P237" t="s">
        <v>2432</v>
      </c>
      <c r="Q237" t="s">
        <v>100</v>
      </c>
      <c r="R237" t="s">
        <v>33</v>
      </c>
      <c r="S237" t="s">
        <v>587</v>
      </c>
      <c r="T237" t="s">
        <v>1460</v>
      </c>
      <c r="U237" t="s">
        <v>33</v>
      </c>
      <c r="V237" t="s">
        <v>2433</v>
      </c>
      <c r="W237" t="s">
        <v>2434</v>
      </c>
      <c r="X237" t="s">
        <v>2435</v>
      </c>
    </row>
    <row r="238" spans="1:24" hidden="1" x14ac:dyDescent="0.25">
      <c r="A238" t="s">
        <v>2436</v>
      </c>
      <c r="B238" t="s">
        <v>2437</v>
      </c>
      <c r="C238" s="1" t="str">
        <f t="shared" si="21"/>
        <v>21:0301</v>
      </c>
      <c r="D238" s="1" t="str">
        <f t="shared" si="22"/>
        <v>21:0007</v>
      </c>
      <c r="E238" t="s">
        <v>2416</v>
      </c>
      <c r="F238" t="s">
        <v>2438</v>
      </c>
      <c r="H238">
        <v>64.837944199999995</v>
      </c>
      <c r="I238">
        <v>-113.38373199999999</v>
      </c>
      <c r="J238" s="1" t="str">
        <f t="shared" si="23"/>
        <v>Till</v>
      </c>
      <c r="K238" s="1" t="str">
        <f t="shared" si="24"/>
        <v>Grain Mount: 0.25 – 0.50 mm</v>
      </c>
      <c r="L238" t="s">
        <v>1991</v>
      </c>
      <c r="M238" s="1" t="str">
        <f>HYPERLINK("http://geochem.nrcan.gc.ca/cdogs/content/kwd/kwd030684_e.htm", "Plucked")</f>
        <v>Plucked</v>
      </c>
      <c r="N238" t="s">
        <v>101</v>
      </c>
      <c r="O238" t="s">
        <v>33</v>
      </c>
      <c r="P238" t="s">
        <v>90</v>
      </c>
      <c r="Q238" t="s">
        <v>33</v>
      </c>
      <c r="R238" t="s">
        <v>474</v>
      </c>
      <c r="S238" t="s">
        <v>686</v>
      </c>
      <c r="T238" t="s">
        <v>209</v>
      </c>
      <c r="U238" t="s">
        <v>425</v>
      </c>
      <c r="V238" t="s">
        <v>2439</v>
      </c>
      <c r="W238" t="s">
        <v>411</v>
      </c>
      <c r="X238" t="s">
        <v>2440</v>
      </c>
    </row>
    <row r="239" spans="1:24" hidden="1" x14ac:dyDescent="0.25">
      <c r="A239" t="s">
        <v>2441</v>
      </c>
      <c r="B239" t="s">
        <v>2442</v>
      </c>
      <c r="C239" s="1" t="str">
        <f t="shared" si="21"/>
        <v>21:0301</v>
      </c>
      <c r="D239" s="1" t="str">
        <f t="shared" si="22"/>
        <v>21:0007</v>
      </c>
      <c r="E239" t="s">
        <v>2416</v>
      </c>
      <c r="F239" t="s">
        <v>2443</v>
      </c>
      <c r="H239">
        <v>64.837944199999995</v>
      </c>
      <c r="I239">
        <v>-113.38373199999999</v>
      </c>
      <c r="J239" s="1" t="str">
        <f t="shared" si="23"/>
        <v>Till</v>
      </c>
      <c r="K239" s="1" t="str">
        <f t="shared" si="24"/>
        <v>Grain Mount: 0.25 – 0.50 mm</v>
      </c>
      <c r="L239" t="s">
        <v>1991</v>
      </c>
      <c r="M239" s="1" t="str">
        <f>HYPERLINK("http://geochem.nrcan.gc.ca/cdogs/content/kwd/kwd030523_e.htm", "Prp")</f>
        <v>Prp</v>
      </c>
      <c r="N239" t="s">
        <v>948</v>
      </c>
      <c r="O239" t="s">
        <v>2444</v>
      </c>
      <c r="P239" t="s">
        <v>2445</v>
      </c>
      <c r="Q239" t="s">
        <v>1445</v>
      </c>
      <c r="R239" t="s">
        <v>101</v>
      </c>
      <c r="S239" t="s">
        <v>2446</v>
      </c>
      <c r="T239" t="s">
        <v>1827</v>
      </c>
      <c r="U239" t="s">
        <v>409</v>
      </c>
      <c r="V239" t="s">
        <v>2447</v>
      </c>
      <c r="W239" t="s">
        <v>2448</v>
      </c>
      <c r="X239" t="s">
        <v>2449</v>
      </c>
    </row>
    <row r="240" spans="1:24" hidden="1" x14ac:dyDescent="0.25">
      <c r="A240" t="s">
        <v>2450</v>
      </c>
      <c r="B240" t="s">
        <v>2451</v>
      </c>
      <c r="C240" s="1" t="str">
        <f t="shared" si="21"/>
        <v>21:0301</v>
      </c>
      <c r="D240" s="1" t="str">
        <f t="shared" si="22"/>
        <v>21:0007</v>
      </c>
      <c r="E240" t="s">
        <v>2416</v>
      </c>
      <c r="F240" t="s">
        <v>2452</v>
      </c>
      <c r="H240">
        <v>64.837944199999995</v>
      </c>
      <c r="I240">
        <v>-113.38373199999999</v>
      </c>
      <c r="J240" s="1" t="str">
        <f t="shared" si="23"/>
        <v>Till</v>
      </c>
      <c r="K240" s="1" t="str">
        <f t="shared" si="24"/>
        <v>Grain Mount: 0.25 – 0.50 mm</v>
      </c>
      <c r="L240" t="s">
        <v>1991</v>
      </c>
      <c r="M240" s="1" t="str">
        <f>HYPERLINK("http://geochem.nrcan.gc.ca/cdogs/content/kwd/kwd030524_e.htm", "Alm")</f>
        <v>Alm</v>
      </c>
      <c r="N240" t="s">
        <v>2183</v>
      </c>
      <c r="O240" t="s">
        <v>2453</v>
      </c>
      <c r="P240" t="s">
        <v>170</v>
      </c>
      <c r="Q240" t="s">
        <v>2454</v>
      </c>
      <c r="R240" t="s">
        <v>278</v>
      </c>
      <c r="S240" t="s">
        <v>2455</v>
      </c>
      <c r="T240" t="s">
        <v>2456</v>
      </c>
      <c r="U240" t="s">
        <v>33</v>
      </c>
      <c r="V240" t="s">
        <v>2457</v>
      </c>
      <c r="W240" t="s">
        <v>1172</v>
      </c>
      <c r="X240" t="s">
        <v>2458</v>
      </c>
    </row>
    <row r="241" spans="1:24" hidden="1" x14ac:dyDescent="0.25">
      <c r="A241" t="s">
        <v>2459</v>
      </c>
      <c r="B241" t="s">
        <v>2460</v>
      </c>
      <c r="C241" s="1" t="str">
        <f t="shared" si="21"/>
        <v>21:0301</v>
      </c>
      <c r="D241" s="1" t="str">
        <f t="shared" si="22"/>
        <v>21:0007</v>
      </c>
      <c r="E241" t="s">
        <v>2416</v>
      </c>
      <c r="F241" t="s">
        <v>2461</v>
      </c>
      <c r="H241">
        <v>64.837944199999995</v>
      </c>
      <c r="I241">
        <v>-113.38373199999999</v>
      </c>
      <c r="J241" s="1" t="str">
        <f t="shared" si="23"/>
        <v>Till</v>
      </c>
      <c r="K241" s="1" t="str">
        <f t="shared" si="24"/>
        <v>Grain Mount: 0.25 – 0.50 mm</v>
      </c>
      <c r="L241" t="s">
        <v>1991</v>
      </c>
      <c r="M241" s="1" t="str">
        <f>HYPERLINK("http://geochem.nrcan.gc.ca/cdogs/content/kwd/kwd030524_e.htm", "Alm")</f>
        <v>Alm</v>
      </c>
      <c r="N241" t="s">
        <v>2462</v>
      </c>
      <c r="O241" t="s">
        <v>800</v>
      </c>
      <c r="P241" t="s">
        <v>470</v>
      </c>
      <c r="Q241" t="s">
        <v>2463</v>
      </c>
      <c r="R241" t="s">
        <v>33</v>
      </c>
      <c r="S241" t="s">
        <v>2464</v>
      </c>
      <c r="T241" t="s">
        <v>2465</v>
      </c>
      <c r="U241" t="s">
        <v>90</v>
      </c>
      <c r="V241" t="s">
        <v>2466</v>
      </c>
      <c r="W241" t="s">
        <v>47</v>
      </c>
      <c r="X241" t="s">
        <v>2467</v>
      </c>
    </row>
    <row r="242" spans="1:24" hidden="1" x14ac:dyDescent="0.25">
      <c r="A242" t="s">
        <v>2468</v>
      </c>
      <c r="B242" t="s">
        <v>2469</v>
      </c>
      <c r="C242" s="1" t="str">
        <f t="shared" si="21"/>
        <v>21:0301</v>
      </c>
      <c r="D242" s="1" t="str">
        <f t="shared" si="22"/>
        <v>21:0007</v>
      </c>
      <c r="E242" t="s">
        <v>2416</v>
      </c>
      <c r="F242" t="s">
        <v>2470</v>
      </c>
      <c r="H242">
        <v>64.837944199999995</v>
      </c>
      <c r="I242">
        <v>-113.38373199999999</v>
      </c>
      <c r="J242" s="1" t="str">
        <f t="shared" si="23"/>
        <v>Till</v>
      </c>
      <c r="K242" s="1" t="str">
        <f t="shared" si="24"/>
        <v>Grain Mount: 0.25 – 0.50 mm</v>
      </c>
      <c r="L242" t="s">
        <v>1991</v>
      </c>
      <c r="M242" s="1" t="str">
        <f>HYPERLINK("http://geochem.nrcan.gc.ca/cdogs/content/kwd/kwd030524_e.htm", "Alm")</f>
        <v>Alm</v>
      </c>
      <c r="N242" t="s">
        <v>1595</v>
      </c>
      <c r="O242" t="s">
        <v>2471</v>
      </c>
      <c r="P242" t="s">
        <v>1156</v>
      </c>
      <c r="Q242" t="s">
        <v>2472</v>
      </c>
      <c r="R242" t="s">
        <v>33</v>
      </c>
      <c r="S242" t="s">
        <v>2464</v>
      </c>
      <c r="T242" t="s">
        <v>2473</v>
      </c>
      <c r="U242" t="s">
        <v>33</v>
      </c>
      <c r="V242" t="s">
        <v>2474</v>
      </c>
      <c r="W242" t="s">
        <v>282</v>
      </c>
      <c r="X242" t="s">
        <v>2475</v>
      </c>
    </row>
    <row r="243" spans="1:24" hidden="1" x14ac:dyDescent="0.25">
      <c r="A243" t="s">
        <v>2476</v>
      </c>
      <c r="B243" t="s">
        <v>2477</v>
      </c>
      <c r="C243" s="1" t="str">
        <f t="shared" si="21"/>
        <v>21:0301</v>
      </c>
      <c r="D243" s="1" t="str">
        <f t="shared" si="22"/>
        <v>21:0007</v>
      </c>
      <c r="E243" t="s">
        <v>2416</v>
      </c>
      <c r="F243" t="s">
        <v>2478</v>
      </c>
      <c r="H243">
        <v>64.837944199999995</v>
      </c>
      <c r="I243">
        <v>-113.38373199999999</v>
      </c>
      <c r="J243" s="1" t="str">
        <f t="shared" si="23"/>
        <v>Till</v>
      </c>
      <c r="K243" s="1" t="str">
        <f t="shared" si="24"/>
        <v>Grain Mount: 0.25 – 0.50 mm</v>
      </c>
      <c r="L243" t="s">
        <v>1991</v>
      </c>
      <c r="M243" s="1" t="str">
        <f>HYPERLINK("http://geochem.nrcan.gc.ca/cdogs/content/kwd/kwd030530_e.htm", "Cr_Di")</f>
        <v>Cr_Di</v>
      </c>
      <c r="N243" t="s">
        <v>2479</v>
      </c>
      <c r="O243" t="s">
        <v>2480</v>
      </c>
      <c r="P243" t="s">
        <v>2481</v>
      </c>
      <c r="Q243" t="s">
        <v>2482</v>
      </c>
      <c r="R243" t="s">
        <v>64</v>
      </c>
      <c r="S243" t="s">
        <v>2483</v>
      </c>
      <c r="T243" t="s">
        <v>129</v>
      </c>
      <c r="U243" t="s">
        <v>2484</v>
      </c>
      <c r="V243" t="s">
        <v>2485</v>
      </c>
      <c r="W243" t="s">
        <v>2343</v>
      </c>
      <c r="X243" t="s">
        <v>2486</v>
      </c>
    </row>
    <row r="244" spans="1:24" hidden="1" x14ac:dyDescent="0.25">
      <c r="A244" t="s">
        <v>2487</v>
      </c>
      <c r="B244" t="s">
        <v>2488</v>
      </c>
      <c r="C244" s="1" t="str">
        <f t="shared" si="21"/>
        <v>21:0301</v>
      </c>
      <c r="D244" s="1" t="str">
        <f t="shared" si="22"/>
        <v>21:0007</v>
      </c>
      <c r="E244" t="s">
        <v>2416</v>
      </c>
      <c r="F244" t="s">
        <v>2489</v>
      </c>
      <c r="H244">
        <v>64.837944199999995</v>
      </c>
      <c r="I244">
        <v>-113.38373199999999</v>
      </c>
      <c r="J244" s="1" t="str">
        <f t="shared" si="23"/>
        <v>Till</v>
      </c>
      <c r="K244" s="1" t="str">
        <f t="shared" si="24"/>
        <v>Grain Mount: 0.25 – 0.50 mm</v>
      </c>
      <c r="L244" t="s">
        <v>1991</v>
      </c>
      <c r="M244" s="1" t="str">
        <f>HYPERLINK("http://geochem.nrcan.gc.ca/cdogs/content/kwd/kwd030120_e.htm", "Ilm")</f>
        <v>Ilm</v>
      </c>
      <c r="N244" t="s">
        <v>651</v>
      </c>
      <c r="O244" t="s">
        <v>33</v>
      </c>
      <c r="P244" t="s">
        <v>782</v>
      </c>
      <c r="Q244" t="s">
        <v>2490</v>
      </c>
      <c r="R244" t="s">
        <v>420</v>
      </c>
      <c r="S244" t="s">
        <v>2491</v>
      </c>
      <c r="T244" t="s">
        <v>1535</v>
      </c>
      <c r="U244" t="s">
        <v>226</v>
      </c>
      <c r="V244" t="s">
        <v>33</v>
      </c>
      <c r="W244" t="s">
        <v>2492</v>
      </c>
      <c r="X244" t="s">
        <v>2493</v>
      </c>
    </row>
    <row r="245" spans="1:24" hidden="1" x14ac:dyDescent="0.25">
      <c r="A245" t="s">
        <v>2494</v>
      </c>
      <c r="B245" t="s">
        <v>2495</v>
      </c>
      <c r="C245" s="1" t="str">
        <f t="shared" si="21"/>
        <v>21:0301</v>
      </c>
      <c r="D245" s="1" t="str">
        <f t="shared" si="22"/>
        <v>21:0007</v>
      </c>
      <c r="E245" t="s">
        <v>2416</v>
      </c>
      <c r="F245" t="s">
        <v>2496</v>
      </c>
      <c r="H245">
        <v>64.837944199999995</v>
      </c>
      <c r="I245">
        <v>-113.38373199999999</v>
      </c>
      <c r="J245" s="1" t="str">
        <f t="shared" si="23"/>
        <v>Till</v>
      </c>
      <c r="K245" s="1" t="str">
        <f t="shared" si="24"/>
        <v>Grain Mount: 0.25 – 0.50 mm</v>
      </c>
      <c r="L245" t="s">
        <v>1991</v>
      </c>
      <c r="M245" s="1" t="str">
        <f>HYPERLINK("http://geochem.nrcan.gc.ca/cdogs/content/kwd/kwd030120_e.htm", "Ilm")</f>
        <v>Ilm</v>
      </c>
      <c r="N245" t="s">
        <v>409</v>
      </c>
      <c r="O245" t="s">
        <v>33</v>
      </c>
      <c r="P245" t="s">
        <v>36</v>
      </c>
      <c r="Q245" t="s">
        <v>2497</v>
      </c>
      <c r="R245" t="s">
        <v>33</v>
      </c>
      <c r="S245" t="s">
        <v>278</v>
      </c>
      <c r="T245" t="s">
        <v>2498</v>
      </c>
      <c r="U245" t="s">
        <v>33</v>
      </c>
      <c r="V245" t="s">
        <v>33</v>
      </c>
      <c r="W245" t="s">
        <v>2499</v>
      </c>
      <c r="X245" t="s">
        <v>2500</v>
      </c>
    </row>
    <row r="246" spans="1:24" hidden="1" x14ac:dyDescent="0.25">
      <c r="A246" t="s">
        <v>2501</v>
      </c>
      <c r="B246" t="s">
        <v>2502</v>
      </c>
      <c r="C246" s="1" t="str">
        <f t="shared" si="21"/>
        <v>21:0301</v>
      </c>
      <c r="D246" s="1" t="str">
        <f t="shared" si="22"/>
        <v>21:0007</v>
      </c>
      <c r="E246" t="s">
        <v>2416</v>
      </c>
      <c r="F246" t="s">
        <v>2503</v>
      </c>
      <c r="H246">
        <v>64.837944199999995</v>
      </c>
      <c r="I246">
        <v>-113.38373199999999</v>
      </c>
      <c r="J246" s="1" t="str">
        <f t="shared" si="23"/>
        <v>Till</v>
      </c>
      <c r="K246" s="1" t="str">
        <f t="shared" si="24"/>
        <v>Grain Mount: 0.25 – 0.50 mm</v>
      </c>
      <c r="L246" t="s">
        <v>1991</v>
      </c>
      <c r="M246" s="1" t="str">
        <f>HYPERLINK("http://geochem.nrcan.gc.ca/cdogs/content/kwd/kwd030532_e.htm", "Amp")</f>
        <v>Amp</v>
      </c>
      <c r="N246" t="s">
        <v>2504</v>
      </c>
      <c r="O246" t="s">
        <v>2505</v>
      </c>
      <c r="P246" t="s">
        <v>47</v>
      </c>
      <c r="Q246" t="s">
        <v>2506</v>
      </c>
      <c r="R246" t="s">
        <v>2507</v>
      </c>
      <c r="S246" t="s">
        <v>2508</v>
      </c>
      <c r="T246" t="s">
        <v>2509</v>
      </c>
      <c r="U246" t="s">
        <v>1817</v>
      </c>
      <c r="V246" t="s">
        <v>2510</v>
      </c>
      <c r="W246" t="s">
        <v>2511</v>
      </c>
      <c r="X246" t="s">
        <v>1274</v>
      </c>
    </row>
    <row r="247" spans="1:24" hidden="1" x14ac:dyDescent="0.25">
      <c r="A247" t="s">
        <v>2512</v>
      </c>
      <c r="B247" t="s">
        <v>2513</v>
      </c>
      <c r="C247" s="1" t="str">
        <f t="shared" si="21"/>
        <v>21:0301</v>
      </c>
      <c r="D247" s="1" t="str">
        <f t="shared" si="22"/>
        <v>21:0007</v>
      </c>
      <c r="E247" t="s">
        <v>2514</v>
      </c>
      <c r="F247" t="s">
        <v>2515</v>
      </c>
      <c r="H247">
        <v>64.961751300000003</v>
      </c>
      <c r="I247">
        <v>-113.2183239</v>
      </c>
      <c r="J247" s="1" t="str">
        <f t="shared" si="23"/>
        <v>Till</v>
      </c>
      <c r="K247" s="1" t="str">
        <f t="shared" si="24"/>
        <v>Grain Mount: 0.25 – 0.50 mm</v>
      </c>
      <c r="L247" t="s">
        <v>1991</v>
      </c>
      <c r="M247" s="1" t="str">
        <f>HYPERLINK("http://geochem.nrcan.gc.ca/cdogs/content/kwd/kwd030523_e.htm", "Prp")</f>
        <v>Prp</v>
      </c>
      <c r="N247" t="s">
        <v>2516</v>
      </c>
      <c r="O247" t="s">
        <v>2517</v>
      </c>
      <c r="P247" t="s">
        <v>2518</v>
      </c>
      <c r="Q247" t="s">
        <v>32</v>
      </c>
      <c r="R247" t="s">
        <v>245</v>
      </c>
      <c r="S247" t="s">
        <v>2519</v>
      </c>
      <c r="T247" t="s">
        <v>2288</v>
      </c>
      <c r="U247" t="s">
        <v>331</v>
      </c>
      <c r="V247" t="s">
        <v>2520</v>
      </c>
      <c r="W247" t="s">
        <v>390</v>
      </c>
      <c r="X247" t="s">
        <v>2521</v>
      </c>
    </row>
    <row r="248" spans="1:24" hidden="1" x14ac:dyDescent="0.25">
      <c r="A248" t="s">
        <v>2522</v>
      </c>
      <c r="B248" t="s">
        <v>2523</v>
      </c>
      <c r="C248" s="1" t="str">
        <f t="shared" si="21"/>
        <v>21:0301</v>
      </c>
      <c r="D248" s="1" t="str">
        <f t="shared" si="22"/>
        <v>21:0007</v>
      </c>
      <c r="E248" t="s">
        <v>2514</v>
      </c>
      <c r="F248" t="s">
        <v>2524</v>
      </c>
      <c r="H248">
        <v>64.961751300000003</v>
      </c>
      <c r="I248">
        <v>-113.2183239</v>
      </c>
      <c r="J248" s="1" t="str">
        <f t="shared" si="23"/>
        <v>Till</v>
      </c>
      <c r="K248" s="1" t="str">
        <f t="shared" si="24"/>
        <v>Grain Mount: 0.25 – 0.50 mm</v>
      </c>
      <c r="L248" t="s">
        <v>1991</v>
      </c>
      <c r="M248" s="1" t="str">
        <f>HYPERLINK("http://geochem.nrcan.gc.ca/cdogs/content/kwd/kwd030523_e.htm", "Prp")</f>
        <v>Prp</v>
      </c>
      <c r="N248" t="s">
        <v>2525</v>
      </c>
      <c r="O248" t="s">
        <v>2526</v>
      </c>
      <c r="P248" t="s">
        <v>2527</v>
      </c>
      <c r="Q248" t="s">
        <v>2528</v>
      </c>
      <c r="R248" t="s">
        <v>33</v>
      </c>
      <c r="S248" t="s">
        <v>2529</v>
      </c>
      <c r="T248" t="s">
        <v>2530</v>
      </c>
      <c r="U248" t="s">
        <v>686</v>
      </c>
      <c r="V248" t="s">
        <v>2531</v>
      </c>
      <c r="W248" t="s">
        <v>686</v>
      </c>
      <c r="X248" t="s">
        <v>2532</v>
      </c>
    </row>
    <row r="249" spans="1:24" hidden="1" x14ac:dyDescent="0.25">
      <c r="A249" t="s">
        <v>2533</v>
      </c>
      <c r="B249" t="s">
        <v>2534</v>
      </c>
      <c r="C249" s="1" t="str">
        <f t="shared" si="21"/>
        <v>21:0301</v>
      </c>
      <c r="D249" s="1" t="str">
        <f t="shared" si="22"/>
        <v>21:0007</v>
      </c>
      <c r="E249" t="s">
        <v>2514</v>
      </c>
      <c r="F249" t="s">
        <v>2535</v>
      </c>
      <c r="H249">
        <v>64.961751300000003</v>
      </c>
      <c r="I249">
        <v>-113.2183239</v>
      </c>
      <c r="J249" s="1" t="str">
        <f t="shared" si="23"/>
        <v>Till</v>
      </c>
      <c r="K249" s="1" t="str">
        <f t="shared" si="24"/>
        <v>Grain Mount: 0.25 – 0.50 mm</v>
      </c>
      <c r="L249" t="s">
        <v>1991</v>
      </c>
      <c r="M249" s="1" t="str">
        <f>HYPERLINK("http://geochem.nrcan.gc.ca/cdogs/content/kwd/kwd030523_e.htm", "Prp")</f>
        <v>Prp</v>
      </c>
      <c r="N249" t="s">
        <v>444</v>
      </c>
      <c r="O249" t="s">
        <v>2536</v>
      </c>
      <c r="P249" t="s">
        <v>2537</v>
      </c>
      <c r="Q249" t="s">
        <v>2538</v>
      </c>
      <c r="R249" t="s">
        <v>474</v>
      </c>
      <c r="S249" t="s">
        <v>2539</v>
      </c>
      <c r="T249" t="s">
        <v>1827</v>
      </c>
      <c r="U249" t="s">
        <v>33</v>
      </c>
      <c r="V249" t="s">
        <v>2540</v>
      </c>
      <c r="W249" t="s">
        <v>1436</v>
      </c>
      <c r="X249" t="s">
        <v>2541</v>
      </c>
    </row>
    <row r="250" spans="1:24" hidden="1" x14ac:dyDescent="0.25">
      <c r="A250" t="s">
        <v>2542</v>
      </c>
      <c r="B250" t="s">
        <v>2543</v>
      </c>
      <c r="C250" s="1" t="str">
        <f t="shared" si="21"/>
        <v>21:0301</v>
      </c>
      <c r="D250" s="1" t="str">
        <f t="shared" si="22"/>
        <v>21:0007</v>
      </c>
      <c r="E250" t="s">
        <v>2514</v>
      </c>
      <c r="F250" t="s">
        <v>2544</v>
      </c>
      <c r="H250">
        <v>64.961751300000003</v>
      </c>
      <c r="I250">
        <v>-113.2183239</v>
      </c>
      <c r="J250" s="1" t="str">
        <f t="shared" si="23"/>
        <v>Till</v>
      </c>
      <c r="K250" s="1" t="str">
        <f t="shared" si="24"/>
        <v>Grain Mount: 0.25 – 0.50 mm</v>
      </c>
      <c r="L250" t="s">
        <v>1991</v>
      </c>
      <c r="M250" s="1" t="str">
        <f>HYPERLINK("http://geochem.nrcan.gc.ca/cdogs/content/kwd/kwd030543_e.htm", "Di")</f>
        <v>Di</v>
      </c>
      <c r="N250" t="s">
        <v>1004</v>
      </c>
      <c r="O250" t="s">
        <v>2545</v>
      </c>
      <c r="P250" t="s">
        <v>2546</v>
      </c>
      <c r="Q250" t="s">
        <v>2547</v>
      </c>
      <c r="R250" t="s">
        <v>156</v>
      </c>
      <c r="S250" t="s">
        <v>2548</v>
      </c>
      <c r="T250" t="s">
        <v>531</v>
      </c>
      <c r="U250" t="s">
        <v>2549</v>
      </c>
      <c r="V250" t="s">
        <v>2550</v>
      </c>
      <c r="W250" t="s">
        <v>1527</v>
      </c>
      <c r="X250" t="s">
        <v>2551</v>
      </c>
    </row>
    <row r="251" spans="1:24" hidden="1" x14ac:dyDescent="0.25">
      <c r="A251" t="s">
        <v>2552</v>
      </c>
      <c r="B251" t="s">
        <v>2553</v>
      </c>
      <c r="C251" s="1" t="str">
        <f t="shared" si="21"/>
        <v>21:0301</v>
      </c>
      <c r="D251" s="1" t="str">
        <f t="shared" si="22"/>
        <v>21:0007</v>
      </c>
      <c r="E251" t="s">
        <v>2554</v>
      </c>
      <c r="F251" t="s">
        <v>2555</v>
      </c>
      <c r="H251">
        <v>64.832520200000005</v>
      </c>
      <c r="I251">
        <v>-113.12207479999999</v>
      </c>
      <c r="J251" s="1" t="str">
        <f t="shared" si="23"/>
        <v>Till</v>
      </c>
      <c r="K251" s="1" t="str">
        <f t="shared" si="24"/>
        <v>Grain Mount: 0.25 – 0.50 mm</v>
      </c>
      <c r="L251" t="s">
        <v>1991</v>
      </c>
      <c r="M251" s="1" t="str">
        <f>HYPERLINK("http://geochem.nrcan.gc.ca/cdogs/content/kwd/kwd030523_e.htm", "Prp")</f>
        <v>Prp</v>
      </c>
      <c r="N251" t="s">
        <v>2556</v>
      </c>
      <c r="O251" t="s">
        <v>2557</v>
      </c>
      <c r="P251" t="s">
        <v>2558</v>
      </c>
      <c r="Q251" t="s">
        <v>2559</v>
      </c>
      <c r="R251" t="s">
        <v>33</v>
      </c>
      <c r="S251" t="s">
        <v>2560</v>
      </c>
      <c r="T251" t="s">
        <v>1739</v>
      </c>
      <c r="U251" t="s">
        <v>245</v>
      </c>
      <c r="V251" t="s">
        <v>2561</v>
      </c>
      <c r="W251" t="s">
        <v>1193</v>
      </c>
      <c r="X251" t="s">
        <v>2562</v>
      </c>
    </row>
    <row r="252" spans="1:24" hidden="1" x14ac:dyDescent="0.25">
      <c r="A252" t="s">
        <v>2563</v>
      </c>
      <c r="B252" t="s">
        <v>2564</v>
      </c>
      <c r="C252" s="1" t="str">
        <f t="shared" si="21"/>
        <v>21:0301</v>
      </c>
      <c r="D252" s="1" t="str">
        <f t="shared" si="22"/>
        <v>21:0007</v>
      </c>
      <c r="E252" t="s">
        <v>2554</v>
      </c>
      <c r="F252" t="s">
        <v>2565</v>
      </c>
      <c r="H252">
        <v>64.832520200000005</v>
      </c>
      <c r="I252">
        <v>-113.12207479999999</v>
      </c>
      <c r="J252" s="1" t="str">
        <f t="shared" si="23"/>
        <v>Till</v>
      </c>
      <c r="K252" s="1" t="str">
        <f t="shared" si="24"/>
        <v>Grain Mount: 0.25 – 0.50 mm</v>
      </c>
      <c r="L252" t="s">
        <v>1991</v>
      </c>
      <c r="M252" s="1" t="str">
        <f>HYPERLINK("http://geochem.nrcan.gc.ca/cdogs/content/kwd/kwd030523_e.htm", "Prp")</f>
        <v>Prp</v>
      </c>
      <c r="N252" t="s">
        <v>2566</v>
      </c>
      <c r="O252" t="s">
        <v>2567</v>
      </c>
      <c r="P252" t="s">
        <v>2568</v>
      </c>
      <c r="Q252" t="s">
        <v>2569</v>
      </c>
      <c r="R252" t="s">
        <v>220</v>
      </c>
      <c r="S252" t="s">
        <v>2570</v>
      </c>
      <c r="T252" t="s">
        <v>856</v>
      </c>
      <c r="U252" t="s">
        <v>686</v>
      </c>
      <c r="V252" t="s">
        <v>77</v>
      </c>
      <c r="W252" t="s">
        <v>2571</v>
      </c>
      <c r="X252" t="s">
        <v>2572</v>
      </c>
    </row>
    <row r="253" spans="1:24" hidden="1" x14ac:dyDescent="0.25">
      <c r="A253" t="s">
        <v>2573</v>
      </c>
      <c r="B253" t="s">
        <v>2574</v>
      </c>
      <c r="C253" s="1" t="str">
        <f t="shared" si="21"/>
        <v>21:0301</v>
      </c>
      <c r="D253" s="1" t="str">
        <f t="shared" si="22"/>
        <v>21:0007</v>
      </c>
      <c r="E253" t="s">
        <v>2554</v>
      </c>
      <c r="F253" t="s">
        <v>2575</v>
      </c>
      <c r="H253">
        <v>64.832520200000005</v>
      </c>
      <c r="I253">
        <v>-113.12207479999999</v>
      </c>
      <c r="J253" s="1" t="str">
        <f t="shared" si="23"/>
        <v>Till</v>
      </c>
      <c r="K253" s="1" t="str">
        <f t="shared" si="24"/>
        <v>Grain Mount: 0.25 – 0.50 mm</v>
      </c>
      <c r="L253" t="s">
        <v>1991</v>
      </c>
      <c r="M253" s="1" t="str">
        <f>HYPERLINK("http://geochem.nrcan.gc.ca/cdogs/content/kwd/kwd030523_e.htm", "Prp")</f>
        <v>Prp</v>
      </c>
      <c r="N253" t="s">
        <v>2576</v>
      </c>
      <c r="O253" t="s">
        <v>2577</v>
      </c>
      <c r="P253" t="s">
        <v>2578</v>
      </c>
      <c r="Q253" t="s">
        <v>2579</v>
      </c>
      <c r="R253" t="s">
        <v>226</v>
      </c>
      <c r="S253" t="s">
        <v>2580</v>
      </c>
      <c r="T253" t="s">
        <v>2581</v>
      </c>
      <c r="U253" t="s">
        <v>33</v>
      </c>
      <c r="V253" t="s">
        <v>2582</v>
      </c>
      <c r="W253" t="s">
        <v>33</v>
      </c>
      <c r="X253" t="s">
        <v>2583</v>
      </c>
    </row>
    <row r="254" spans="1:24" hidden="1" x14ac:dyDescent="0.25">
      <c r="A254" t="s">
        <v>2584</v>
      </c>
      <c r="B254" t="s">
        <v>2585</v>
      </c>
      <c r="C254" s="1" t="str">
        <f t="shared" si="21"/>
        <v>21:0301</v>
      </c>
      <c r="D254" s="1" t="str">
        <f t="shared" si="22"/>
        <v>21:0007</v>
      </c>
      <c r="E254" t="s">
        <v>2554</v>
      </c>
      <c r="F254" t="s">
        <v>2586</v>
      </c>
      <c r="H254">
        <v>64.832520200000005</v>
      </c>
      <c r="I254">
        <v>-113.12207479999999</v>
      </c>
      <c r="J254" s="1" t="str">
        <f t="shared" si="23"/>
        <v>Till</v>
      </c>
      <c r="K254" s="1" t="str">
        <f t="shared" si="24"/>
        <v>Grain Mount: 0.25 – 0.50 mm</v>
      </c>
      <c r="L254" t="s">
        <v>1991</v>
      </c>
      <c r="M254" s="1" t="str">
        <f>HYPERLINK("http://geochem.nrcan.gc.ca/cdogs/content/kwd/kwd030523_e.htm", "Prp")</f>
        <v>Prp</v>
      </c>
      <c r="N254" t="s">
        <v>2587</v>
      </c>
      <c r="O254" t="s">
        <v>2588</v>
      </c>
      <c r="P254" t="s">
        <v>2589</v>
      </c>
      <c r="Q254" t="s">
        <v>2590</v>
      </c>
      <c r="R254" t="s">
        <v>1156</v>
      </c>
      <c r="S254" t="s">
        <v>2591</v>
      </c>
      <c r="T254" t="s">
        <v>2592</v>
      </c>
      <c r="U254" t="s">
        <v>87</v>
      </c>
      <c r="V254" t="s">
        <v>2593</v>
      </c>
      <c r="W254" t="s">
        <v>439</v>
      </c>
      <c r="X254" t="s">
        <v>2230</v>
      </c>
    </row>
    <row r="255" spans="1:24" hidden="1" x14ac:dyDescent="0.25">
      <c r="A255" t="s">
        <v>2594</v>
      </c>
      <c r="B255" t="s">
        <v>2595</v>
      </c>
      <c r="C255" s="1" t="str">
        <f t="shared" si="21"/>
        <v>21:0301</v>
      </c>
      <c r="D255" s="1" t="str">
        <f t="shared" si="22"/>
        <v>21:0007</v>
      </c>
      <c r="E255" t="s">
        <v>2554</v>
      </c>
      <c r="F255" t="s">
        <v>2596</v>
      </c>
      <c r="H255">
        <v>64.832520200000005</v>
      </c>
      <c r="I255">
        <v>-113.12207479999999</v>
      </c>
      <c r="J255" s="1" t="str">
        <f t="shared" si="23"/>
        <v>Till</v>
      </c>
      <c r="K255" s="1" t="str">
        <f t="shared" si="24"/>
        <v>Grain Mount: 0.25 – 0.50 mm</v>
      </c>
      <c r="L255" t="s">
        <v>1991</v>
      </c>
      <c r="M255" s="1" t="str">
        <f>HYPERLINK("http://geochem.nrcan.gc.ca/cdogs/content/kwd/kwd030523_e.htm", "Prp")</f>
        <v>Prp</v>
      </c>
      <c r="N255" t="s">
        <v>2118</v>
      </c>
      <c r="O255" t="s">
        <v>2597</v>
      </c>
      <c r="P255" t="s">
        <v>2598</v>
      </c>
      <c r="Q255" t="s">
        <v>59</v>
      </c>
      <c r="R255" t="s">
        <v>234</v>
      </c>
      <c r="S255" t="s">
        <v>2599</v>
      </c>
      <c r="T255" t="s">
        <v>2600</v>
      </c>
      <c r="U255" t="s">
        <v>142</v>
      </c>
      <c r="V255" t="s">
        <v>2601</v>
      </c>
      <c r="W255" t="s">
        <v>1706</v>
      </c>
      <c r="X255" t="s">
        <v>2602</v>
      </c>
    </row>
    <row r="256" spans="1:24" hidden="1" x14ac:dyDescent="0.25">
      <c r="A256" t="s">
        <v>2603</v>
      </c>
      <c r="B256" t="s">
        <v>2604</v>
      </c>
      <c r="C256" s="1" t="str">
        <f t="shared" si="21"/>
        <v>21:0301</v>
      </c>
      <c r="D256" s="1" t="str">
        <f t="shared" si="22"/>
        <v>21:0007</v>
      </c>
      <c r="E256" t="s">
        <v>2554</v>
      </c>
      <c r="F256" t="s">
        <v>2605</v>
      </c>
      <c r="H256">
        <v>64.832520200000005</v>
      </c>
      <c r="I256">
        <v>-113.12207479999999</v>
      </c>
      <c r="J256" s="1" t="str">
        <f t="shared" si="23"/>
        <v>Till</v>
      </c>
      <c r="K256" s="1" t="str">
        <f t="shared" si="24"/>
        <v>Grain Mount: 0.25 – 0.50 mm</v>
      </c>
      <c r="L256" t="s">
        <v>1991</v>
      </c>
      <c r="M256" s="1" t="str">
        <f>HYPERLINK("http://geochem.nrcan.gc.ca/cdogs/content/kwd/kwd030530_e.htm", "Cr_Di")</f>
        <v>Cr_Di</v>
      </c>
      <c r="N256" t="s">
        <v>2606</v>
      </c>
      <c r="O256" t="s">
        <v>2607</v>
      </c>
      <c r="P256" t="s">
        <v>1934</v>
      </c>
      <c r="Q256" t="s">
        <v>2608</v>
      </c>
      <c r="R256" t="s">
        <v>2609</v>
      </c>
      <c r="S256" t="s">
        <v>2610</v>
      </c>
      <c r="T256" t="s">
        <v>156</v>
      </c>
      <c r="U256" t="s">
        <v>2611</v>
      </c>
      <c r="V256" t="s">
        <v>2612</v>
      </c>
      <c r="W256" t="s">
        <v>120</v>
      </c>
      <c r="X256" t="s">
        <v>2613</v>
      </c>
    </row>
    <row r="257" spans="1:24" hidden="1" x14ac:dyDescent="0.25">
      <c r="A257" t="s">
        <v>2614</v>
      </c>
      <c r="B257" t="s">
        <v>2615</v>
      </c>
      <c r="C257" s="1" t="str">
        <f t="shared" si="21"/>
        <v>21:0301</v>
      </c>
      <c r="D257" s="1" t="str">
        <f t="shared" si="22"/>
        <v>21:0007</v>
      </c>
      <c r="E257" t="s">
        <v>2616</v>
      </c>
      <c r="F257" t="s">
        <v>2617</v>
      </c>
      <c r="H257">
        <v>64.565164899999999</v>
      </c>
      <c r="I257">
        <v>-113.0986044</v>
      </c>
      <c r="J257" s="1" t="str">
        <f t="shared" si="23"/>
        <v>Till</v>
      </c>
      <c r="K257" s="1" t="str">
        <f t="shared" si="24"/>
        <v>Grain Mount: 0.25 – 0.50 mm</v>
      </c>
      <c r="L257" t="s">
        <v>1991</v>
      </c>
      <c r="M257" s="1" t="str">
        <f>HYPERLINK("http://geochem.nrcan.gc.ca/cdogs/content/kwd/kwd030523_e.htm", "Prp")</f>
        <v>Prp</v>
      </c>
      <c r="N257" t="s">
        <v>2618</v>
      </c>
      <c r="O257" t="s">
        <v>2619</v>
      </c>
      <c r="P257" t="s">
        <v>2620</v>
      </c>
      <c r="Q257" t="s">
        <v>2621</v>
      </c>
      <c r="R257" t="s">
        <v>33</v>
      </c>
      <c r="S257" t="s">
        <v>2622</v>
      </c>
      <c r="T257" t="s">
        <v>1284</v>
      </c>
      <c r="U257" t="s">
        <v>33</v>
      </c>
      <c r="V257" t="s">
        <v>2623</v>
      </c>
      <c r="W257" t="s">
        <v>120</v>
      </c>
      <c r="X257" t="s">
        <v>2624</v>
      </c>
    </row>
    <row r="258" spans="1:24" hidden="1" x14ac:dyDescent="0.25">
      <c r="A258" t="s">
        <v>2625</v>
      </c>
      <c r="B258" t="s">
        <v>2626</v>
      </c>
      <c r="C258" s="1" t="str">
        <f t="shared" ref="C258:C321" si="25">HYPERLINK("http://geochem.nrcan.gc.ca/cdogs/content/bdl/bdl210301_e.htm", "21:0301")</f>
        <v>21:0301</v>
      </c>
      <c r="D258" s="1" t="str">
        <f t="shared" ref="D258:D321" si="26">HYPERLINK("http://geochem.nrcan.gc.ca/cdogs/content/svy/svy210007_e.htm", "21:0007")</f>
        <v>21:0007</v>
      </c>
      <c r="E258" t="s">
        <v>2616</v>
      </c>
      <c r="F258" t="s">
        <v>2627</v>
      </c>
      <c r="H258">
        <v>64.565164899999999</v>
      </c>
      <c r="I258">
        <v>-113.0986044</v>
      </c>
      <c r="J258" s="1" t="str">
        <f t="shared" ref="J258:J321" si="27">HYPERLINK("http://geochem.nrcan.gc.ca/cdogs/content/kwd/kwd020044_e.htm", "Till")</f>
        <v>Till</v>
      </c>
      <c r="K258" s="1" t="str">
        <f t="shared" ref="K258:K321" si="28">HYPERLINK("http://geochem.nrcan.gc.ca/cdogs/content/kwd/kwd080043_e.htm", "Grain Mount: 0.25 – 0.50 mm")</f>
        <v>Grain Mount: 0.25 – 0.50 mm</v>
      </c>
      <c r="L258" t="s">
        <v>1991</v>
      </c>
      <c r="M258" s="1" t="str">
        <f>HYPERLINK("http://geochem.nrcan.gc.ca/cdogs/content/kwd/kwd030523_e.htm", "Prp")</f>
        <v>Prp</v>
      </c>
      <c r="N258" t="s">
        <v>2628</v>
      </c>
      <c r="O258" t="s">
        <v>2629</v>
      </c>
      <c r="P258" t="s">
        <v>2630</v>
      </c>
      <c r="Q258" t="s">
        <v>2631</v>
      </c>
      <c r="R258" t="s">
        <v>33</v>
      </c>
      <c r="S258" t="s">
        <v>2632</v>
      </c>
      <c r="T258" t="s">
        <v>1346</v>
      </c>
      <c r="U258" t="s">
        <v>90</v>
      </c>
      <c r="V258" t="s">
        <v>2633</v>
      </c>
      <c r="W258" t="s">
        <v>2634</v>
      </c>
      <c r="X258" t="s">
        <v>2635</v>
      </c>
    </row>
    <row r="259" spans="1:24" hidden="1" x14ac:dyDescent="0.25">
      <c r="A259" t="s">
        <v>2636</v>
      </c>
      <c r="B259" t="s">
        <v>2637</v>
      </c>
      <c r="C259" s="1" t="str">
        <f t="shared" si="25"/>
        <v>21:0301</v>
      </c>
      <c r="D259" s="1" t="str">
        <f t="shared" si="26"/>
        <v>21:0007</v>
      </c>
      <c r="E259" t="s">
        <v>2616</v>
      </c>
      <c r="F259" t="s">
        <v>2638</v>
      </c>
      <c r="H259">
        <v>64.565164899999999</v>
      </c>
      <c r="I259">
        <v>-113.0986044</v>
      </c>
      <c r="J259" s="1" t="str">
        <f t="shared" si="27"/>
        <v>Till</v>
      </c>
      <c r="K259" s="1" t="str">
        <f t="shared" si="28"/>
        <v>Grain Mount: 0.25 – 0.50 mm</v>
      </c>
      <c r="L259" t="s">
        <v>1991</v>
      </c>
      <c r="M259" s="1" t="str">
        <f>HYPERLINK("http://geochem.nrcan.gc.ca/cdogs/content/kwd/kwd030523_e.htm", "Prp")</f>
        <v>Prp</v>
      </c>
      <c r="N259" t="s">
        <v>2639</v>
      </c>
      <c r="O259" t="s">
        <v>2640</v>
      </c>
      <c r="P259" t="s">
        <v>2641</v>
      </c>
      <c r="Q259" t="s">
        <v>2642</v>
      </c>
      <c r="R259" t="s">
        <v>420</v>
      </c>
      <c r="S259" t="s">
        <v>2643</v>
      </c>
      <c r="T259" t="s">
        <v>957</v>
      </c>
      <c r="U259" t="s">
        <v>501</v>
      </c>
      <c r="V259" t="s">
        <v>2644</v>
      </c>
      <c r="W259" t="s">
        <v>2645</v>
      </c>
      <c r="X259" t="s">
        <v>2646</v>
      </c>
    </row>
    <row r="260" spans="1:24" hidden="1" x14ac:dyDescent="0.25">
      <c r="A260" t="s">
        <v>2647</v>
      </c>
      <c r="B260" t="s">
        <v>2648</v>
      </c>
      <c r="C260" s="1" t="str">
        <f t="shared" si="25"/>
        <v>21:0301</v>
      </c>
      <c r="D260" s="1" t="str">
        <f t="shared" si="26"/>
        <v>21:0007</v>
      </c>
      <c r="E260" t="s">
        <v>2616</v>
      </c>
      <c r="F260" t="s">
        <v>2649</v>
      </c>
      <c r="H260">
        <v>64.565164899999999</v>
      </c>
      <c r="I260">
        <v>-113.0986044</v>
      </c>
      <c r="J260" s="1" t="str">
        <f t="shared" si="27"/>
        <v>Till</v>
      </c>
      <c r="K260" s="1" t="str">
        <f t="shared" si="28"/>
        <v>Grain Mount: 0.25 – 0.50 mm</v>
      </c>
      <c r="L260" t="s">
        <v>1991</v>
      </c>
      <c r="M260" s="1" t="str">
        <f>HYPERLINK("http://geochem.nrcan.gc.ca/cdogs/content/kwd/kwd030523_e.htm", "Prp")</f>
        <v>Prp</v>
      </c>
      <c r="N260" t="s">
        <v>2650</v>
      </c>
      <c r="O260" t="s">
        <v>2651</v>
      </c>
      <c r="P260" t="s">
        <v>2652</v>
      </c>
      <c r="Q260" t="s">
        <v>2653</v>
      </c>
      <c r="R260" t="s">
        <v>234</v>
      </c>
      <c r="S260" t="s">
        <v>2654</v>
      </c>
      <c r="T260" t="s">
        <v>2655</v>
      </c>
      <c r="U260" t="s">
        <v>61</v>
      </c>
      <c r="V260" t="s">
        <v>2656</v>
      </c>
      <c r="W260" t="s">
        <v>2657</v>
      </c>
      <c r="X260" t="s">
        <v>2658</v>
      </c>
    </row>
    <row r="261" spans="1:24" hidden="1" x14ac:dyDescent="0.25">
      <c r="A261" t="s">
        <v>2659</v>
      </c>
      <c r="B261" t="s">
        <v>2660</v>
      </c>
      <c r="C261" s="1" t="str">
        <f t="shared" si="25"/>
        <v>21:0301</v>
      </c>
      <c r="D261" s="1" t="str">
        <f t="shared" si="26"/>
        <v>21:0007</v>
      </c>
      <c r="E261" t="s">
        <v>2616</v>
      </c>
      <c r="F261" t="s">
        <v>2661</v>
      </c>
      <c r="H261">
        <v>64.565164899999999</v>
      </c>
      <c r="I261">
        <v>-113.0986044</v>
      </c>
      <c r="J261" s="1" t="str">
        <f t="shared" si="27"/>
        <v>Till</v>
      </c>
      <c r="K261" s="1" t="str">
        <f t="shared" si="28"/>
        <v>Grain Mount: 0.25 – 0.50 mm</v>
      </c>
      <c r="L261" t="s">
        <v>1991</v>
      </c>
      <c r="M261" s="1" t="str">
        <f>HYPERLINK("http://geochem.nrcan.gc.ca/cdogs/content/kwd/kwd030524_e.htm", "Alm")</f>
        <v>Alm</v>
      </c>
      <c r="N261" t="s">
        <v>2662</v>
      </c>
      <c r="O261" t="s">
        <v>2160</v>
      </c>
      <c r="P261" t="s">
        <v>718</v>
      </c>
      <c r="Q261" t="s">
        <v>2663</v>
      </c>
      <c r="R261" t="s">
        <v>33</v>
      </c>
      <c r="S261" t="s">
        <v>2664</v>
      </c>
      <c r="T261" t="s">
        <v>1788</v>
      </c>
      <c r="U261" t="s">
        <v>307</v>
      </c>
      <c r="V261" t="s">
        <v>2665</v>
      </c>
      <c r="W261" t="s">
        <v>245</v>
      </c>
      <c r="X261" t="s">
        <v>2666</v>
      </c>
    </row>
    <row r="262" spans="1:24" hidden="1" x14ac:dyDescent="0.25">
      <c r="A262" t="s">
        <v>2667</v>
      </c>
      <c r="B262" t="s">
        <v>2668</v>
      </c>
      <c r="C262" s="1" t="str">
        <f t="shared" si="25"/>
        <v>21:0301</v>
      </c>
      <c r="D262" s="1" t="str">
        <f t="shared" si="26"/>
        <v>21:0007</v>
      </c>
      <c r="E262" t="s">
        <v>2669</v>
      </c>
      <c r="F262" t="s">
        <v>2670</v>
      </c>
      <c r="H262">
        <v>64.712883099999999</v>
      </c>
      <c r="I262">
        <v>-113.1132461</v>
      </c>
      <c r="J262" s="1" t="str">
        <f t="shared" si="27"/>
        <v>Till</v>
      </c>
      <c r="K262" s="1" t="str">
        <f t="shared" si="28"/>
        <v>Grain Mount: 0.25 – 0.50 mm</v>
      </c>
      <c r="L262" t="s">
        <v>1991</v>
      </c>
      <c r="M262" s="1" t="str">
        <f>HYPERLINK("http://geochem.nrcan.gc.ca/cdogs/content/kwd/kwd030523_e.htm", "Prp")</f>
        <v>Prp</v>
      </c>
      <c r="N262" t="s">
        <v>2671</v>
      </c>
      <c r="O262" t="s">
        <v>2672</v>
      </c>
      <c r="P262" t="s">
        <v>2673</v>
      </c>
      <c r="Q262" t="s">
        <v>2674</v>
      </c>
      <c r="R262" t="s">
        <v>33</v>
      </c>
      <c r="S262" t="s">
        <v>2675</v>
      </c>
      <c r="T262" t="s">
        <v>1437</v>
      </c>
      <c r="U262" t="s">
        <v>61</v>
      </c>
      <c r="V262" t="s">
        <v>2676</v>
      </c>
      <c r="W262" t="s">
        <v>104</v>
      </c>
      <c r="X262" t="s">
        <v>2677</v>
      </c>
    </row>
    <row r="263" spans="1:24" hidden="1" x14ac:dyDescent="0.25">
      <c r="A263" t="s">
        <v>2678</v>
      </c>
      <c r="B263" t="s">
        <v>2679</v>
      </c>
      <c r="C263" s="1" t="str">
        <f t="shared" si="25"/>
        <v>21:0301</v>
      </c>
      <c r="D263" s="1" t="str">
        <f t="shared" si="26"/>
        <v>21:0007</v>
      </c>
      <c r="E263" t="s">
        <v>2669</v>
      </c>
      <c r="F263" t="s">
        <v>2680</v>
      </c>
      <c r="H263">
        <v>64.712883099999999</v>
      </c>
      <c r="I263">
        <v>-113.1132461</v>
      </c>
      <c r="J263" s="1" t="str">
        <f t="shared" si="27"/>
        <v>Till</v>
      </c>
      <c r="K263" s="1" t="str">
        <f t="shared" si="28"/>
        <v>Grain Mount: 0.25 – 0.50 mm</v>
      </c>
      <c r="L263" t="s">
        <v>1991</v>
      </c>
      <c r="M263" s="1" t="str">
        <f>HYPERLINK("http://geochem.nrcan.gc.ca/cdogs/content/kwd/kwd030523_e.htm", "Prp")</f>
        <v>Prp</v>
      </c>
      <c r="N263" t="s">
        <v>2681</v>
      </c>
      <c r="O263" t="s">
        <v>2682</v>
      </c>
      <c r="P263" t="s">
        <v>2683</v>
      </c>
      <c r="Q263" t="s">
        <v>2684</v>
      </c>
      <c r="R263" t="s">
        <v>33</v>
      </c>
      <c r="S263" t="s">
        <v>2685</v>
      </c>
      <c r="T263" t="s">
        <v>799</v>
      </c>
      <c r="U263" t="s">
        <v>33</v>
      </c>
      <c r="V263" t="s">
        <v>2686</v>
      </c>
      <c r="W263" t="s">
        <v>234</v>
      </c>
      <c r="X263" t="s">
        <v>2687</v>
      </c>
    </row>
    <row r="264" spans="1:24" hidden="1" x14ac:dyDescent="0.25">
      <c r="A264" t="s">
        <v>2688</v>
      </c>
      <c r="B264" t="s">
        <v>2689</v>
      </c>
      <c r="C264" s="1" t="str">
        <f t="shared" si="25"/>
        <v>21:0301</v>
      </c>
      <c r="D264" s="1" t="str">
        <f t="shared" si="26"/>
        <v>21:0007</v>
      </c>
      <c r="E264" t="s">
        <v>2669</v>
      </c>
      <c r="F264" t="s">
        <v>2690</v>
      </c>
      <c r="H264">
        <v>64.712883099999999</v>
      </c>
      <c r="I264">
        <v>-113.1132461</v>
      </c>
      <c r="J264" s="1" t="str">
        <f t="shared" si="27"/>
        <v>Till</v>
      </c>
      <c r="K264" s="1" t="str">
        <f t="shared" si="28"/>
        <v>Grain Mount: 0.25 – 0.50 mm</v>
      </c>
      <c r="L264" t="s">
        <v>1991</v>
      </c>
      <c r="M264" s="1" t="str">
        <f>HYPERLINK("http://geochem.nrcan.gc.ca/cdogs/content/kwd/kwd030523_e.htm", "Prp")</f>
        <v>Prp</v>
      </c>
      <c r="N264" t="s">
        <v>2691</v>
      </c>
      <c r="O264" t="s">
        <v>2692</v>
      </c>
      <c r="P264" t="s">
        <v>2693</v>
      </c>
      <c r="Q264" t="s">
        <v>2694</v>
      </c>
      <c r="R264" t="s">
        <v>47</v>
      </c>
      <c r="S264" t="s">
        <v>2695</v>
      </c>
      <c r="T264" t="s">
        <v>2696</v>
      </c>
      <c r="U264" t="s">
        <v>462</v>
      </c>
      <c r="V264" t="s">
        <v>1658</v>
      </c>
      <c r="W264" t="s">
        <v>2423</v>
      </c>
      <c r="X264" t="s">
        <v>2697</v>
      </c>
    </row>
    <row r="265" spans="1:24" hidden="1" x14ac:dyDescent="0.25">
      <c r="A265" t="s">
        <v>2698</v>
      </c>
      <c r="B265" t="s">
        <v>2699</v>
      </c>
      <c r="C265" s="1" t="str">
        <f t="shared" si="25"/>
        <v>21:0301</v>
      </c>
      <c r="D265" s="1" t="str">
        <f t="shared" si="26"/>
        <v>21:0007</v>
      </c>
      <c r="E265" t="s">
        <v>2669</v>
      </c>
      <c r="F265" t="s">
        <v>2700</v>
      </c>
      <c r="H265">
        <v>64.712883099999999</v>
      </c>
      <c r="I265">
        <v>-113.1132461</v>
      </c>
      <c r="J265" s="1" t="str">
        <f t="shared" si="27"/>
        <v>Till</v>
      </c>
      <c r="K265" s="1" t="str">
        <f t="shared" si="28"/>
        <v>Grain Mount: 0.25 – 0.50 mm</v>
      </c>
      <c r="L265" t="s">
        <v>1991</v>
      </c>
      <c r="M265" s="1" t="str">
        <f>HYPERLINK("http://geochem.nrcan.gc.ca/cdogs/content/kwd/kwd030523_e.htm", "Prp")</f>
        <v>Prp</v>
      </c>
      <c r="N265" t="s">
        <v>2701</v>
      </c>
      <c r="O265" t="s">
        <v>2702</v>
      </c>
      <c r="P265" t="s">
        <v>2703</v>
      </c>
      <c r="Q265" t="s">
        <v>2704</v>
      </c>
      <c r="R265" t="s">
        <v>291</v>
      </c>
      <c r="S265" t="s">
        <v>2705</v>
      </c>
      <c r="T265" t="s">
        <v>599</v>
      </c>
      <c r="U265" t="s">
        <v>501</v>
      </c>
      <c r="V265" t="s">
        <v>2706</v>
      </c>
      <c r="W265" t="s">
        <v>2707</v>
      </c>
      <c r="X265" t="s">
        <v>2708</v>
      </c>
    </row>
    <row r="266" spans="1:24" hidden="1" x14ac:dyDescent="0.25">
      <c r="A266" t="s">
        <v>2709</v>
      </c>
      <c r="B266" t="s">
        <v>2710</v>
      </c>
      <c r="C266" s="1" t="str">
        <f t="shared" si="25"/>
        <v>21:0301</v>
      </c>
      <c r="D266" s="1" t="str">
        <f t="shared" si="26"/>
        <v>21:0007</v>
      </c>
      <c r="E266" t="s">
        <v>2669</v>
      </c>
      <c r="F266" t="s">
        <v>2711</v>
      </c>
      <c r="H266">
        <v>64.712883099999999</v>
      </c>
      <c r="I266">
        <v>-113.1132461</v>
      </c>
      <c r="J266" s="1" t="str">
        <f t="shared" si="27"/>
        <v>Till</v>
      </c>
      <c r="K266" s="1" t="str">
        <f t="shared" si="28"/>
        <v>Grain Mount: 0.25 – 0.50 mm</v>
      </c>
      <c r="L266" t="s">
        <v>1991</v>
      </c>
      <c r="M266" s="1" t="str">
        <f>HYPERLINK("http://geochem.nrcan.gc.ca/cdogs/content/kwd/kwd030523_e.htm", "Prp")</f>
        <v>Prp</v>
      </c>
      <c r="N266" t="s">
        <v>2712</v>
      </c>
      <c r="O266" t="s">
        <v>2713</v>
      </c>
      <c r="P266" t="s">
        <v>2714</v>
      </c>
      <c r="Q266" t="s">
        <v>2715</v>
      </c>
      <c r="R266" t="s">
        <v>245</v>
      </c>
      <c r="S266" t="s">
        <v>2716</v>
      </c>
      <c r="T266" t="s">
        <v>533</v>
      </c>
      <c r="U266" t="s">
        <v>424</v>
      </c>
      <c r="V266" t="s">
        <v>2717</v>
      </c>
      <c r="W266" t="s">
        <v>1224</v>
      </c>
      <c r="X266" t="s">
        <v>2718</v>
      </c>
    </row>
    <row r="267" spans="1:24" hidden="1" x14ac:dyDescent="0.25">
      <c r="A267" t="s">
        <v>2719</v>
      </c>
      <c r="B267" t="s">
        <v>2720</v>
      </c>
      <c r="C267" s="1" t="str">
        <f t="shared" si="25"/>
        <v>21:0301</v>
      </c>
      <c r="D267" s="1" t="str">
        <f t="shared" si="26"/>
        <v>21:0007</v>
      </c>
      <c r="E267" t="s">
        <v>2669</v>
      </c>
      <c r="F267" t="s">
        <v>2721</v>
      </c>
      <c r="H267">
        <v>64.712883099999999</v>
      </c>
      <c r="I267">
        <v>-113.1132461</v>
      </c>
      <c r="J267" s="1" t="str">
        <f t="shared" si="27"/>
        <v>Till</v>
      </c>
      <c r="K267" s="1" t="str">
        <f t="shared" si="28"/>
        <v>Grain Mount: 0.25 – 0.50 mm</v>
      </c>
      <c r="L267" t="s">
        <v>1991</v>
      </c>
      <c r="M267" s="1" t="str">
        <f>HYPERLINK("http://geochem.nrcan.gc.ca/cdogs/content/kwd/kwd030529_e.htm", "Hi_Cr_Di")</f>
        <v>Hi_Cr_Di</v>
      </c>
      <c r="N267" t="s">
        <v>2722</v>
      </c>
      <c r="O267" t="s">
        <v>2587</v>
      </c>
      <c r="P267" t="s">
        <v>2723</v>
      </c>
      <c r="Q267" t="s">
        <v>2724</v>
      </c>
      <c r="R267" t="s">
        <v>1644</v>
      </c>
      <c r="S267" t="s">
        <v>2725</v>
      </c>
      <c r="T267" t="s">
        <v>282</v>
      </c>
      <c r="U267" t="s">
        <v>2726</v>
      </c>
      <c r="V267" t="s">
        <v>2727</v>
      </c>
      <c r="W267" t="s">
        <v>1390</v>
      </c>
      <c r="X267" t="s">
        <v>602</v>
      </c>
    </row>
    <row r="268" spans="1:24" hidden="1" x14ac:dyDescent="0.25">
      <c r="A268" t="s">
        <v>2728</v>
      </c>
      <c r="B268" t="s">
        <v>2729</v>
      </c>
      <c r="C268" s="1" t="str">
        <f t="shared" si="25"/>
        <v>21:0301</v>
      </c>
      <c r="D268" s="1" t="str">
        <f t="shared" si="26"/>
        <v>21:0007</v>
      </c>
      <c r="E268" t="s">
        <v>2669</v>
      </c>
      <c r="F268" t="s">
        <v>2730</v>
      </c>
      <c r="H268">
        <v>64.712883099999999</v>
      </c>
      <c r="I268">
        <v>-113.1132461</v>
      </c>
      <c r="J268" s="1" t="str">
        <f t="shared" si="27"/>
        <v>Till</v>
      </c>
      <c r="K268" s="1" t="str">
        <f t="shared" si="28"/>
        <v>Grain Mount: 0.25 – 0.50 mm</v>
      </c>
      <c r="L268" t="s">
        <v>1991</v>
      </c>
      <c r="M268" s="1" t="str">
        <f t="shared" ref="M268:M274" si="29">HYPERLINK("http://geochem.nrcan.gc.ca/cdogs/content/kwd/kwd030120_e.htm", "Ilm")</f>
        <v>Ilm</v>
      </c>
      <c r="N268" t="s">
        <v>469</v>
      </c>
      <c r="O268" t="s">
        <v>234</v>
      </c>
      <c r="P268" t="s">
        <v>470</v>
      </c>
      <c r="Q268" t="s">
        <v>2731</v>
      </c>
      <c r="R268" t="s">
        <v>223</v>
      </c>
      <c r="S268" t="s">
        <v>1213</v>
      </c>
      <c r="T268" t="s">
        <v>2732</v>
      </c>
      <c r="U268" t="s">
        <v>33</v>
      </c>
      <c r="V268" t="s">
        <v>33</v>
      </c>
      <c r="W268" t="s">
        <v>2733</v>
      </c>
      <c r="X268" t="s">
        <v>2734</v>
      </c>
    </row>
    <row r="269" spans="1:24" hidden="1" x14ac:dyDescent="0.25">
      <c r="A269" t="s">
        <v>2735</v>
      </c>
      <c r="B269" t="s">
        <v>2736</v>
      </c>
      <c r="C269" s="1" t="str">
        <f t="shared" si="25"/>
        <v>21:0301</v>
      </c>
      <c r="D269" s="1" t="str">
        <f t="shared" si="26"/>
        <v>21:0007</v>
      </c>
      <c r="E269" t="s">
        <v>2669</v>
      </c>
      <c r="F269" t="s">
        <v>2737</v>
      </c>
      <c r="H269">
        <v>64.712883099999999</v>
      </c>
      <c r="I269">
        <v>-113.1132461</v>
      </c>
      <c r="J269" s="1" t="str">
        <f t="shared" si="27"/>
        <v>Till</v>
      </c>
      <c r="K269" s="1" t="str">
        <f t="shared" si="28"/>
        <v>Grain Mount: 0.25 – 0.50 mm</v>
      </c>
      <c r="L269" t="s">
        <v>1991</v>
      </c>
      <c r="M269" s="1" t="str">
        <f t="shared" si="29"/>
        <v>Ilm</v>
      </c>
      <c r="N269" t="s">
        <v>501</v>
      </c>
      <c r="O269" t="s">
        <v>420</v>
      </c>
      <c r="P269" t="s">
        <v>235</v>
      </c>
      <c r="Q269" t="s">
        <v>2738</v>
      </c>
      <c r="R269" t="s">
        <v>33</v>
      </c>
      <c r="S269" t="s">
        <v>246</v>
      </c>
      <c r="T269" t="s">
        <v>2739</v>
      </c>
      <c r="U269" t="s">
        <v>366</v>
      </c>
      <c r="V269" t="s">
        <v>33</v>
      </c>
      <c r="W269" t="s">
        <v>2740</v>
      </c>
      <c r="X269" t="s">
        <v>2741</v>
      </c>
    </row>
    <row r="270" spans="1:24" hidden="1" x14ac:dyDescent="0.25">
      <c r="A270" t="s">
        <v>2742</v>
      </c>
      <c r="B270" t="s">
        <v>2743</v>
      </c>
      <c r="C270" s="1" t="str">
        <f t="shared" si="25"/>
        <v>21:0301</v>
      </c>
      <c r="D270" s="1" t="str">
        <f t="shared" si="26"/>
        <v>21:0007</v>
      </c>
      <c r="E270" t="s">
        <v>2669</v>
      </c>
      <c r="F270" t="s">
        <v>2744</v>
      </c>
      <c r="H270">
        <v>64.712883099999999</v>
      </c>
      <c r="I270">
        <v>-113.1132461</v>
      </c>
      <c r="J270" s="1" t="str">
        <f t="shared" si="27"/>
        <v>Till</v>
      </c>
      <c r="K270" s="1" t="str">
        <f t="shared" si="28"/>
        <v>Grain Mount: 0.25 – 0.50 mm</v>
      </c>
      <c r="L270" t="s">
        <v>1991</v>
      </c>
      <c r="M270" s="1" t="str">
        <f t="shared" si="29"/>
        <v>Ilm</v>
      </c>
      <c r="N270" t="s">
        <v>291</v>
      </c>
      <c r="O270" t="s">
        <v>331</v>
      </c>
      <c r="P270" t="s">
        <v>420</v>
      </c>
      <c r="Q270" t="s">
        <v>2745</v>
      </c>
      <c r="R270" t="s">
        <v>366</v>
      </c>
      <c r="S270" t="s">
        <v>643</v>
      </c>
      <c r="T270" t="s">
        <v>2746</v>
      </c>
      <c r="U270" t="s">
        <v>33</v>
      </c>
      <c r="V270" t="s">
        <v>33</v>
      </c>
      <c r="W270" t="s">
        <v>2747</v>
      </c>
      <c r="X270" t="s">
        <v>2748</v>
      </c>
    </row>
    <row r="271" spans="1:24" hidden="1" x14ac:dyDescent="0.25">
      <c r="A271" t="s">
        <v>2749</v>
      </c>
      <c r="B271" t="s">
        <v>2750</v>
      </c>
      <c r="C271" s="1" t="str">
        <f t="shared" si="25"/>
        <v>21:0301</v>
      </c>
      <c r="D271" s="1" t="str">
        <f t="shared" si="26"/>
        <v>21:0007</v>
      </c>
      <c r="E271" t="s">
        <v>2669</v>
      </c>
      <c r="F271" t="s">
        <v>2751</v>
      </c>
      <c r="H271">
        <v>64.712883099999999</v>
      </c>
      <c r="I271">
        <v>-113.1132461</v>
      </c>
      <c r="J271" s="1" t="str">
        <f t="shared" si="27"/>
        <v>Till</v>
      </c>
      <c r="K271" s="1" t="str">
        <f t="shared" si="28"/>
        <v>Grain Mount: 0.25 – 0.50 mm</v>
      </c>
      <c r="L271" t="s">
        <v>1991</v>
      </c>
      <c r="M271" s="1" t="str">
        <f t="shared" si="29"/>
        <v>Ilm</v>
      </c>
      <c r="N271" t="s">
        <v>104</v>
      </c>
      <c r="O271" t="s">
        <v>33</v>
      </c>
      <c r="P271" t="s">
        <v>400</v>
      </c>
      <c r="Q271" t="s">
        <v>2752</v>
      </c>
      <c r="R271" t="s">
        <v>33</v>
      </c>
      <c r="S271" t="s">
        <v>957</v>
      </c>
      <c r="T271" t="s">
        <v>131</v>
      </c>
      <c r="U271" t="s">
        <v>33</v>
      </c>
      <c r="V271" t="s">
        <v>33</v>
      </c>
      <c r="W271" t="s">
        <v>2753</v>
      </c>
      <c r="X271" t="s">
        <v>2754</v>
      </c>
    </row>
    <row r="272" spans="1:24" hidden="1" x14ac:dyDescent="0.25">
      <c r="A272" t="s">
        <v>2755</v>
      </c>
      <c r="B272" t="s">
        <v>2756</v>
      </c>
      <c r="C272" s="1" t="str">
        <f t="shared" si="25"/>
        <v>21:0301</v>
      </c>
      <c r="D272" s="1" t="str">
        <f t="shared" si="26"/>
        <v>21:0007</v>
      </c>
      <c r="E272" t="s">
        <v>2669</v>
      </c>
      <c r="F272" t="s">
        <v>2757</v>
      </c>
      <c r="H272">
        <v>64.712883099999999</v>
      </c>
      <c r="I272">
        <v>-113.1132461</v>
      </c>
      <c r="J272" s="1" t="str">
        <f t="shared" si="27"/>
        <v>Till</v>
      </c>
      <c r="K272" s="1" t="str">
        <f t="shared" si="28"/>
        <v>Grain Mount: 0.25 – 0.50 mm</v>
      </c>
      <c r="L272" t="s">
        <v>1991</v>
      </c>
      <c r="M272" s="1" t="str">
        <f t="shared" si="29"/>
        <v>Ilm</v>
      </c>
      <c r="N272" t="s">
        <v>409</v>
      </c>
      <c r="O272" t="s">
        <v>462</v>
      </c>
      <c r="P272" t="s">
        <v>33</v>
      </c>
      <c r="Q272" t="s">
        <v>2758</v>
      </c>
      <c r="R272" t="s">
        <v>33</v>
      </c>
      <c r="S272" t="s">
        <v>2759</v>
      </c>
      <c r="T272" t="s">
        <v>2760</v>
      </c>
      <c r="U272" t="s">
        <v>33</v>
      </c>
      <c r="V272" t="s">
        <v>33</v>
      </c>
      <c r="W272" t="s">
        <v>2761</v>
      </c>
      <c r="X272" t="s">
        <v>2762</v>
      </c>
    </row>
    <row r="273" spans="1:24" hidden="1" x14ac:dyDescent="0.25">
      <c r="A273" t="s">
        <v>2763</v>
      </c>
      <c r="B273" t="s">
        <v>2764</v>
      </c>
      <c r="C273" s="1" t="str">
        <f t="shared" si="25"/>
        <v>21:0301</v>
      </c>
      <c r="D273" s="1" t="str">
        <f t="shared" si="26"/>
        <v>21:0007</v>
      </c>
      <c r="E273" t="s">
        <v>2669</v>
      </c>
      <c r="F273" t="s">
        <v>2765</v>
      </c>
      <c r="H273">
        <v>64.712883099999999</v>
      </c>
      <c r="I273">
        <v>-113.1132461</v>
      </c>
      <c r="J273" s="1" t="str">
        <f t="shared" si="27"/>
        <v>Till</v>
      </c>
      <c r="K273" s="1" t="str">
        <f t="shared" si="28"/>
        <v>Grain Mount: 0.25 – 0.50 mm</v>
      </c>
      <c r="L273" t="s">
        <v>1991</v>
      </c>
      <c r="M273" s="1" t="str">
        <f t="shared" si="29"/>
        <v>Ilm</v>
      </c>
      <c r="N273" t="s">
        <v>380</v>
      </c>
      <c r="O273" t="s">
        <v>234</v>
      </c>
      <c r="P273" t="s">
        <v>489</v>
      </c>
      <c r="Q273" t="s">
        <v>2766</v>
      </c>
      <c r="R273" t="s">
        <v>33</v>
      </c>
      <c r="S273" t="s">
        <v>195</v>
      </c>
      <c r="T273" t="s">
        <v>2767</v>
      </c>
      <c r="U273" t="s">
        <v>33</v>
      </c>
      <c r="V273" t="s">
        <v>33</v>
      </c>
      <c r="W273" t="s">
        <v>2768</v>
      </c>
      <c r="X273" t="s">
        <v>2769</v>
      </c>
    </row>
    <row r="274" spans="1:24" hidden="1" x14ac:dyDescent="0.25">
      <c r="A274" t="s">
        <v>2770</v>
      </c>
      <c r="B274" t="s">
        <v>2771</v>
      </c>
      <c r="C274" s="1" t="str">
        <f t="shared" si="25"/>
        <v>21:0301</v>
      </c>
      <c r="D274" s="1" t="str">
        <f t="shared" si="26"/>
        <v>21:0007</v>
      </c>
      <c r="E274" t="s">
        <v>2669</v>
      </c>
      <c r="F274" t="s">
        <v>2772</v>
      </c>
      <c r="H274">
        <v>64.712883099999999</v>
      </c>
      <c r="I274">
        <v>-113.1132461</v>
      </c>
      <c r="J274" s="1" t="str">
        <f t="shared" si="27"/>
        <v>Till</v>
      </c>
      <c r="K274" s="1" t="str">
        <f t="shared" si="28"/>
        <v>Grain Mount: 0.25 – 0.50 mm</v>
      </c>
      <c r="L274" t="s">
        <v>1991</v>
      </c>
      <c r="M274" s="1" t="str">
        <f t="shared" si="29"/>
        <v>Ilm</v>
      </c>
      <c r="N274" t="s">
        <v>489</v>
      </c>
      <c r="O274" t="s">
        <v>33</v>
      </c>
      <c r="P274" t="s">
        <v>470</v>
      </c>
      <c r="Q274" t="s">
        <v>2773</v>
      </c>
      <c r="R274" t="s">
        <v>87</v>
      </c>
      <c r="S274" t="s">
        <v>2774</v>
      </c>
      <c r="T274" t="s">
        <v>2775</v>
      </c>
      <c r="U274" t="s">
        <v>33</v>
      </c>
      <c r="V274" t="s">
        <v>33</v>
      </c>
      <c r="W274" t="s">
        <v>2776</v>
      </c>
      <c r="X274" t="s">
        <v>2777</v>
      </c>
    </row>
    <row r="275" spans="1:24" hidden="1" x14ac:dyDescent="0.25">
      <c r="A275" t="s">
        <v>2778</v>
      </c>
      <c r="B275" t="s">
        <v>2779</v>
      </c>
      <c r="C275" s="1" t="str">
        <f t="shared" si="25"/>
        <v>21:0301</v>
      </c>
      <c r="D275" s="1" t="str">
        <f t="shared" si="26"/>
        <v>21:0007</v>
      </c>
      <c r="E275" t="s">
        <v>2780</v>
      </c>
      <c r="F275" t="s">
        <v>2781</v>
      </c>
      <c r="H275">
        <v>64.644791999999995</v>
      </c>
      <c r="I275">
        <v>-113.42323089999999</v>
      </c>
      <c r="J275" s="1" t="str">
        <f t="shared" si="27"/>
        <v>Till</v>
      </c>
      <c r="K275" s="1" t="str">
        <f t="shared" si="28"/>
        <v>Grain Mount: 0.25 – 0.50 mm</v>
      </c>
      <c r="L275" t="s">
        <v>1991</v>
      </c>
      <c r="M275" s="1" t="str">
        <f>HYPERLINK("http://geochem.nrcan.gc.ca/cdogs/content/kwd/kwd030523_e.htm", "Prp")</f>
        <v>Prp</v>
      </c>
      <c r="N275" t="s">
        <v>2782</v>
      </c>
      <c r="O275" t="s">
        <v>2783</v>
      </c>
      <c r="P275" t="s">
        <v>2784</v>
      </c>
      <c r="Q275" t="s">
        <v>2785</v>
      </c>
      <c r="R275" t="s">
        <v>33</v>
      </c>
      <c r="S275" t="s">
        <v>2786</v>
      </c>
      <c r="T275" t="s">
        <v>856</v>
      </c>
      <c r="U275" t="s">
        <v>142</v>
      </c>
      <c r="V275" t="s">
        <v>2787</v>
      </c>
      <c r="W275" t="s">
        <v>2788</v>
      </c>
      <c r="X275" t="s">
        <v>2789</v>
      </c>
    </row>
    <row r="276" spans="1:24" hidden="1" x14ac:dyDescent="0.25">
      <c r="A276" t="s">
        <v>2790</v>
      </c>
      <c r="B276" t="s">
        <v>2791</v>
      </c>
      <c r="C276" s="1" t="str">
        <f t="shared" si="25"/>
        <v>21:0301</v>
      </c>
      <c r="D276" s="1" t="str">
        <f t="shared" si="26"/>
        <v>21:0007</v>
      </c>
      <c r="E276" t="s">
        <v>2780</v>
      </c>
      <c r="F276" t="s">
        <v>2792</v>
      </c>
      <c r="H276">
        <v>64.644791999999995</v>
      </c>
      <c r="I276">
        <v>-113.42323089999999</v>
      </c>
      <c r="J276" s="1" t="str">
        <f t="shared" si="27"/>
        <v>Till</v>
      </c>
      <c r="K276" s="1" t="str">
        <f t="shared" si="28"/>
        <v>Grain Mount: 0.25 – 0.50 mm</v>
      </c>
      <c r="L276" t="s">
        <v>1991</v>
      </c>
      <c r="M276" s="1" t="str">
        <f>HYPERLINK("http://geochem.nrcan.gc.ca/cdogs/content/kwd/kwd030523_e.htm", "Prp")</f>
        <v>Prp</v>
      </c>
      <c r="N276" t="s">
        <v>2793</v>
      </c>
      <c r="O276" t="s">
        <v>2794</v>
      </c>
      <c r="P276" t="s">
        <v>2795</v>
      </c>
      <c r="Q276" t="s">
        <v>2796</v>
      </c>
      <c r="R276" t="s">
        <v>33</v>
      </c>
      <c r="S276" t="s">
        <v>2797</v>
      </c>
      <c r="T276" t="s">
        <v>2509</v>
      </c>
      <c r="U276" t="s">
        <v>457</v>
      </c>
      <c r="V276" t="s">
        <v>2798</v>
      </c>
      <c r="W276" t="s">
        <v>1860</v>
      </c>
      <c r="X276" t="s">
        <v>2799</v>
      </c>
    </row>
    <row r="277" spans="1:24" hidden="1" x14ac:dyDescent="0.25">
      <c r="A277" t="s">
        <v>2800</v>
      </c>
      <c r="B277" t="s">
        <v>2801</v>
      </c>
      <c r="C277" s="1" t="str">
        <f t="shared" si="25"/>
        <v>21:0301</v>
      </c>
      <c r="D277" s="1" t="str">
        <f t="shared" si="26"/>
        <v>21:0007</v>
      </c>
      <c r="E277" t="s">
        <v>2780</v>
      </c>
      <c r="F277" t="s">
        <v>2802</v>
      </c>
      <c r="H277">
        <v>64.644791999999995</v>
      </c>
      <c r="I277">
        <v>-113.42323089999999</v>
      </c>
      <c r="J277" s="1" t="str">
        <f t="shared" si="27"/>
        <v>Till</v>
      </c>
      <c r="K277" s="1" t="str">
        <f t="shared" si="28"/>
        <v>Grain Mount: 0.25 – 0.50 mm</v>
      </c>
      <c r="L277" t="s">
        <v>1991</v>
      </c>
      <c r="M277" s="1" t="str">
        <f>HYPERLINK("http://geochem.nrcan.gc.ca/cdogs/content/kwd/kwd030524_e.htm", "Alm")</f>
        <v>Alm</v>
      </c>
      <c r="N277" t="s">
        <v>2803</v>
      </c>
      <c r="O277" t="s">
        <v>1201</v>
      </c>
      <c r="P277" t="s">
        <v>718</v>
      </c>
      <c r="Q277" t="s">
        <v>2804</v>
      </c>
      <c r="R277" t="s">
        <v>245</v>
      </c>
      <c r="S277" t="s">
        <v>2805</v>
      </c>
      <c r="T277" t="s">
        <v>2806</v>
      </c>
      <c r="U277" t="s">
        <v>226</v>
      </c>
      <c r="V277" t="s">
        <v>2807</v>
      </c>
      <c r="W277" t="s">
        <v>254</v>
      </c>
      <c r="X277" t="s">
        <v>2808</v>
      </c>
    </row>
    <row r="278" spans="1:24" hidden="1" x14ac:dyDescent="0.25">
      <c r="A278" t="s">
        <v>2809</v>
      </c>
      <c r="B278" t="s">
        <v>2810</v>
      </c>
      <c r="C278" s="1" t="str">
        <f t="shared" si="25"/>
        <v>21:0301</v>
      </c>
      <c r="D278" s="1" t="str">
        <f t="shared" si="26"/>
        <v>21:0007</v>
      </c>
      <c r="E278" t="s">
        <v>2780</v>
      </c>
      <c r="F278" t="s">
        <v>2811</v>
      </c>
      <c r="H278">
        <v>64.644791999999995</v>
      </c>
      <c r="I278">
        <v>-113.42323089999999</v>
      </c>
      <c r="J278" s="1" t="str">
        <f t="shared" si="27"/>
        <v>Till</v>
      </c>
      <c r="K278" s="1" t="str">
        <f t="shared" si="28"/>
        <v>Grain Mount: 0.25 – 0.50 mm</v>
      </c>
      <c r="L278" t="s">
        <v>1991</v>
      </c>
      <c r="M278" s="1" t="str">
        <f>HYPERLINK("http://geochem.nrcan.gc.ca/cdogs/content/kwd/kwd030120_e.htm", "Ilm")</f>
        <v>Ilm</v>
      </c>
      <c r="N278" t="s">
        <v>291</v>
      </c>
      <c r="O278" t="s">
        <v>33</v>
      </c>
      <c r="P278" t="s">
        <v>393</v>
      </c>
      <c r="Q278" t="s">
        <v>2812</v>
      </c>
      <c r="R278" t="s">
        <v>420</v>
      </c>
      <c r="S278" t="s">
        <v>1231</v>
      </c>
      <c r="T278" t="s">
        <v>2813</v>
      </c>
      <c r="U278" t="s">
        <v>33</v>
      </c>
      <c r="V278" t="s">
        <v>33</v>
      </c>
      <c r="W278" t="s">
        <v>2814</v>
      </c>
      <c r="X278" t="s">
        <v>2815</v>
      </c>
    </row>
    <row r="279" spans="1:24" hidden="1" x14ac:dyDescent="0.25">
      <c r="A279" t="s">
        <v>2816</v>
      </c>
      <c r="B279" t="s">
        <v>2817</v>
      </c>
      <c r="C279" s="1" t="str">
        <f t="shared" si="25"/>
        <v>21:0301</v>
      </c>
      <c r="D279" s="1" t="str">
        <f t="shared" si="26"/>
        <v>21:0007</v>
      </c>
      <c r="E279" t="s">
        <v>2780</v>
      </c>
      <c r="F279" t="s">
        <v>2818</v>
      </c>
      <c r="H279">
        <v>64.644791999999995</v>
      </c>
      <c r="I279">
        <v>-113.42323089999999</v>
      </c>
      <c r="J279" s="1" t="str">
        <f t="shared" si="27"/>
        <v>Till</v>
      </c>
      <c r="K279" s="1" t="str">
        <f t="shared" si="28"/>
        <v>Grain Mount: 0.25 – 0.50 mm</v>
      </c>
      <c r="L279" t="s">
        <v>1991</v>
      </c>
      <c r="M279" s="1" t="str">
        <f>HYPERLINK("http://geochem.nrcan.gc.ca/cdogs/content/kwd/kwd030120_e.htm", "Ilm")</f>
        <v>Ilm</v>
      </c>
      <c r="N279" t="s">
        <v>1621</v>
      </c>
      <c r="O279" t="s">
        <v>641</v>
      </c>
      <c r="P279" t="s">
        <v>1269</v>
      </c>
      <c r="Q279" t="s">
        <v>2819</v>
      </c>
      <c r="R279" t="s">
        <v>33</v>
      </c>
      <c r="S279" t="s">
        <v>2820</v>
      </c>
      <c r="T279" t="s">
        <v>2821</v>
      </c>
      <c r="U279" t="s">
        <v>33</v>
      </c>
      <c r="V279" t="s">
        <v>33</v>
      </c>
      <c r="W279" t="s">
        <v>2822</v>
      </c>
      <c r="X279" t="s">
        <v>2823</v>
      </c>
    </row>
    <row r="280" spans="1:24" hidden="1" x14ac:dyDescent="0.25">
      <c r="A280" t="s">
        <v>2824</v>
      </c>
      <c r="B280" t="s">
        <v>2825</v>
      </c>
      <c r="C280" s="1" t="str">
        <f t="shared" si="25"/>
        <v>21:0301</v>
      </c>
      <c r="D280" s="1" t="str">
        <f t="shared" si="26"/>
        <v>21:0007</v>
      </c>
      <c r="E280" t="s">
        <v>2780</v>
      </c>
      <c r="F280" t="s">
        <v>2826</v>
      </c>
      <c r="H280">
        <v>64.644791999999995</v>
      </c>
      <c r="I280">
        <v>-113.42323089999999</v>
      </c>
      <c r="J280" s="1" t="str">
        <f t="shared" si="27"/>
        <v>Till</v>
      </c>
      <c r="K280" s="1" t="str">
        <f t="shared" si="28"/>
        <v>Grain Mount: 0.25 – 0.50 mm</v>
      </c>
      <c r="L280" t="s">
        <v>1991</v>
      </c>
      <c r="M280" s="1" t="str">
        <f>HYPERLINK("http://geochem.nrcan.gc.ca/cdogs/content/kwd/kwd030120_e.htm", "Ilm")</f>
        <v>Ilm</v>
      </c>
      <c r="N280" t="s">
        <v>501</v>
      </c>
      <c r="O280" t="s">
        <v>278</v>
      </c>
      <c r="P280" t="s">
        <v>90</v>
      </c>
      <c r="Q280" t="s">
        <v>2827</v>
      </c>
      <c r="R280" t="s">
        <v>366</v>
      </c>
      <c r="S280" t="s">
        <v>245</v>
      </c>
      <c r="T280" t="s">
        <v>2828</v>
      </c>
      <c r="U280" t="s">
        <v>449</v>
      </c>
      <c r="V280" t="s">
        <v>33</v>
      </c>
      <c r="W280" t="s">
        <v>2829</v>
      </c>
      <c r="X280" t="s">
        <v>2830</v>
      </c>
    </row>
    <row r="281" spans="1:24" hidden="1" x14ac:dyDescent="0.25">
      <c r="A281" t="s">
        <v>2831</v>
      </c>
      <c r="B281" t="s">
        <v>2832</v>
      </c>
      <c r="C281" s="1" t="str">
        <f t="shared" si="25"/>
        <v>21:0301</v>
      </c>
      <c r="D281" s="1" t="str">
        <f t="shared" si="26"/>
        <v>21:0007</v>
      </c>
      <c r="E281" t="s">
        <v>2780</v>
      </c>
      <c r="F281" t="s">
        <v>2833</v>
      </c>
      <c r="H281">
        <v>64.644791999999995</v>
      </c>
      <c r="I281">
        <v>-113.42323089999999</v>
      </c>
      <c r="J281" s="1" t="str">
        <f t="shared" si="27"/>
        <v>Till</v>
      </c>
      <c r="K281" s="1" t="str">
        <f t="shared" si="28"/>
        <v>Grain Mount: 0.25 – 0.50 mm</v>
      </c>
      <c r="L281" t="s">
        <v>1991</v>
      </c>
      <c r="M281" s="1" t="str">
        <f>HYPERLINK("http://geochem.nrcan.gc.ca/cdogs/content/kwd/kwd030120_e.htm", "Ilm")</f>
        <v>Ilm</v>
      </c>
      <c r="N281" t="s">
        <v>291</v>
      </c>
      <c r="O281" t="s">
        <v>686</v>
      </c>
      <c r="P281" t="s">
        <v>641</v>
      </c>
      <c r="Q281" t="s">
        <v>2834</v>
      </c>
      <c r="R281" t="s">
        <v>33</v>
      </c>
      <c r="S281" t="s">
        <v>1860</v>
      </c>
      <c r="T281" t="s">
        <v>2835</v>
      </c>
      <c r="U281" t="s">
        <v>33</v>
      </c>
      <c r="V281" t="s">
        <v>33</v>
      </c>
      <c r="W281" t="s">
        <v>2836</v>
      </c>
      <c r="X281" t="s">
        <v>2837</v>
      </c>
    </row>
    <row r="282" spans="1:24" hidden="1" x14ac:dyDescent="0.25">
      <c r="A282" t="s">
        <v>2838</v>
      </c>
      <c r="B282" t="s">
        <v>2839</v>
      </c>
      <c r="C282" s="1" t="str">
        <f t="shared" si="25"/>
        <v>21:0301</v>
      </c>
      <c r="D282" s="1" t="str">
        <f t="shared" si="26"/>
        <v>21:0007</v>
      </c>
      <c r="E282" t="s">
        <v>2780</v>
      </c>
      <c r="F282" t="s">
        <v>2840</v>
      </c>
      <c r="H282">
        <v>64.644791999999995</v>
      </c>
      <c r="I282">
        <v>-113.42323089999999</v>
      </c>
      <c r="J282" s="1" t="str">
        <f t="shared" si="27"/>
        <v>Till</v>
      </c>
      <c r="K282" s="1" t="str">
        <f t="shared" si="28"/>
        <v>Grain Mount: 0.25 – 0.50 mm</v>
      </c>
      <c r="L282" t="s">
        <v>1991</v>
      </c>
      <c r="M282" s="1" t="str">
        <f>HYPERLINK("http://geochem.nrcan.gc.ca/cdogs/content/kwd/kwd030120_e.htm", "Ilm")</f>
        <v>Ilm</v>
      </c>
      <c r="N282" t="s">
        <v>686</v>
      </c>
      <c r="O282" t="s">
        <v>1156</v>
      </c>
      <c r="P282" t="s">
        <v>214</v>
      </c>
      <c r="Q282" t="s">
        <v>2841</v>
      </c>
      <c r="R282" t="s">
        <v>246</v>
      </c>
      <c r="S282" t="s">
        <v>49</v>
      </c>
      <c r="T282" t="s">
        <v>832</v>
      </c>
      <c r="U282" t="s">
        <v>209</v>
      </c>
      <c r="V282" t="s">
        <v>33</v>
      </c>
      <c r="W282" t="s">
        <v>2842</v>
      </c>
      <c r="X282" t="s">
        <v>2843</v>
      </c>
    </row>
    <row r="283" spans="1:24" hidden="1" x14ac:dyDescent="0.25">
      <c r="A283" t="s">
        <v>2844</v>
      </c>
      <c r="B283" t="s">
        <v>2845</v>
      </c>
      <c r="C283" s="1" t="str">
        <f t="shared" si="25"/>
        <v>21:0301</v>
      </c>
      <c r="D283" s="1" t="str">
        <f t="shared" si="26"/>
        <v>21:0007</v>
      </c>
      <c r="E283" t="s">
        <v>2846</v>
      </c>
      <c r="F283" t="s">
        <v>2847</v>
      </c>
      <c r="H283">
        <v>64.470600399999995</v>
      </c>
      <c r="I283">
        <v>-113.24439750000001</v>
      </c>
      <c r="J283" s="1" t="str">
        <f t="shared" si="27"/>
        <v>Till</v>
      </c>
      <c r="K283" s="1" t="str">
        <f t="shared" si="28"/>
        <v>Grain Mount: 0.25 – 0.50 mm</v>
      </c>
      <c r="L283" t="s">
        <v>1991</v>
      </c>
      <c r="M283" s="1" t="str">
        <f t="shared" ref="M283:M290" si="30">HYPERLINK("http://geochem.nrcan.gc.ca/cdogs/content/kwd/kwd030523_e.htm", "Prp")</f>
        <v>Prp</v>
      </c>
      <c r="N283" t="s">
        <v>2848</v>
      </c>
      <c r="O283" t="s">
        <v>1479</v>
      </c>
      <c r="P283" t="s">
        <v>2849</v>
      </c>
      <c r="Q283" t="s">
        <v>2850</v>
      </c>
      <c r="R283" t="s">
        <v>226</v>
      </c>
      <c r="S283" t="s">
        <v>2851</v>
      </c>
      <c r="T283" t="s">
        <v>2364</v>
      </c>
      <c r="U283" t="s">
        <v>87</v>
      </c>
      <c r="V283" t="s">
        <v>2852</v>
      </c>
      <c r="W283" t="s">
        <v>245</v>
      </c>
      <c r="X283" t="s">
        <v>2853</v>
      </c>
    </row>
    <row r="284" spans="1:24" hidden="1" x14ac:dyDescent="0.25">
      <c r="A284" t="s">
        <v>2854</v>
      </c>
      <c r="B284" t="s">
        <v>2855</v>
      </c>
      <c r="C284" s="1" t="str">
        <f t="shared" si="25"/>
        <v>21:0301</v>
      </c>
      <c r="D284" s="1" t="str">
        <f t="shared" si="26"/>
        <v>21:0007</v>
      </c>
      <c r="E284" t="s">
        <v>2846</v>
      </c>
      <c r="F284" t="s">
        <v>2856</v>
      </c>
      <c r="H284">
        <v>64.470600399999995</v>
      </c>
      <c r="I284">
        <v>-113.24439750000001</v>
      </c>
      <c r="J284" s="1" t="str">
        <f t="shared" si="27"/>
        <v>Till</v>
      </c>
      <c r="K284" s="1" t="str">
        <f t="shared" si="28"/>
        <v>Grain Mount: 0.25 – 0.50 mm</v>
      </c>
      <c r="L284" t="s">
        <v>1991</v>
      </c>
      <c r="M284" s="1" t="str">
        <f t="shared" si="30"/>
        <v>Prp</v>
      </c>
      <c r="N284" t="s">
        <v>2857</v>
      </c>
      <c r="O284" t="s">
        <v>2858</v>
      </c>
      <c r="P284" t="s">
        <v>2859</v>
      </c>
      <c r="Q284" t="s">
        <v>2860</v>
      </c>
      <c r="R284" t="s">
        <v>223</v>
      </c>
      <c r="S284" t="s">
        <v>2861</v>
      </c>
      <c r="T284" t="s">
        <v>2862</v>
      </c>
      <c r="U284" t="s">
        <v>409</v>
      </c>
      <c r="V284" t="s">
        <v>2863</v>
      </c>
      <c r="W284" t="s">
        <v>2864</v>
      </c>
      <c r="X284" t="s">
        <v>2865</v>
      </c>
    </row>
    <row r="285" spans="1:24" hidden="1" x14ac:dyDescent="0.25">
      <c r="A285" t="s">
        <v>2866</v>
      </c>
      <c r="B285" t="s">
        <v>2867</v>
      </c>
      <c r="C285" s="1" t="str">
        <f t="shared" si="25"/>
        <v>21:0301</v>
      </c>
      <c r="D285" s="1" t="str">
        <f t="shared" si="26"/>
        <v>21:0007</v>
      </c>
      <c r="E285" t="s">
        <v>2846</v>
      </c>
      <c r="F285" t="s">
        <v>2868</v>
      </c>
      <c r="H285">
        <v>64.470600399999995</v>
      </c>
      <c r="I285">
        <v>-113.24439750000001</v>
      </c>
      <c r="J285" s="1" t="str">
        <f t="shared" si="27"/>
        <v>Till</v>
      </c>
      <c r="K285" s="1" t="str">
        <f t="shared" si="28"/>
        <v>Grain Mount: 0.25 – 0.50 mm</v>
      </c>
      <c r="L285" t="s">
        <v>1991</v>
      </c>
      <c r="M285" s="1" t="str">
        <f t="shared" si="30"/>
        <v>Prp</v>
      </c>
      <c r="N285" t="s">
        <v>2869</v>
      </c>
      <c r="O285" t="s">
        <v>2870</v>
      </c>
      <c r="P285" t="s">
        <v>2871</v>
      </c>
      <c r="Q285" t="s">
        <v>1656</v>
      </c>
      <c r="R285" t="s">
        <v>33</v>
      </c>
      <c r="S285" t="s">
        <v>2325</v>
      </c>
      <c r="T285" t="s">
        <v>611</v>
      </c>
      <c r="U285" t="s">
        <v>33</v>
      </c>
      <c r="V285" t="s">
        <v>2872</v>
      </c>
      <c r="W285" t="s">
        <v>1196</v>
      </c>
      <c r="X285" t="s">
        <v>2873</v>
      </c>
    </row>
    <row r="286" spans="1:24" hidden="1" x14ac:dyDescent="0.25">
      <c r="A286" t="s">
        <v>2874</v>
      </c>
      <c r="B286" t="s">
        <v>2875</v>
      </c>
      <c r="C286" s="1" t="str">
        <f t="shared" si="25"/>
        <v>21:0301</v>
      </c>
      <c r="D286" s="1" t="str">
        <f t="shared" si="26"/>
        <v>21:0007</v>
      </c>
      <c r="E286" t="s">
        <v>2846</v>
      </c>
      <c r="F286" t="s">
        <v>2876</v>
      </c>
      <c r="H286">
        <v>64.470600399999995</v>
      </c>
      <c r="I286">
        <v>-113.24439750000001</v>
      </c>
      <c r="J286" s="1" t="str">
        <f t="shared" si="27"/>
        <v>Till</v>
      </c>
      <c r="K286" s="1" t="str">
        <f t="shared" si="28"/>
        <v>Grain Mount: 0.25 – 0.50 mm</v>
      </c>
      <c r="L286" t="s">
        <v>1991</v>
      </c>
      <c r="M286" s="1" t="str">
        <f t="shared" si="30"/>
        <v>Prp</v>
      </c>
      <c r="N286" t="s">
        <v>2877</v>
      </c>
      <c r="O286" t="s">
        <v>2878</v>
      </c>
      <c r="P286" t="s">
        <v>2879</v>
      </c>
      <c r="Q286" t="s">
        <v>2880</v>
      </c>
      <c r="R286" t="s">
        <v>33</v>
      </c>
      <c r="S286" t="s">
        <v>2881</v>
      </c>
      <c r="T286" t="s">
        <v>985</v>
      </c>
      <c r="U286" t="s">
        <v>33</v>
      </c>
      <c r="V286" t="s">
        <v>2882</v>
      </c>
      <c r="W286" t="s">
        <v>2883</v>
      </c>
      <c r="X286" t="s">
        <v>2884</v>
      </c>
    </row>
    <row r="287" spans="1:24" hidden="1" x14ac:dyDescent="0.25">
      <c r="A287" t="s">
        <v>2885</v>
      </c>
      <c r="B287" t="s">
        <v>2886</v>
      </c>
      <c r="C287" s="1" t="str">
        <f t="shared" si="25"/>
        <v>21:0301</v>
      </c>
      <c r="D287" s="1" t="str">
        <f t="shared" si="26"/>
        <v>21:0007</v>
      </c>
      <c r="E287" t="s">
        <v>2846</v>
      </c>
      <c r="F287" t="s">
        <v>2887</v>
      </c>
      <c r="H287">
        <v>64.470600399999995</v>
      </c>
      <c r="I287">
        <v>-113.24439750000001</v>
      </c>
      <c r="J287" s="1" t="str">
        <f t="shared" si="27"/>
        <v>Till</v>
      </c>
      <c r="K287" s="1" t="str">
        <f t="shared" si="28"/>
        <v>Grain Mount: 0.25 – 0.50 mm</v>
      </c>
      <c r="L287" t="s">
        <v>1991</v>
      </c>
      <c r="M287" s="1" t="str">
        <f t="shared" si="30"/>
        <v>Prp</v>
      </c>
      <c r="N287" t="s">
        <v>2888</v>
      </c>
      <c r="O287" t="s">
        <v>2889</v>
      </c>
      <c r="P287" t="s">
        <v>2890</v>
      </c>
      <c r="Q287" t="s">
        <v>2891</v>
      </c>
      <c r="R287" t="s">
        <v>246</v>
      </c>
      <c r="S287" t="s">
        <v>2892</v>
      </c>
      <c r="T287" t="s">
        <v>2893</v>
      </c>
      <c r="U287" t="s">
        <v>170</v>
      </c>
      <c r="V287" t="s">
        <v>2894</v>
      </c>
      <c r="W287" t="s">
        <v>1216</v>
      </c>
      <c r="X287" t="s">
        <v>2895</v>
      </c>
    </row>
    <row r="288" spans="1:24" hidden="1" x14ac:dyDescent="0.25">
      <c r="A288" t="s">
        <v>2896</v>
      </c>
      <c r="B288" t="s">
        <v>2897</v>
      </c>
      <c r="C288" s="1" t="str">
        <f t="shared" si="25"/>
        <v>21:0301</v>
      </c>
      <c r="D288" s="1" t="str">
        <f t="shared" si="26"/>
        <v>21:0007</v>
      </c>
      <c r="E288" t="s">
        <v>2846</v>
      </c>
      <c r="F288" t="s">
        <v>2898</v>
      </c>
      <c r="H288">
        <v>64.470600399999995</v>
      </c>
      <c r="I288">
        <v>-113.24439750000001</v>
      </c>
      <c r="J288" s="1" t="str">
        <f t="shared" si="27"/>
        <v>Till</v>
      </c>
      <c r="K288" s="1" t="str">
        <f t="shared" si="28"/>
        <v>Grain Mount: 0.25 – 0.50 mm</v>
      </c>
      <c r="L288" t="s">
        <v>1991</v>
      </c>
      <c r="M288" s="1" t="str">
        <f t="shared" si="30"/>
        <v>Prp</v>
      </c>
      <c r="N288" t="s">
        <v>2899</v>
      </c>
      <c r="O288" t="s">
        <v>2900</v>
      </c>
      <c r="P288" t="s">
        <v>2901</v>
      </c>
      <c r="Q288" t="s">
        <v>2902</v>
      </c>
      <c r="R288" t="s">
        <v>61</v>
      </c>
      <c r="S288" t="s">
        <v>2903</v>
      </c>
      <c r="T288" t="s">
        <v>601</v>
      </c>
      <c r="U288" t="s">
        <v>245</v>
      </c>
      <c r="V288" t="s">
        <v>2904</v>
      </c>
      <c r="W288" t="s">
        <v>2905</v>
      </c>
      <c r="X288" t="s">
        <v>2906</v>
      </c>
    </row>
    <row r="289" spans="1:24" hidden="1" x14ac:dyDescent="0.25">
      <c r="A289" t="s">
        <v>2907</v>
      </c>
      <c r="B289" t="s">
        <v>2908</v>
      </c>
      <c r="C289" s="1" t="str">
        <f t="shared" si="25"/>
        <v>21:0301</v>
      </c>
      <c r="D289" s="1" t="str">
        <f t="shared" si="26"/>
        <v>21:0007</v>
      </c>
      <c r="E289" t="s">
        <v>2846</v>
      </c>
      <c r="F289" t="s">
        <v>2909</v>
      </c>
      <c r="H289">
        <v>64.470600399999995</v>
      </c>
      <c r="I289">
        <v>-113.24439750000001</v>
      </c>
      <c r="J289" s="1" t="str">
        <f t="shared" si="27"/>
        <v>Till</v>
      </c>
      <c r="K289" s="1" t="str">
        <f t="shared" si="28"/>
        <v>Grain Mount: 0.25 – 0.50 mm</v>
      </c>
      <c r="L289" t="s">
        <v>1991</v>
      </c>
      <c r="M289" s="1" t="str">
        <f t="shared" si="30"/>
        <v>Prp</v>
      </c>
      <c r="N289" t="s">
        <v>2910</v>
      </c>
      <c r="O289" t="s">
        <v>2911</v>
      </c>
      <c r="P289" t="s">
        <v>2912</v>
      </c>
      <c r="Q289" t="s">
        <v>2913</v>
      </c>
      <c r="R289" t="s">
        <v>555</v>
      </c>
      <c r="S289" t="s">
        <v>2914</v>
      </c>
      <c r="T289" t="s">
        <v>903</v>
      </c>
      <c r="U289" t="s">
        <v>33</v>
      </c>
      <c r="V289" t="s">
        <v>2915</v>
      </c>
      <c r="W289" t="s">
        <v>1904</v>
      </c>
      <c r="X289" t="s">
        <v>2916</v>
      </c>
    </row>
    <row r="290" spans="1:24" hidden="1" x14ac:dyDescent="0.25">
      <c r="A290" t="s">
        <v>2917</v>
      </c>
      <c r="B290" t="s">
        <v>2918</v>
      </c>
      <c r="C290" s="1" t="str">
        <f t="shared" si="25"/>
        <v>21:0301</v>
      </c>
      <c r="D290" s="1" t="str">
        <f t="shared" si="26"/>
        <v>21:0007</v>
      </c>
      <c r="E290" t="s">
        <v>2846</v>
      </c>
      <c r="F290" t="s">
        <v>2919</v>
      </c>
      <c r="H290">
        <v>64.470600399999995</v>
      </c>
      <c r="I290">
        <v>-113.24439750000001</v>
      </c>
      <c r="J290" s="1" t="str">
        <f t="shared" si="27"/>
        <v>Till</v>
      </c>
      <c r="K290" s="1" t="str">
        <f t="shared" si="28"/>
        <v>Grain Mount: 0.25 – 0.50 mm</v>
      </c>
      <c r="L290" t="s">
        <v>1991</v>
      </c>
      <c r="M290" s="1" t="str">
        <f t="shared" si="30"/>
        <v>Prp</v>
      </c>
      <c r="N290" t="s">
        <v>2920</v>
      </c>
      <c r="O290" t="s">
        <v>2921</v>
      </c>
      <c r="P290" t="s">
        <v>2922</v>
      </c>
      <c r="Q290" t="s">
        <v>2923</v>
      </c>
      <c r="R290" t="s">
        <v>462</v>
      </c>
      <c r="S290" t="s">
        <v>2924</v>
      </c>
      <c r="T290" t="s">
        <v>2925</v>
      </c>
      <c r="U290" t="s">
        <v>104</v>
      </c>
      <c r="V290" t="s">
        <v>2926</v>
      </c>
      <c r="W290" t="s">
        <v>2927</v>
      </c>
      <c r="X290" t="s">
        <v>2928</v>
      </c>
    </row>
    <row r="291" spans="1:24" hidden="1" x14ac:dyDescent="0.25">
      <c r="A291" t="s">
        <v>2929</v>
      </c>
      <c r="B291" t="s">
        <v>2930</v>
      </c>
      <c r="C291" s="1" t="str">
        <f t="shared" si="25"/>
        <v>21:0301</v>
      </c>
      <c r="D291" s="1" t="str">
        <f t="shared" si="26"/>
        <v>21:0007</v>
      </c>
      <c r="E291" t="s">
        <v>2846</v>
      </c>
      <c r="F291" t="s">
        <v>2931</v>
      </c>
      <c r="H291">
        <v>64.470600399999995</v>
      </c>
      <c r="I291">
        <v>-113.24439750000001</v>
      </c>
      <c r="J291" s="1" t="str">
        <f t="shared" si="27"/>
        <v>Till</v>
      </c>
      <c r="K291" s="1" t="str">
        <f t="shared" si="28"/>
        <v>Grain Mount: 0.25 – 0.50 mm</v>
      </c>
      <c r="L291" t="s">
        <v>1991</v>
      </c>
      <c r="M291" s="1" t="str">
        <f>HYPERLINK("http://geochem.nrcan.gc.ca/cdogs/content/kwd/kwd030543_e.htm", "Di")</f>
        <v>Di</v>
      </c>
      <c r="N291" t="s">
        <v>2932</v>
      </c>
      <c r="O291" t="s">
        <v>2933</v>
      </c>
      <c r="P291" t="s">
        <v>799</v>
      </c>
      <c r="Q291" t="s">
        <v>2934</v>
      </c>
      <c r="R291" t="s">
        <v>33</v>
      </c>
      <c r="S291" t="s">
        <v>2935</v>
      </c>
      <c r="T291" t="s">
        <v>1390</v>
      </c>
      <c r="U291" t="s">
        <v>2936</v>
      </c>
      <c r="V291" t="s">
        <v>2937</v>
      </c>
      <c r="W291" t="s">
        <v>158</v>
      </c>
      <c r="X291" t="s">
        <v>2938</v>
      </c>
    </row>
    <row r="292" spans="1:24" hidden="1" x14ac:dyDescent="0.25">
      <c r="A292" t="s">
        <v>2939</v>
      </c>
      <c r="B292" t="s">
        <v>2940</v>
      </c>
      <c r="C292" s="1" t="str">
        <f t="shared" si="25"/>
        <v>21:0301</v>
      </c>
      <c r="D292" s="1" t="str">
        <f t="shared" si="26"/>
        <v>21:0007</v>
      </c>
      <c r="E292" t="s">
        <v>2941</v>
      </c>
      <c r="F292" t="s">
        <v>2942</v>
      </c>
      <c r="H292">
        <v>64.327803500000002</v>
      </c>
      <c r="I292">
        <v>-113.41832669999999</v>
      </c>
      <c r="J292" s="1" t="str">
        <f t="shared" si="27"/>
        <v>Till</v>
      </c>
      <c r="K292" s="1" t="str">
        <f t="shared" si="28"/>
        <v>Grain Mount: 0.25 – 0.50 mm</v>
      </c>
      <c r="L292" t="s">
        <v>2943</v>
      </c>
      <c r="M292" s="1" t="str">
        <f>HYPERLINK("http://geochem.nrcan.gc.ca/cdogs/content/kwd/kwd030543_e.htm", "Di")</f>
        <v>Di</v>
      </c>
      <c r="N292" t="s">
        <v>2944</v>
      </c>
      <c r="O292" t="s">
        <v>2945</v>
      </c>
      <c r="P292" t="s">
        <v>1272</v>
      </c>
      <c r="Q292" t="s">
        <v>2946</v>
      </c>
      <c r="R292" t="s">
        <v>380</v>
      </c>
      <c r="S292" t="s">
        <v>2947</v>
      </c>
      <c r="T292" t="s">
        <v>2948</v>
      </c>
      <c r="U292" t="s">
        <v>2949</v>
      </c>
      <c r="V292" t="s">
        <v>2950</v>
      </c>
      <c r="W292" t="s">
        <v>558</v>
      </c>
      <c r="X292" t="s">
        <v>2951</v>
      </c>
    </row>
    <row r="293" spans="1:24" hidden="1" x14ac:dyDescent="0.25">
      <c r="A293" t="s">
        <v>2952</v>
      </c>
      <c r="B293" t="s">
        <v>2953</v>
      </c>
      <c r="C293" s="1" t="str">
        <f t="shared" si="25"/>
        <v>21:0301</v>
      </c>
      <c r="D293" s="1" t="str">
        <f t="shared" si="26"/>
        <v>21:0007</v>
      </c>
      <c r="E293" t="s">
        <v>2941</v>
      </c>
      <c r="F293" t="s">
        <v>2954</v>
      </c>
      <c r="H293">
        <v>64.327803500000002</v>
      </c>
      <c r="I293">
        <v>-113.41832669999999</v>
      </c>
      <c r="J293" s="1" t="str">
        <f t="shared" si="27"/>
        <v>Till</v>
      </c>
      <c r="K293" s="1" t="str">
        <f t="shared" si="28"/>
        <v>Grain Mount: 0.25 – 0.50 mm</v>
      </c>
      <c r="L293" t="s">
        <v>2943</v>
      </c>
      <c r="M293" s="1" t="str">
        <f>HYPERLINK("http://geochem.nrcan.gc.ca/cdogs/content/kwd/kwd030543_e.htm", "Di")</f>
        <v>Di</v>
      </c>
      <c r="N293" t="s">
        <v>922</v>
      </c>
      <c r="O293" t="s">
        <v>2955</v>
      </c>
      <c r="P293" t="s">
        <v>1103</v>
      </c>
      <c r="Q293" t="s">
        <v>2956</v>
      </c>
      <c r="R293" t="s">
        <v>142</v>
      </c>
      <c r="S293" t="s">
        <v>2957</v>
      </c>
      <c r="T293" t="s">
        <v>693</v>
      </c>
      <c r="U293" t="s">
        <v>2958</v>
      </c>
      <c r="V293" t="s">
        <v>2959</v>
      </c>
      <c r="W293" t="s">
        <v>2960</v>
      </c>
      <c r="X293" t="s">
        <v>2961</v>
      </c>
    </row>
    <row r="294" spans="1:24" hidden="1" x14ac:dyDescent="0.25">
      <c r="A294" t="s">
        <v>2962</v>
      </c>
      <c r="B294" t="s">
        <v>2963</v>
      </c>
      <c r="C294" s="1" t="str">
        <f t="shared" si="25"/>
        <v>21:0301</v>
      </c>
      <c r="D294" s="1" t="str">
        <f t="shared" si="26"/>
        <v>21:0007</v>
      </c>
      <c r="E294" t="s">
        <v>2941</v>
      </c>
      <c r="F294" t="s">
        <v>2964</v>
      </c>
      <c r="H294">
        <v>64.327803500000002</v>
      </c>
      <c r="I294">
        <v>-113.41832669999999</v>
      </c>
      <c r="J294" s="1" t="str">
        <f t="shared" si="27"/>
        <v>Till</v>
      </c>
      <c r="K294" s="1" t="str">
        <f t="shared" si="28"/>
        <v>Grain Mount: 0.25 – 0.50 mm</v>
      </c>
      <c r="L294" t="s">
        <v>2943</v>
      </c>
      <c r="M294" s="1" t="str">
        <f>HYPERLINK("http://geochem.nrcan.gc.ca/cdogs/content/kwd/kwd030120_e.htm", "Ilm")</f>
        <v>Ilm</v>
      </c>
      <c r="N294" t="s">
        <v>641</v>
      </c>
      <c r="O294" t="s">
        <v>223</v>
      </c>
      <c r="P294" t="s">
        <v>307</v>
      </c>
      <c r="Q294" t="s">
        <v>2965</v>
      </c>
      <c r="R294" t="s">
        <v>366</v>
      </c>
      <c r="S294" t="s">
        <v>1436</v>
      </c>
      <c r="T294" t="s">
        <v>2966</v>
      </c>
      <c r="U294" t="s">
        <v>33</v>
      </c>
      <c r="V294" t="s">
        <v>33</v>
      </c>
      <c r="W294" t="s">
        <v>2967</v>
      </c>
      <c r="X294" t="s">
        <v>2968</v>
      </c>
    </row>
    <row r="295" spans="1:24" hidden="1" x14ac:dyDescent="0.25">
      <c r="A295" t="s">
        <v>2969</v>
      </c>
      <c r="B295" t="s">
        <v>2970</v>
      </c>
      <c r="C295" s="1" t="str">
        <f t="shared" si="25"/>
        <v>21:0301</v>
      </c>
      <c r="D295" s="1" t="str">
        <f t="shared" si="26"/>
        <v>21:0007</v>
      </c>
      <c r="E295" t="s">
        <v>2941</v>
      </c>
      <c r="F295" t="s">
        <v>2971</v>
      </c>
      <c r="H295">
        <v>64.327803500000002</v>
      </c>
      <c r="I295">
        <v>-113.41832669999999</v>
      </c>
      <c r="J295" s="1" t="str">
        <f t="shared" si="27"/>
        <v>Till</v>
      </c>
      <c r="K295" s="1" t="str">
        <f t="shared" si="28"/>
        <v>Grain Mount: 0.25 – 0.50 mm</v>
      </c>
      <c r="L295" t="s">
        <v>2943</v>
      </c>
      <c r="M295" s="1" t="str">
        <f>HYPERLINK("http://geochem.nrcan.gc.ca/cdogs/content/kwd/kwd030120_e.htm", "Ilm")</f>
        <v>Ilm</v>
      </c>
      <c r="N295" t="s">
        <v>462</v>
      </c>
      <c r="O295" t="s">
        <v>33</v>
      </c>
      <c r="P295" t="s">
        <v>307</v>
      </c>
      <c r="Q295" t="s">
        <v>2972</v>
      </c>
      <c r="R295" t="s">
        <v>33</v>
      </c>
      <c r="S295" t="s">
        <v>2257</v>
      </c>
      <c r="T295" t="s">
        <v>2973</v>
      </c>
      <c r="U295" t="s">
        <v>33</v>
      </c>
      <c r="V295" t="s">
        <v>331</v>
      </c>
      <c r="W295" t="s">
        <v>2974</v>
      </c>
      <c r="X295" t="s">
        <v>2975</v>
      </c>
    </row>
    <row r="296" spans="1:24" hidden="1" x14ac:dyDescent="0.25">
      <c r="A296" t="s">
        <v>2976</v>
      </c>
      <c r="B296" t="s">
        <v>2977</v>
      </c>
      <c r="C296" s="1" t="str">
        <f t="shared" si="25"/>
        <v>21:0301</v>
      </c>
      <c r="D296" s="1" t="str">
        <f t="shared" si="26"/>
        <v>21:0007</v>
      </c>
      <c r="E296" t="s">
        <v>2941</v>
      </c>
      <c r="F296" t="s">
        <v>2978</v>
      </c>
      <c r="H296">
        <v>64.327803500000002</v>
      </c>
      <c r="I296">
        <v>-113.41832669999999</v>
      </c>
      <c r="J296" s="1" t="str">
        <f t="shared" si="27"/>
        <v>Till</v>
      </c>
      <c r="K296" s="1" t="str">
        <f t="shared" si="28"/>
        <v>Grain Mount: 0.25 – 0.50 mm</v>
      </c>
      <c r="L296" t="s">
        <v>2943</v>
      </c>
      <c r="M296" s="1" t="str">
        <f>HYPERLINK("http://geochem.nrcan.gc.ca/cdogs/content/kwd/kwd030120_e.htm", "Ilm")</f>
        <v>Ilm</v>
      </c>
      <c r="N296" t="s">
        <v>104</v>
      </c>
      <c r="O296" t="s">
        <v>474</v>
      </c>
      <c r="P296" t="s">
        <v>490</v>
      </c>
      <c r="Q296" t="s">
        <v>2979</v>
      </c>
      <c r="R296" t="s">
        <v>33</v>
      </c>
      <c r="S296" t="s">
        <v>2980</v>
      </c>
      <c r="T296" t="s">
        <v>2981</v>
      </c>
      <c r="U296" t="s">
        <v>254</v>
      </c>
      <c r="V296" t="s">
        <v>490</v>
      </c>
      <c r="W296" t="s">
        <v>1422</v>
      </c>
      <c r="X296" t="s">
        <v>2982</v>
      </c>
    </row>
    <row r="297" spans="1:24" hidden="1" x14ac:dyDescent="0.25">
      <c r="A297" t="s">
        <v>2983</v>
      </c>
      <c r="B297" t="s">
        <v>2984</v>
      </c>
      <c r="C297" s="1" t="str">
        <f t="shared" si="25"/>
        <v>21:0301</v>
      </c>
      <c r="D297" s="1" t="str">
        <f t="shared" si="26"/>
        <v>21:0007</v>
      </c>
      <c r="E297" t="s">
        <v>2941</v>
      </c>
      <c r="F297" t="s">
        <v>2985</v>
      </c>
      <c r="H297">
        <v>64.327803500000002</v>
      </c>
      <c r="I297">
        <v>-113.41832669999999</v>
      </c>
      <c r="J297" s="1" t="str">
        <f t="shared" si="27"/>
        <v>Till</v>
      </c>
      <c r="K297" s="1" t="str">
        <f t="shared" si="28"/>
        <v>Grain Mount: 0.25 – 0.50 mm</v>
      </c>
      <c r="L297" t="s">
        <v>2943</v>
      </c>
      <c r="M297" s="1" t="str">
        <f>HYPERLINK("http://geochem.nrcan.gc.ca/cdogs/content/kwd/kwd030120_e.htm", "Ilm")</f>
        <v>Ilm</v>
      </c>
      <c r="N297" t="s">
        <v>469</v>
      </c>
      <c r="O297" t="s">
        <v>555</v>
      </c>
      <c r="P297" t="s">
        <v>278</v>
      </c>
      <c r="Q297" t="s">
        <v>2986</v>
      </c>
      <c r="R297" t="s">
        <v>33</v>
      </c>
      <c r="S297" t="s">
        <v>1984</v>
      </c>
      <c r="T297" t="s">
        <v>2987</v>
      </c>
      <c r="U297" t="s">
        <v>33</v>
      </c>
      <c r="V297" t="s">
        <v>33</v>
      </c>
      <c r="W297" t="s">
        <v>2988</v>
      </c>
      <c r="X297" t="s">
        <v>2989</v>
      </c>
    </row>
    <row r="298" spans="1:24" hidden="1" x14ac:dyDescent="0.25">
      <c r="A298" t="s">
        <v>2990</v>
      </c>
      <c r="B298" t="s">
        <v>2991</v>
      </c>
      <c r="C298" s="1" t="str">
        <f t="shared" si="25"/>
        <v>21:0301</v>
      </c>
      <c r="D298" s="1" t="str">
        <f t="shared" si="26"/>
        <v>21:0007</v>
      </c>
      <c r="E298" t="s">
        <v>2992</v>
      </c>
      <c r="F298" t="s">
        <v>2993</v>
      </c>
      <c r="H298">
        <v>64.339178099999998</v>
      </c>
      <c r="I298">
        <v>-113.1005096</v>
      </c>
      <c r="J298" s="1" t="str">
        <f t="shared" si="27"/>
        <v>Till</v>
      </c>
      <c r="K298" s="1" t="str">
        <f t="shared" si="28"/>
        <v>Grain Mount: 0.25 – 0.50 mm</v>
      </c>
      <c r="L298" t="s">
        <v>2943</v>
      </c>
      <c r="M298" s="1" t="str">
        <f>HYPERLINK("http://geochem.nrcan.gc.ca/cdogs/content/kwd/kwd030523_e.htm", "Prp")</f>
        <v>Prp</v>
      </c>
      <c r="N298" t="s">
        <v>2994</v>
      </c>
      <c r="O298" t="s">
        <v>2995</v>
      </c>
      <c r="P298" t="s">
        <v>2996</v>
      </c>
      <c r="Q298" t="s">
        <v>2997</v>
      </c>
      <c r="R298" t="s">
        <v>234</v>
      </c>
      <c r="S298" t="s">
        <v>2998</v>
      </c>
      <c r="T298" t="s">
        <v>2655</v>
      </c>
      <c r="U298" t="s">
        <v>246</v>
      </c>
      <c r="V298" t="s">
        <v>2999</v>
      </c>
      <c r="W298" t="s">
        <v>3000</v>
      </c>
      <c r="X298" t="s">
        <v>3001</v>
      </c>
    </row>
    <row r="299" spans="1:24" hidden="1" x14ac:dyDescent="0.25">
      <c r="A299" t="s">
        <v>3002</v>
      </c>
      <c r="B299" t="s">
        <v>3003</v>
      </c>
      <c r="C299" s="1" t="str">
        <f t="shared" si="25"/>
        <v>21:0301</v>
      </c>
      <c r="D299" s="1" t="str">
        <f t="shared" si="26"/>
        <v>21:0007</v>
      </c>
      <c r="E299" t="s">
        <v>2992</v>
      </c>
      <c r="F299" t="s">
        <v>3004</v>
      </c>
      <c r="H299">
        <v>64.339178099999998</v>
      </c>
      <c r="I299">
        <v>-113.1005096</v>
      </c>
      <c r="J299" s="1" t="str">
        <f t="shared" si="27"/>
        <v>Till</v>
      </c>
      <c r="K299" s="1" t="str">
        <f t="shared" si="28"/>
        <v>Grain Mount: 0.25 – 0.50 mm</v>
      </c>
      <c r="L299" t="s">
        <v>2943</v>
      </c>
      <c r="M299" s="1" t="str">
        <f>HYPERLINK("http://geochem.nrcan.gc.ca/cdogs/content/kwd/kwd030523_e.htm", "Prp")</f>
        <v>Prp</v>
      </c>
      <c r="N299" t="s">
        <v>3005</v>
      </c>
      <c r="O299" t="s">
        <v>3006</v>
      </c>
      <c r="P299" t="s">
        <v>3007</v>
      </c>
      <c r="Q299" t="s">
        <v>3008</v>
      </c>
      <c r="R299" t="s">
        <v>226</v>
      </c>
      <c r="S299" t="s">
        <v>3009</v>
      </c>
      <c r="T299" t="s">
        <v>2655</v>
      </c>
      <c r="U299" t="s">
        <v>33</v>
      </c>
      <c r="V299" t="s">
        <v>3010</v>
      </c>
      <c r="W299" t="s">
        <v>1081</v>
      </c>
      <c r="X299" t="s">
        <v>3011</v>
      </c>
    </row>
    <row r="300" spans="1:24" hidden="1" x14ac:dyDescent="0.25">
      <c r="A300" t="s">
        <v>3012</v>
      </c>
      <c r="B300" t="s">
        <v>3013</v>
      </c>
      <c r="C300" s="1" t="str">
        <f t="shared" si="25"/>
        <v>21:0301</v>
      </c>
      <c r="D300" s="1" t="str">
        <f t="shared" si="26"/>
        <v>21:0007</v>
      </c>
      <c r="E300" t="s">
        <v>2992</v>
      </c>
      <c r="F300" t="s">
        <v>3014</v>
      </c>
      <c r="H300">
        <v>64.339178099999998</v>
      </c>
      <c r="I300">
        <v>-113.1005096</v>
      </c>
      <c r="J300" s="1" t="str">
        <f t="shared" si="27"/>
        <v>Till</v>
      </c>
      <c r="K300" s="1" t="str">
        <f t="shared" si="28"/>
        <v>Grain Mount: 0.25 – 0.50 mm</v>
      </c>
      <c r="L300" t="s">
        <v>2943</v>
      </c>
      <c r="M300" s="1" t="str">
        <f>HYPERLINK("http://geochem.nrcan.gc.ca/cdogs/content/kwd/kwd030523_e.htm", "Prp")</f>
        <v>Prp</v>
      </c>
      <c r="N300" t="s">
        <v>3015</v>
      </c>
      <c r="O300" t="s">
        <v>3016</v>
      </c>
      <c r="P300" t="s">
        <v>3017</v>
      </c>
      <c r="Q300" t="s">
        <v>1580</v>
      </c>
      <c r="R300" t="s">
        <v>33</v>
      </c>
      <c r="S300" t="s">
        <v>3018</v>
      </c>
      <c r="T300" t="s">
        <v>3019</v>
      </c>
      <c r="U300" t="s">
        <v>33</v>
      </c>
      <c r="V300" t="s">
        <v>3020</v>
      </c>
      <c r="W300" t="s">
        <v>3021</v>
      </c>
      <c r="X300" t="s">
        <v>2521</v>
      </c>
    </row>
    <row r="301" spans="1:24" hidden="1" x14ac:dyDescent="0.25">
      <c r="A301" t="s">
        <v>3022</v>
      </c>
      <c r="B301" t="s">
        <v>3023</v>
      </c>
      <c r="C301" s="1" t="str">
        <f t="shared" si="25"/>
        <v>21:0301</v>
      </c>
      <c r="D301" s="1" t="str">
        <f t="shared" si="26"/>
        <v>21:0007</v>
      </c>
      <c r="E301" t="s">
        <v>2992</v>
      </c>
      <c r="F301" t="s">
        <v>3024</v>
      </c>
      <c r="H301">
        <v>64.339178099999998</v>
      </c>
      <c r="I301">
        <v>-113.1005096</v>
      </c>
      <c r="J301" s="1" t="str">
        <f t="shared" si="27"/>
        <v>Till</v>
      </c>
      <c r="K301" s="1" t="str">
        <f t="shared" si="28"/>
        <v>Grain Mount: 0.25 – 0.50 mm</v>
      </c>
      <c r="L301" t="s">
        <v>2943</v>
      </c>
      <c r="M301" s="1" t="str">
        <f>HYPERLINK("http://geochem.nrcan.gc.ca/cdogs/content/kwd/kwd030523_e.htm", "Prp")</f>
        <v>Prp</v>
      </c>
      <c r="N301" t="s">
        <v>3025</v>
      </c>
      <c r="O301" t="s">
        <v>3026</v>
      </c>
      <c r="P301" t="s">
        <v>3027</v>
      </c>
      <c r="Q301" t="s">
        <v>3028</v>
      </c>
      <c r="R301" t="s">
        <v>33</v>
      </c>
      <c r="S301" t="s">
        <v>3029</v>
      </c>
      <c r="T301" t="s">
        <v>3030</v>
      </c>
      <c r="U301" t="s">
        <v>245</v>
      </c>
      <c r="V301" t="s">
        <v>3031</v>
      </c>
      <c r="W301" t="s">
        <v>1704</v>
      </c>
      <c r="X301" t="s">
        <v>3032</v>
      </c>
    </row>
    <row r="302" spans="1:24" hidden="1" x14ac:dyDescent="0.25">
      <c r="A302" t="s">
        <v>3033</v>
      </c>
      <c r="B302" t="s">
        <v>3034</v>
      </c>
      <c r="C302" s="1" t="str">
        <f t="shared" si="25"/>
        <v>21:0301</v>
      </c>
      <c r="D302" s="1" t="str">
        <f t="shared" si="26"/>
        <v>21:0007</v>
      </c>
      <c r="E302" t="s">
        <v>2992</v>
      </c>
      <c r="F302" t="s">
        <v>3035</v>
      </c>
      <c r="H302">
        <v>64.339178099999998</v>
      </c>
      <c r="I302">
        <v>-113.1005096</v>
      </c>
      <c r="J302" s="1" t="str">
        <f t="shared" si="27"/>
        <v>Till</v>
      </c>
      <c r="K302" s="1" t="str">
        <f t="shared" si="28"/>
        <v>Grain Mount: 0.25 – 0.50 mm</v>
      </c>
      <c r="L302" t="s">
        <v>2943</v>
      </c>
      <c r="M302" s="1" t="str">
        <f>HYPERLINK("http://geochem.nrcan.gc.ca/cdogs/content/kwd/kwd030535_e.htm", "Unident")</f>
        <v>Unident</v>
      </c>
      <c r="N302" t="s">
        <v>3036</v>
      </c>
      <c r="O302" t="s">
        <v>3037</v>
      </c>
      <c r="P302" t="s">
        <v>3038</v>
      </c>
      <c r="Q302" t="s">
        <v>3039</v>
      </c>
      <c r="R302" t="s">
        <v>61</v>
      </c>
      <c r="S302" t="s">
        <v>3040</v>
      </c>
      <c r="T302" t="s">
        <v>175</v>
      </c>
      <c r="U302" t="s">
        <v>1161</v>
      </c>
      <c r="V302" t="s">
        <v>3041</v>
      </c>
      <c r="W302" t="s">
        <v>2634</v>
      </c>
      <c r="X302" t="s">
        <v>3042</v>
      </c>
    </row>
    <row r="303" spans="1:24" hidden="1" x14ac:dyDescent="0.25">
      <c r="A303" t="s">
        <v>3043</v>
      </c>
      <c r="B303" t="s">
        <v>3044</v>
      </c>
      <c r="C303" s="1" t="str">
        <f t="shared" si="25"/>
        <v>21:0301</v>
      </c>
      <c r="D303" s="1" t="str">
        <f t="shared" si="26"/>
        <v>21:0007</v>
      </c>
      <c r="E303" t="s">
        <v>3045</v>
      </c>
      <c r="F303" t="s">
        <v>3046</v>
      </c>
      <c r="H303">
        <v>64.216974500000006</v>
      </c>
      <c r="I303">
        <v>-113.3781556</v>
      </c>
      <c r="J303" s="1" t="str">
        <f t="shared" si="27"/>
        <v>Till</v>
      </c>
      <c r="K303" s="1" t="str">
        <f t="shared" si="28"/>
        <v>Grain Mount: 0.25 – 0.50 mm</v>
      </c>
      <c r="L303" t="s">
        <v>2943</v>
      </c>
      <c r="M303" s="1" t="str">
        <f>HYPERLINK("http://geochem.nrcan.gc.ca/cdogs/content/kwd/kwd030523_e.htm", "Prp")</f>
        <v>Prp</v>
      </c>
      <c r="N303" t="s">
        <v>3047</v>
      </c>
      <c r="O303" t="s">
        <v>3048</v>
      </c>
      <c r="P303" t="s">
        <v>3049</v>
      </c>
      <c r="Q303" t="s">
        <v>3050</v>
      </c>
      <c r="R303" t="s">
        <v>420</v>
      </c>
      <c r="S303" t="s">
        <v>3051</v>
      </c>
      <c r="T303" t="s">
        <v>939</v>
      </c>
      <c r="U303" t="s">
        <v>462</v>
      </c>
      <c r="V303" t="s">
        <v>3052</v>
      </c>
      <c r="W303" t="s">
        <v>1196</v>
      </c>
      <c r="X303" t="s">
        <v>3053</v>
      </c>
    </row>
    <row r="304" spans="1:24" hidden="1" x14ac:dyDescent="0.25">
      <c r="A304" t="s">
        <v>3054</v>
      </c>
      <c r="B304" t="s">
        <v>3055</v>
      </c>
      <c r="C304" s="1" t="str">
        <f t="shared" si="25"/>
        <v>21:0301</v>
      </c>
      <c r="D304" s="1" t="str">
        <f t="shared" si="26"/>
        <v>21:0007</v>
      </c>
      <c r="E304" t="s">
        <v>3045</v>
      </c>
      <c r="F304" t="s">
        <v>3056</v>
      </c>
      <c r="H304">
        <v>64.216974500000006</v>
      </c>
      <c r="I304">
        <v>-113.3781556</v>
      </c>
      <c r="J304" s="1" t="str">
        <f t="shared" si="27"/>
        <v>Till</v>
      </c>
      <c r="K304" s="1" t="str">
        <f t="shared" si="28"/>
        <v>Grain Mount: 0.25 – 0.50 mm</v>
      </c>
      <c r="L304" t="s">
        <v>2943</v>
      </c>
      <c r="M304" s="1" t="str">
        <f>HYPERLINK("http://geochem.nrcan.gc.ca/cdogs/content/kwd/kwd030530_e.htm", "Cr_Di")</f>
        <v>Cr_Di</v>
      </c>
      <c r="N304" t="s">
        <v>3057</v>
      </c>
      <c r="O304" t="s">
        <v>3058</v>
      </c>
      <c r="P304" t="s">
        <v>3059</v>
      </c>
      <c r="Q304" t="s">
        <v>3060</v>
      </c>
      <c r="R304" t="s">
        <v>782</v>
      </c>
      <c r="S304" t="s">
        <v>3061</v>
      </c>
      <c r="T304" t="s">
        <v>1269</v>
      </c>
      <c r="U304" t="s">
        <v>3062</v>
      </c>
      <c r="V304" t="s">
        <v>3063</v>
      </c>
      <c r="W304" t="s">
        <v>1428</v>
      </c>
      <c r="X304" t="s">
        <v>3064</v>
      </c>
    </row>
    <row r="305" spans="1:24" hidden="1" x14ac:dyDescent="0.25">
      <c r="A305" t="s">
        <v>3065</v>
      </c>
      <c r="B305" t="s">
        <v>3066</v>
      </c>
      <c r="C305" s="1" t="str">
        <f t="shared" si="25"/>
        <v>21:0301</v>
      </c>
      <c r="D305" s="1" t="str">
        <f t="shared" si="26"/>
        <v>21:0007</v>
      </c>
      <c r="E305" t="s">
        <v>3067</v>
      </c>
      <c r="F305" t="s">
        <v>3068</v>
      </c>
      <c r="H305">
        <v>64.784883500000007</v>
      </c>
      <c r="I305">
        <v>-113.57192449999999</v>
      </c>
      <c r="J305" s="1" t="str">
        <f t="shared" si="27"/>
        <v>Till</v>
      </c>
      <c r="K305" s="1" t="str">
        <f t="shared" si="28"/>
        <v>Grain Mount: 0.25 – 0.50 mm</v>
      </c>
      <c r="L305" t="s">
        <v>2943</v>
      </c>
      <c r="M305" s="1" t="str">
        <f>HYPERLINK("http://geochem.nrcan.gc.ca/cdogs/content/kwd/kwd030523_e.htm", "Prp")</f>
        <v>Prp</v>
      </c>
      <c r="N305" t="s">
        <v>3069</v>
      </c>
      <c r="O305" t="s">
        <v>3070</v>
      </c>
      <c r="P305" t="s">
        <v>3071</v>
      </c>
      <c r="Q305" t="s">
        <v>3072</v>
      </c>
      <c r="R305" t="s">
        <v>246</v>
      </c>
      <c r="S305" t="s">
        <v>3073</v>
      </c>
      <c r="T305" t="s">
        <v>1401</v>
      </c>
      <c r="U305" t="s">
        <v>184</v>
      </c>
      <c r="V305" t="s">
        <v>1718</v>
      </c>
      <c r="W305" t="s">
        <v>246</v>
      </c>
      <c r="X305" t="s">
        <v>3074</v>
      </c>
    </row>
    <row r="306" spans="1:24" hidden="1" x14ac:dyDescent="0.25">
      <c r="A306" t="s">
        <v>3075</v>
      </c>
      <c r="B306" t="s">
        <v>3076</v>
      </c>
      <c r="C306" s="1" t="str">
        <f t="shared" si="25"/>
        <v>21:0301</v>
      </c>
      <c r="D306" s="1" t="str">
        <f t="shared" si="26"/>
        <v>21:0007</v>
      </c>
      <c r="E306" t="s">
        <v>3067</v>
      </c>
      <c r="F306" t="s">
        <v>3077</v>
      </c>
      <c r="H306">
        <v>64.784883500000007</v>
      </c>
      <c r="I306">
        <v>-113.57192449999999</v>
      </c>
      <c r="J306" s="1" t="str">
        <f t="shared" si="27"/>
        <v>Till</v>
      </c>
      <c r="K306" s="1" t="str">
        <f t="shared" si="28"/>
        <v>Grain Mount: 0.25 – 0.50 mm</v>
      </c>
      <c r="L306" t="s">
        <v>2943</v>
      </c>
      <c r="M306" s="1" t="str">
        <f>HYPERLINK("http://geochem.nrcan.gc.ca/cdogs/content/kwd/kwd030523_e.htm", "Prp")</f>
        <v>Prp</v>
      </c>
      <c r="N306" t="s">
        <v>3078</v>
      </c>
      <c r="O306" t="s">
        <v>3079</v>
      </c>
      <c r="P306" t="s">
        <v>3080</v>
      </c>
      <c r="Q306" t="s">
        <v>3081</v>
      </c>
      <c r="R306" t="s">
        <v>33</v>
      </c>
      <c r="S306" t="s">
        <v>3082</v>
      </c>
      <c r="T306" t="s">
        <v>437</v>
      </c>
      <c r="U306" t="s">
        <v>226</v>
      </c>
      <c r="V306" t="s">
        <v>3083</v>
      </c>
      <c r="W306" t="s">
        <v>3084</v>
      </c>
      <c r="X306" t="s">
        <v>3085</v>
      </c>
    </row>
    <row r="307" spans="1:24" hidden="1" x14ac:dyDescent="0.25">
      <c r="A307" t="s">
        <v>3086</v>
      </c>
      <c r="B307" t="s">
        <v>3087</v>
      </c>
      <c r="C307" s="1" t="str">
        <f t="shared" si="25"/>
        <v>21:0301</v>
      </c>
      <c r="D307" s="1" t="str">
        <f t="shared" si="26"/>
        <v>21:0007</v>
      </c>
      <c r="E307" t="s">
        <v>3067</v>
      </c>
      <c r="F307" t="s">
        <v>3088</v>
      </c>
      <c r="H307">
        <v>64.784883500000007</v>
      </c>
      <c r="I307">
        <v>-113.57192449999999</v>
      </c>
      <c r="J307" s="1" t="str">
        <f t="shared" si="27"/>
        <v>Till</v>
      </c>
      <c r="K307" s="1" t="str">
        <f t="shared" si="28"/>
        <v>Grain Mount: 0.25 – 0.50 mm</v>
      </c>
      <c r="L307" t="s">
        <v>2943</v>
      </c>
      <c r="M307" s="1" t="str">
        <f>HYPERLINK("http://geochem.nrcan.gc.ca/cdogs/content/kwd/kwd030523_e.htm", "Prp")</f>
        <v>Prp</v>
      </c>
      <c r="N307" t="s">
        <v>3089</v>
      </c>
      <c r="O307" t="s">
        <v>3090</v>
      </c>
      <c r="P307" t="s">
        <v>3091</v>
      </c>
      <c r="Q307" t="s">
        <v>3092</v>
      </c>
      <c r="R307" t="s">
        <v>220</v>
      </c>
      <c r="S307" t="s">
        <v>3093</v>
      </c>
      <c r="T307" t="s">
        <v>1367</v>
      </c>
      <c r="U307" t="s">
        <v>686</v>
      </c>
      <c r="V307" t="s">
        <v>3094</v>
      </c>
      <c r="W307" t="s">
        <v>161</v>
      </c>
      <c r="X307" t="s">
        <v>3095</v>
      </c>
    </row>
    <row r="308" spans="1:24" hidden="1" x14ac:dyDescent="0.25">
      <c r="A308" t="s">
        <v>3096</v>
      </c>
      <c r="B308" t="s">
        <v>3097</v>
      </c>
      <c r="C308" s="1" t="str">
        <f t="shared" si="25"/>
        <v>21:0301</v>
      </c>
      <c r="D308" s="1" t="str">
        <f t="shared" si="26"/>
        <v>21:0007</v>
      </c>
      <c r="E308" t="s">
        <v>3067</v>
      </c>
      <c r="F308" t="s">
        <v>3098</v>
      </c>
      <c r="H308">
        <v>64.784883500000007</v>
      </c>
      <c r="I308">
        <v>-113.57192449999999</v>
      </c>
      <c r="J308" s="1" t="str">
        <f t="shared" si="27"/>
        <v>Till</v>
      </c>
      <c r="K308" s="1" t="str">
        <f t="shared" si="28"/>
        <v>Grain Mount: 0.25 – 0.50 mm</v>
      </c>
      <c r="L308" t="s">
        <v>2943</v>
      </c>
      <c r="M308" s="1" t="str">
        <f>HYPERLINK("http://geochem.nrcan.gc.ca/cdogs/content/kwd/kwd030523_e.htm", "Prp")</f>
        <v>Prp</v>
      </c>
      <c r="N308" t="s">
        <v>3099</v>
      </c>
      <c r="O308" t="s">
        <v>3100</v>
      </c>
      <c r="P308" t="s">
        <v>3101</v>
      </c>
      <c r="Q308" t="s">
        <v>3102</v>
      </c>
      <c r="R308" t="s">
        <v>33</v>
      </c>
      <c r="S308" t="s">
        <v>3103</v>
      </c>
      <c r="T308" t="s">
        <v>103</v>
      </c>
      <c r="U308" t="s">
        <v>170</v>
      </c>
      <c r="V308" t="s">
        <v>3104</v>
      </c>
      <c r="W308" t="s">
        <v>305</v>
      </c>
      <c r="X308" t="s">
        <v>3105</v>
      </c>
    </row>
    <row r="309" spans="1:24" hidden="1" x14ac:dyDescent="0.25">
      <c r="A309" t="s">
        <v>3106</v>
      </c>
      <c r="B309" t="s">
        <v>3107</v>
      </c>
      <c r="C309" s="1" t="str">
        <f t="shared" si="25"/>
        <v>21:0301</v>
      </c>
      <c r="D309" s="1" t="str">
        <f t="shared" si="26"/>
        <v>21:0007</v>
      </c>
      <c r="E309" t="s">
        <v>3067</v>
      </c>
      <c r="F309" t="s">
        <v>3108</v>
      </c>
      <c r="H309">
        <v>64.784883500000007</v>
      </c>
      <c r="I309">
        <v>-113.57192449999999</v>
      </c>
      <c r="J309" s="1" t="str">
        <f t="shared" si="27"/>
        <v>Till</v>
      </c>
      <c r="K309" s="1" t="str">
        <f t="shared" si="28"/>
        <v>Grain Mount: 0.25 – 0.50 mm</v>
      </c>
      <c r="L309" t="s">
        <v>2943</v>
      </c>
      <c r="M309" s="1" t="str">
        <f>HYPERLINK("http://geochem.nrcan.gc.ca/cdogs/content/kwd/kwd030543_e.htm", "Di")</f>
        <v>Di</v>
      </c>
      <c r="N309" t="s">
        <v>3109</v>
      </c>
      <c r="O309" t="s">
        <v>3110</v>
      </c>
      <c r="P309" t="s">
        <v>3111</v>
      </c>
      <c r="Q309" t="s">
        <v>301</v>
      </c>
      <c r="R309" t="s">
        <v>411</v>
      </c>
      <c r="S309" t="s">
        <v>3112</v>
      </c>
      <c r="T309" t="s">
        <v>3113</v>
      </c>
      <c r="U309" t="s">
        <v>49</v>
      </c>
      <c r="V309" t="s">
        <v>3114</v>
      </c>
      <c r="W309" t="s">
        <v>531</v>
      </c>
      <c r="X309" t="s">
        <v>3115</v>
      </c>
    </row>
    <row r="310" spans="1:24" hidden="1" x14ac:dyDescent="0.25">
      <c r="A310" t="s">
        <v>3116</v>
      </c>
      <c r="B310" t="s">
        <v>3117</v>
      </c>
      <c r="C310" s="1" t="str">
        <f t="shared" si="25"/>
        <v>21:0301</v>
      </c>
      <c r="D310" s="1" t="str">
        <f t="shared" si="26"/>
        <v>21:0007</v>
      </c>
      <c r="E310" t="s">
        <v>3067</v>
      </c>
      <c r="F310" t="s">
        <v>3118</v>
      </c>
      <c r="H310">
        <v>64.784883500000007</v>
      </c>
      <c r="I310">
        <v>-113.57192449999999</v>
      </c>
      <c r="J310" s="1" t="str">
        <f t="shared" si="27"/>
        <v>Till</v>
      </c>
      <c r="K310" s="1" t="str">
        <f t="shared" si="28"/>
        <v>Grain Mount: 0.25 – 0.50 mm</v>
      </c>
      <c r="L310" t="s">
        <v>2943</v>
      </c>
      <c r="M310" s="1" t="str">
        <f>HYPERLINK("http://geochem.nrcan.gc.ca/cdogs/content/kwd/kwd030543_e.htm", "Di")</f>
        <v>Di</v>
      </c>
      <c r="N310" t="s">
        <v>3119</v>
      </c>
      <c r="O310" t="s">
        <v>3120</v>
      </c>
      <c r="P310" t="s">
        <v>3121</v>
      </c>
      <c r="Q310" t="s">
        <v>3122</v>
      </c>
      <c r="R310" t="s">
        <v>331</v>
      </c>
      <c r="S310" t="s">
        <v>3123</v>
      </c>
      <c r="T310" t="s">
        <v>3124</v>
      </c>
      <c r="U310" t="s">
        <v>2634</v>
      </c>
      <c r="V310" t="s">
        <v>3125</v>
      </c>
      <c r="W310" t="s">
        <v>221</v>
      </c>
      <c r="X310" t="s">
        <v>1105</v>
      </c>
    </row>
    <row r="311" spans="1:24" hidden="1" x14ac:dyDescent="0.25">
      <c r="A311" t="s">
        <v>3126</v>
      </c>
      <c r="B311" t="s">
        <v>3127</v>
      </c>
      <c r="C311" s="1" t="str">
        <f t="shared" si="25"/>
        <v>21:0301</v>
      </c>
      <c r="D311" s="1" t="str">
        <f t="shared" si="26"/>
        <v>21:0007</v>
      </c>
      <c r="E311" t="s">
        <v>3067</v>
      </c>
      <c r="F311" t="s">
        <v>3128</v>
      </c>
      <c r="H311">
        <v>64.784883500000007</v>
      </c>
      <c r="I311">
        <v>-113.57192449999999</v>
      </c>
      <c r="J311" s="1" t="str">
        <f t="shared" si="27"/>
        <v>Till</v>
      </c>
      <c r="K311" s="1" t="str">
        <f t="shared" si="28"/>
        <v>Grain Mount: 0.25 – 0.50 mm</v>
      </c>
      <c r="L311" t="s">
        <v>2943</v>
      </c>
      <c r="M311" s="1" t="str">
        <f>HYPERLINK("http://geochem.nrcan.gc.ca/cdogs/content/kwd/kwd030120_e.htm", "Ilm")</f>
        <v>Ilm</v>
      </c>
      <c r="N311" t="s">
        <v>399</v>
      </c>
      <c r="O311" t="s">
        <v>33</v>
      </c>
      <c r="P311" t="s">
        <v>421</v>
      </c>
      <c r="Q311" t="s">
        <v>3129</v>
      </c>
      <c r="R311" t="s">
        <v>87</v>
      </c>
      <c r="S311" t="s">
        <v>3130</v>
      </c>
      <c r="T311" t="s">
        <v>3131</v>
      </c>
      <c r="U311" t="s">
        <v>33</v>
      </c>
      <c r="V311" t="s">
        <v>33</v>
      </c>
      <c r="W311" t="s">
        <v>3132</v>
      </c>
      <c r="X311" t="s">
        <v>3133</v>
      </c>
    </row>
    <row r="312" spans="1:24" hidden="1" x14ac:dyDescent="0.25">
      <c r="A312" t="s">
        <v>3134</v>
      </c>
      <c r="B312" t="s">
        <v>3135</v>
      </c>
      <c r="C312" s="1" t="str">
        <f t="shared" si="25"/>
        <v>21:0301</v>
      </c>
      <c r="D312" s="1" t="str">
        <f t="shared" si="26"/>
        <v>21:0007</v>
      </c>
      <c r="E312" t="s">
        <v>3067</v>
      </c>
      <c r="F312" t="s">
        <v>3136</v>
      </c>
      <c r="H312">
        <v>64.784883500000007</v>
      </c>
      <c r="I312">
        <v>-113.57192449999999</v>
      </c>
      <c r="J312" s="1" t="str">
        <f t="shared" si="27"/>
        <v>Till</v>
      </c>
      <c r="K312" s="1" t="str">
        <f t="shared" si="28"/>
        <v>Grain Mount: 0.25 – 0.50 mm</v>
      </c>
      <c r="L312" t="s">
        <v>2943</v>
      </c>
      <c r="M312" s="1" t="str">
        <f>HYPERLINK("http://geochem.nrcan.gc.ca/cdogs/content/kwd/kwd030120_e.htm", "Ilm")</f>
        <v>Ilm</v>
      </c>
      <c r="N312" t="s">
        <v>399</v>
      </c>
      <c r="O312" t="s">
        <v>33</v>
      </c>
      <c r="P312" t="s">
        <v>411</v>
      </c>
      <c r="Q312" t="s">
        <v>3137</v>
      </c>
      <c r="R312" t="s">
        <v>462</v>
      </c>
      <c r="S312" t="s">
        <v>1984</v>
      </c>
      <c r="T312" t="s">
        <v>2122</v>
      </c>
      <c r="U312" t="s">
        <v>424</v>
      </c>
      <c r="V312" t="s">
        <v>33</v>
      </c>
      <c r="W312" t="s">
        <v>3138</v>
      </c>
      <c r="X312" t="s">
        <v>3139</v>
      </c>
    </row>
    <row r="313" spans="1:24" hidden="1" x14ac:dyDescent="0.25">
      <c r="A313" t="s">
        <v>3140</v>
      </c>
      <c r="B313" t="s">
        <v>3141</v>
      </c>
      <c r="C313" s="1" t="str">
        <f t="shared" si="25"/>
        <v>21:0301</v>
      </c>
      <c r="D313" s="1" t="str">
        <f t="shared" si="26"/>
        <v>21:0007</v>
      </c>
      <c r="E313" t="s">
        <v>3142</v>
      </c>
      <c r="F313" t="s">
        <v>3143</v>
      </c>
      <c r="H313">
        <v>64.875957299999996</v>
      </c>
      <c r="I313">
        <v>-113.9242115</v>
      </c>
      <c r="J313" s="1" t="str">
        <f t="shared" si="27"/>
        <v>Till</v>
      </c>
      <c r="K313" s="1" t="str">
        <f t="shared" si="28"/>
        <v>Grain Mount: 0.25 – 0.50 mm</v>
      </c>
      <c r="L313" t="s">
        <v>2943</v>
      </c>
      <c r="M313" s="1" t="str">
        <f>HYPERLINK("http://geochem.nrcan.gc.ca/cdogs/content/kwd/kwd030523_e.htm", "Prp")</f>
        <v>Prp</v>
      </c>
      <c r="N313" t="s">
        <v>3144</v>
      </c>
      <c r="O313" t="s">
        <v>2966</v>
      </c>
      <c r="P313" t="s">
        <v>3145</v>
      </c>
      <c r="Q313" t="s">
        <v>3146</v>
      </c>
      <c r="R313" t="s">
        <v>33</v>
      </c>
      <c r="S313" t="s">
        <v>3147</v>
      </c>
      <c r="T313" t="s">
        <v>533</v>
      </c>
      <c r="U313" t="s">
        <v>36</v>
      </c>
      <c r="V313" t="s">
        <v>3148</v>
      </c>
      <c r="W313" t="s">
        <v>33</v>
      </c>
      <c r="X313" t="s">
        <v>3149</v>
      </c>
    </row>
    <row r="314" spans="1:24" hidden="1" x14ac:dyDescent="0.25">
      <c r="A314" t="s">
        <v>3150</v>
      </c>
      <c r="B314" t="s">
        <v>3151</v>
      </c>
      <c r="C314" s="1" t="str">
        <f t="shared" si="25"/>
        <v>21:0301</v>
      </c>
      <c r="D314" s="1" t="str">
        <f t="shared" si="26"/>
        <v>21:0007</v>
      </c>
      <c r="E314" t="s">
        <v>3142</v>
      </c>
      <c r="F314" t="s">
        <v>3152</v>
      </c>
      <c r="H314">
        <v>64.875957299999996</v>
      </c>
      <c r="I314">
        <v>-113.9242115</v>
      </c>
      <c r="J314" s="1" t="str">
        <f t="shared" si="27"/>
        <v>Till</v>
      </c>
      <c r="K314" s="1" t="str">
        <f t="shared" si="28"/>
        <v>Grain Mount: 0.25 – 0.50 mm</v>
      </c>
      <c r="L314" t="s">
        <v>2943</v>
      </c>
      <c r="M314" s="1" t="str">
        <f>HYPERLINK("http://geochem.nrcan.gc.ca/cdogs/content/kwd/kwd030523_e.htm", "Prp")</f>
        <v>Prp</v>
      </c>
      <c r="N314" t="s">
        <v>3153</v>
      </c>
      <c r="O314" t="s">
        <v>3154</v>
      </c>
      <c r="P314" t="s">
        <v>3155</v>
      </c>
      <c r="Q314" t="s">
        <v>3156</v>
      </c>
      <c r="R314" t="s">
        <v>291</v>
      </c>
      <c r="S314" t="s">
        <v>3157</v>
      </c>
      <c r="T314" t="s">
        <v>3158</v>
      </c>
      <c r="U314" t="s">
        <v>47</v>
      </c>
      <c r="V314" t="s">
        <v>3159</v>
      </c>
      <c r="W314" t="s">
        <v>235</v>
      </c>
      <c r="X314" t="s">
        <v>3160</v>
      </c>
    </row>
    <row r="315" spans="1:24" hidden="1" x14ac:dyDescent="0.25">
      <c r="A315" t="s">
        <v>3161</v>
      </c>
      <c r="B315" t="s">
        <v>3162</v>
      </c>
      <c r="C315" s="1" t="str">
        <f t="shared" si="25"/>
        <v>21:0301</v>
      </c>
      <c r="D315" s="1" t="str">
        <f t="shared" si="26"/>
        <v>21:0007</v>
      </c>
      <c r="E315" t="s">
        <v>3142</v>
      </c>
      <c r="F315" t="s">
        <v>3163</v>
      </c>
      <c r="H315">
        <v>64.875957299999996</v>
      </c>
      <c r="I315">
        <v>-113.9242115</v>
      </c>
      <c r="J315" s="1" t="str">
        <f t="shared" si="27"/>
        <v>Till</v>
      </c>
      <c r="K315" s="1" t="str">
        <f t="shared" si="28"/>
        <v>Grain Mount: 0.25 – 0.50 mm</v>
      </c>
      <c r="L315" t="s">
        <v>2943</v>
      </c>
      <c r="M315" s="1" t="str">
        <f>HYPERLINK("http://geochem.nrcan.gc.ca/cdogs/content/kwd/kwd030523_e.htm", "Prp")</f>
        <v>Prp</v>
      </c>
      <c r="N315" t="s">
        <v>3164</v>
      </c>
      <c r="O315" t="s">
        <v>3165</v>
      </c>
      <c r="P315" t="s">
        <v>3166</v>
      </c>
      <c r="Q315" t="s">
        <v>3167</v>
      </c>
      <c r="R315" t="s">
        <v>33</v>
      </c>
      <c r="S315" t="s">
        <v>3168</v>
      </c>
      <c r="T315" t="s">
        <v>1437</v>
      </c>
      <c r="U315" t="s">
        <v>33</v>
      </c>
      <c r="V315" t="s">
        <v>3169</v>
      </c>
      <c r="W315" t="s">
        <v>254</v>
      </c>
      <c r="X315" t="s">
        <v>3170</v>
      </c>
    </row>
    <row r="316" spans="1:24" hidden="1" x14ac:dyDescent="0.25">
      <c r="A316" t="s">
        <v>3171</v>
      </c>
      <c r="B316" t="s">
        <v>3172</v>
      </c>
      <c r="C316" s="1" t="str">
        <f t="shared" si="25"/>
        <v>21:0301</v>
      </c>
      <c r="D316" s="1" t="str">
        <f t="shared" si="26"/>
        <v>21:0007</v>
      </c>
      <c r="E316" t="s">
        <v>3173</v>
      </c>
      <c r="F316" t="s">
        <v>3174</v>
      </c>
      <c r="H316">
        <v>64.969364600000006</v>
      </c>
      <c r="I316">
        <v>-113.56438869999999</v>
      </c>
      <c r="J316" s="1" t="str">
        <f t="shared" si="27"/>
        <v>Till</v>
      </c>
      <c r="K316" s="1" t="str">
        <f t="shared" si="28"/>
        <v>Grain Mount: 0.25 – 0.50 mm</v>
      </c>
      <c r="L316" t="s">
        <v>2943</v>
      </c>
      <c r="M316" s="1" t="str">
        <f>HYPERLINK("http://geochem.nrcan.gc.ca/cdogs/content/kwd/kwd030523_e.htm", "Prp")</f>
        <v>Prp</v>
      </c>
      <c r="N316" t="s">
        <v>3175</v>
      </c>
      <c r="O316" t="s">
        <v>3176</v>
      </c>
      <c r="P316" t="s">
        <v>3177</v>
      </c>
      <c r="Q316" t="s">
        <v>3178</v>
      </c>
      <c r="R316" t="s">
        <v>33</v>
      </c>
      <c r="S316" t="s">
        <v>3179</v>
      </c>
      <c r="T316" t="s">
        <v>3180</v>
      </c>
      <c r="U316" t="s">
        <v>33</v>
      </c>
      <c r="V316" t="s">
        <v>3181</v>
      </c>
      <c r="W316" t="s">
        <v>307</v>
      </c>
      <c r="X316" t="s">
        <v>3182</v>
      </c>
    </row>
    <row r="317" spans="1:24" hidden="1" x14ac:dyDescent="0.25">
      <c r="A317" t="s">
        <v>3183</v>
      </c>
      <c r="B317" t="s">
        <v>3184</v>
      </c>
      <c r="C317" s="1" t="str">
        <f t="shared" si="25"/>
        <v>21:0301</v>
      </c>
      <c r="D317" s="1" t="str">
        <f t="shared" si="26"/>
        <v>21:0007</v>
      </c>
      <c r="E317" t="s">
        <v>3173</v>
      </c>
      <c r="F317" t="s">
        <v>3185</v>
      </c>
      <c r="H317">
        <v>64.969364600000006</v>
      </c>
      <c r="I317">
        <v>-113.56438869999999</v>
      </c>
      <c r="J317" s="1" t="str">
        <f t="shared" si="27"/>
        <v>Till</v>
      </c>
      <c r="K317" s="1" t="str">
        <f t="shared" si="28"/>
        <v>Grain Mount: 0.25 – 0.50 mm</v>
      </c>
      <c r="L317" t="s">
        <v>2943</v>
      </c>
      <c r="M317" s="1" t="str">
        <f>HYPERLINK("http://geochem.nrcan.gc.ca/cdogs/content/kwd/kwd030523_e.htm", "Prp")</f>
        <v>Prp</v>
      </c>
      <c r="N317" t="s">
        <v>3186</v>
      </c>
      <c r="O317" t="s">
        <v>3187</v>
      </c>
      <c r="P317" t="s">
        <v>3188</v>
      </c>
      <c r="Q317" t="s">
        <v>3189</v>
      </c>
      <c r="R317" t="s">
        <v>33</v>
      </c>
      <c r="S317" t="s">
        <v>3190</v>
      </c>
      <c r="T317" t="s">
        <v>3191</v>
      </c>
      <c r="U317" t="s">
        <v>33</v>
      </c>
      <c r="V317" t="s">
        <v>3192</v>
      </c>
      <c r="W317" t="s">
        <v>425</v>
      </c>
      <c r="X317" t="s">
        <v>3193</v>
      </c>
    </row>
    <row r="318" spans="1:24" hidden="1" x14ac:dyDescent="0.25">
      <c r="A318" t="s">
        <v>3194</v>
      </c>
      <c r="B318" t="s">
        <v>3195</v>
      </c>
      <c r="C318" s="1" t="str">
        <f t="shared" si="25"/>
        <v>21:0301</v>
      </c>
      <c r="D318" s="1" t="str">
        <f t="shared" si="26"/>
        <v>21:0007</v>
      </c>
      <c r="E318" t="s">
        <v>3173</v>
      </c>
      <c r="F318" t="s">
        <v>3196</v>
      </c>
      <c r="H318">
        <v>64.969364600000006</v>
      </c>
      <c r="I318">
        <v>-113.56438869999999</v>
      </c>
      <c r="J318" s="1" t="str">
        <f t="shared" si="27"/>
        <v>Till</v>
      </c>
      <c r="K318" s="1" t="str">
        <f t="shared" si="28"/>
        <v>Grain Mount: 0.25 – 0.50 mm</v>
      </c>
      <c r="L318" t="s">
        <v>2943</v>
      </c>
      <c r="M318" s="1" t="str">
        <f>HYPERLINK("http://geochem.nrcan.gc.ca/cdogs/content/kwd/kwd030524_e.htm", "Alm")</f>
        <v>Alm</v>
      </c>
      <c r="N318" t="s">
        <v>3197</v>
      </c>
      <c r="O318" t="s">
        <v>3198</v>
      </c>
      <c r="P318" t="s">
        <v>955</v>
      </c>
      <c r="Q318" t="s">
        <v>3199</v>
      </c>
      <c r="R318" t="s">
        <v>33</v>
      </c>
      <c r="S318" t="s">
        <v>3200</v>
      </c>
      <c r="T318" t="s">
        <v>1239</v>
      </c>
      <c r="U318" t="s">
        <v>33</v>
      </c>
      <c r="V318" t="s">
        <v>3201</v>
      </c>
      <c r="W318" t="s">
        <v>3202</v>
      </c>
      <c r="X318" t="s">
        <v>3203</v>
      </c>
    </row>
    <row r="319" spans="1:24" hidden="1" x14ac:dyDescent="0.25">
      <c r="A319" t="s">
        <v>3204</v>
      </c>
      <c r="B319" t="s">
        <v>3205</v>
      </c>
      <c r="C319" s="1" t="str">
        <f t="shared" si="25"/>
        <v>21:0301</v>
      </c>
      <c r="D319" s="1" t="str">
        <f t="shared" si="26"/>
        <v>21:0007</v>
      </c>
      <c r="E319" t="s">
        <v>3173</v>
      </c>
      <c r="F319" t="s">
        <v>3206</v>
      </c>
      <c r="H319">
        <v>64.969364600000006</v>
      </c>
      <c r="I319">
        <v>-113.56438869999999</v>
      </c>
      <c r="J319" s="1" t="str">
        <f t="shared" si="27"/>
        <v>Till</v>
      </c>
      <c r="K319" s="1" t="str">
        <f t="shared" si="28"/>
        <v>Grain Mount: 0.25 – 0.50 mm</v>
      </c>
      <c r="L319" t="s">
        <v>2943</v>
      </c>
      <c r="M319" s="1" t="str">
        <f>HYPERLINK("http://geochem.nrcan.gc.ca/cdogs/content/kwd/kwd030524_e.htm", "Alm")</f>
        <v>Alm</v>
      </c>
      <c r="N319" t="s">
        <v>3207</v>
      </c>
      <c r="O319" t="s">
        <v>3208</v>
      </c>
      <c r="P319" t="s">
        <v>686</v>
      </c>
      <c r="Q319" t="s">
        <v>3209</v>
      </c>
      <c r="R319" t="s">
        <v>33</v>
      </c>
      <c r="S319" t="s">
        <v>3210</v>
      </c>
      <c r="T319" t="s">
        <v>3211</v>
      </c>
      <c r="U319" t="s">
        <v>245</v>
      </c>
      <c r="V319" t="s">
        <v>3212</v>
      </c>
      <c r="W319" t="s">
        <v>1892</v>
      </c>
      <c r="X319" t="s">
        <v>3213</v>
      </c>
    </row>
    <row r="320" spans="1:24" hidden="1" x14ac:dyDescent="0.25">
      <c r="A320" t="s">
        <v>3214</v>
      </c>
      <c r="B320" t="s">
        <v>3215</v>
      </c>
      <c r="C320" s="1" t="str">
        <f t="shared" si="25"/>
        <v>21:0301</v>
      </c>
      <c r="D320" s="1" t="str">
        <f t="shared" si="26"/>
        <v>21:0007</v>
      </c>
      <c r="E320" t="s">
        <v>3173</v>
      </c>
      <c r="F320" t="s">
        <v>3216</v>
      </c>
      <c r="H320">
        <v>64.969364600000006</v>
      </c>
      <c r="I320">
        <v>-113.56438869999999</v>
      </c>
      <c r="J320" s="1" t="str">
        <f t="shared" si="27"/>
        <v>Till</v>
      </c>
      <c r="K320" s="1" t="str">
        <f t="shared" si="28"/>
        <v>Grain Mount: 0.25 – 0.50 mm</v>
      </c>
      <c r="L320" t="s">
        <v>2943</v>
      </c>
      <c r="M320" s="1" t="str">
        <f>HYPERLINK("http://geochem.nrcan.gc.ca/cdogs/content/kwd/kwd030543_e.htm", "Di")</f>
        <v>Di</v>
      </c>
      <c r="N320" t="s">
        <v>3217</v>
      </c>
      <c r="O320" t="s">
        <v>3218</v>
      </c>
      <c r="P320" t="s">
        <v>3219</v>
      </c>
      <c r="Q320" t="s">
        <v>3220</v>
      </c>
      <c r="R320" t="s">
        <v>33</v>
      </c>
      <c r="S320" t="s">
        <v>3221</v>
      </c>
      <c r="T320" t="s">
        <v>3222</v>
      </c>
      <c r="U320" t="s">
        <v>3223</v>
      </c>
      <c r="V320" t="s">
        <v>1389</v>
      </c>
      <c r="W320" t="s">
        <v>380</v>
      </c>
      <c r="X320" t="s">
        <v>3224</v>
      </c>
    </row>
    <row r="321" spans="1:24" hidden="1" x14ac:dyDescent="0.25">
      <c r="A321" t="s">
        <v>3225</v>
      </c>
      <c r="B321" t="s">
        <v>3226</v>
      </c>
      <c r="C321" s="1" t="str">
        <f t="shared" si="25"/>
        <v>21:0301</v>
      </c>
      <c r="D321" s="1" t="str">
        <f t="shared" si="26"/>
        <v>21:0007</v>
      </c>
      <c r="E321" t="s">
        <v>3173</v>
      </c>
      <c r="F321" t="s">
        <v>3227</v>
      </c>
      <c r="H321">
        <v>64.969364600000006</v>
      </c>
      <c r="I321">
        <v>-113.56438869999999</v>
      </c>
      <c r="J321" s="1" t="str">
        <f t="shared" si="27"/>
        <v>Till</v>
      </c>
      <c r="K321" s="1" t="str">
        <f t="shared" si="28"/>
        <v>Grain Mount: 0.25 – 0.50 mm</v>
      </c>
      <c r="L321" t="s">
        <v>2943</v>
      </c>
      <c r="M321" s="1" t="str">
        <f>HYPERLINK("http://geochem.nrcan.gc.ca/cdogs/content/kwd/kwd030120_e.htm", "Ilm")</f>
        <v>Ilm</v>
      </c>
      <c r="N321" t="s">
        <v>449</v>
      </c>
      <c r="O321" t="s">
        <v>33</v>
      </c>
      <c r="P321" t="s">
        <v>641</v>
      </c>
      <c r="Q321" t="s">
        <v>3228</v>
      </c>
      <c r="R321" t="s">
        <v>366</v>
      </c>
      <c r="S321" t="s">
        <v>728</v>
      </c>
      <c r="T321" t="s">
        <v>923</v>
      </c>
      <c r="U321" t="s">
        <v>33</v>
      </c>
      <c r="V321" t="s">
        <v>33</v>
      </c>
      <c r="W321" t="s">
        <v>3229</v>
      </c>
      <c r="X321" t="s">
        <v>3230</v>
      </c>
    </row>
    <row r="322" spans="1:24" hidden="1" x14ac:dyDescent="0.25">
      <c r="A322" t="s">
        <v>3231</v>
      </c>
      <c r="B322" t="s">
        <v>3232</v>
      </c>
      <c r="C322" s="1" t="str">
        <f t="shared" ref="C322:C385" si="31">HYPERLINK("http://geochem.nrcan.gc.ca/cdogs/content/bdl/bdl210301_e.htm", "21:0301")</f>
        <v>21:0301</v>
      </c>
      <c r="D322" s="1" t="str">
        <f t="shared" ref="D322:D385" si="32">HYPERLINK("http://geochem.nrcan.gc.ca/cdogs/content/svy/svy210007_e.htm", "21:0007")</f>
        <v>21:0007</v>
      </c>
      <c r="E322" t="s">
        <v>3173</v>
      </c>
      <c r="F322" t="s">
        <v>3233</v>
      </c>
      <c r="H322">
        <v>64.969364600000006</v>
      </c>
      <c r="I322">
        <v>-113.56438869999999</v>
      </c>
      <c r="J322" s="1" t="str">
        <f t="shared" ref="J322:J385" si="33">HYPERLINK("http://geochem.nrcan.gc.ca/cdogs/content/kwd/kwd020044_e.htm", "Till")</f>
        <v>Till</v>
      </c>
      <c r="K322" s="1" t="str">
        <f t="shared" ref="K322:K385" si="34">HYPERLINK("http://geochem.nrcan.gc.ca/cdogs/content/kwd/kwd080043_e.htm", "Grain Mount: 0.25 – 0.50 mm")</f>
        <v>Grain Mount: 0.25 – 0.50 mm</v>
      </c>
      <c r="L322" t="s">
        <v>2943</v>
      </c>
      <c r="M322" s="1" t="str">
        <f>HYPERLINK("http://geochem.nrcan.gc.ca/cdogs/content/kwd/kwd030120_e.htm", "Ilm")</f>
        <v>Ilm</v>
      </c>
      <c r="N322" t="s">
        <v>278</v>
      </c>
      <c r="O322" t="s">
        <v>220</v>
      </c>
      <c r="P322" t="s">
        <v>254</v>
      </c>
      <c r="Q322" t="s">
        <v>3234</v>
      </c>
      <c r="R322" t="s">
        <v>33</v>
      </c>
      <c r="S322" t="s">
        <v>3235</v>
      </c>
      <c r="T322" t="s">
        <v>3236</v>
      </c>
      <c r="U322" t="s">
        <v>421</v>
      </c>
      <c r="V322" t="s">
        <v>184</v>
      </c>
      <c r="W322" t="s">
        <v>3237</v>
      </c>
      <c r="X322" t="s">
        <v>3238</v>
      </c>
    </row>
    <row r="323" spans="1:24" hidden="1" x14ac:dyDescent="0.25">
      <c r="A323" t="s">
        <v>3239</v>
      </c>
      <c r="B323" t="s">
        <v>3240</v>
      </c>
      <c r="C323" s="1" t="str">
        <f t="shared" si="31"/>
        <v>21:0301</v>
      </c>
      <c r="D323" s="1" t="str">
        <f t="shared" si="32"/>
        <v>21:0007</v>
      </c>
      <c r="E323" t="s">
        <v>3173</v>
      </c>
      <c r="F323" t="s">
        <v>3241</v>
      </c>
      <c r="H323">
        <v>64.969364600000006</v>
      </c>
      <c r="I323">
        <v>-113.56438869999999</v>
      </c>
      <c r="J323" s="1" t="str">
        <f t="shared" si="33"/>
        <v>Till</v>
      </c>
      <c r="K323" s="1" t="str">
        <f t="shared" si="34"/>
        <v>Grain Mount: 0.25 – 0.50 mm</v>
      </c>
      <c r="L323" t="s">
        <v>2943</v>
      </c>
      <c r="M323" s="1" t="str">
        <f>HYPERLINK("http://geochem.nrcan.gc.ca/cdogs/content/kwd/kwd030120_e.htm", "Ilm")</f>
        <v>Ilm</v>
      </c>
      <c r="N323" t="s">
        <v>291</v>
      </c>
      <c r="O323" t="s">
        <v>223</v>
      </c>
      <c r="P323" t="s">
        <v>142</v>
      </c>
      <c r="Q323" t="s">
        <v>3242</v>
      </c>
      <c r="R323" t="s">
        <v>555</v>
      </c>
      <c r="S323" t="s">
        <v>686</v>
      </c>
      <c r="T323" t="s">
        <v>3243</v>
      </c>
      <c r="U323" t="s">
        <v>104</v>
      </c>
      <c r="V323" t="s">
        <v>33</v>
      </c>
      <c r="W323" t="s">
        <v>1240</v>
      </c>
      <c r="X323" t="s">
        <v>3244</v>
      </c>
    </row>
    <row r="324" spans="1:24" hidden="1" x14ac:dyDescent="0.25">
      <c r="A324" t="s">
        <v>3245</v>
      </c>
      <c r="B324" t="s">
        <v>3246</v>
      </c>
      <c r="C324" s="1" t="str">
        <f t="shared" si="31"/>
        <v>21:0301</v>
      </c>
      <c r="D324" s="1" t="str">
        <f t="shared" si="32"/>
        <v>21:0007</v>
      </c>
      <c r="E324" t="s">
        <v>3247</v>
      </c>
      <c r="F324" t="s">
        <v>3248</v>
      </c>
      <c r="H324">
        <v>64.665848400000002</v>
      </c>
      <c r="I324">
        <v>-113.5904862</v>
      </c>
      <c r="J324" s="1" t="str">
        <f t="shared" si="33"/>
        <v>Till</v>
      </c>
      <c r="K324" s="1" t="str">
        <f t="shared" si="34"/>
        <v>Grain Mount: 0.25 – 0.50 mm</v>
      </c>
      <c r="L324" t="s">
        <v>2943</v>
      </c>
      <c r="M324" s="1" t="str">
        <f>HYPERLINK("http://geochem.nrcan.gc.ca/cdogs/content/kwd/kwd030523_e.htm", "Prp")</f>
        <v>Prp</v>
      </c>
      <c r="N324" t="s">
        <v>3249</v>
      </c>
      <c r="O324" t="s">
        <v>3250</v>
      </c>
      <c r="P324" t="s">
        <v>3251</v>
      </c>
      <c r="Q324" t="s">
        <v>3252</v>
      </c>
      <c r="R324" t="s">
        <v>411</v>
      </c>
      <c r="S324" t="s">
        <v>3253</v>
      </c>
      <c r="T324" t="s">
        <v>258</v>
      </c>
      <c r="U324" t="s">
        <v>449</v>
      </c>
      <c r="V324" t="s">
        <v>3254</v>
      </c>
      <c r="W324" t="s">
        <v>1172</v>
      </c>
      <c r="X324" t="s">
        <v>3255</v>
      </c>
    </row>
    <row r="325" spans="1:24" hidden="1" x14ac:dyDescent="0.25">
      <c r="A325" t="s">
        <v>3256</v>
      </c>
      <c r="B325" t="s">
        <v>3257</v>
      </c>
      <c r="C325" s="1" t="str">
        <f t="shared" si="31"/>
        <v>21:0301</v>
      </c>
      <c r="D325" s="1" t="str">
        <f t="shared" si="32"/>
        <v>21:0007</v>
      </c>
      <c r="E325" t="s">
        <v>3247</v>
      </c>
      <c r="F325" t="s">
        <v>3258</v>
      </c>
      <c r="H325">
        <v>64.665848400000002</v>
      </c>
      <c r="I325">
        <v>-113.5904862</v>
      </c>
      <c r="J325" s="1" t="str">
        <f t="shared" si="33"/>
        <v>Till</v>
      </c>
      <c r="K325" s="1" t="str">
        <f t="shared" si="34"/>
        <v>Grain Mount: 0.25 – 0.50 mm</v>
      </c>
      <c r="L325" t="s">
        <v>2943</v>
      </c>
      <c r="M325" s="1" t="str">
        <f>HYPERLINK("http://geochem.nrcan.gc.ca/cdogs/content/kwd/kwd030523_e.htm", "Prp")</f>
        <v>Prp</v>
      </c>
      <c r="N325" t="s">
        <v>3259</v>
      </c>
      <c r="O325" t="s">
        <v>3260</v>
      </c>
      <c r="P325" t="s">
        <v>2284</v>
      </c>
      <c r="Q325" t="s">
        <v>3261</v>
      </c>
      <c r="R325" t="s">
        <v>101</v>
      </c>
      <c r="S325" t="s">
        <v>3262</v>
      </c>
      <c r="T325" t="s">
        <v>903</v>
      </c>
      <c r="U325" t="s">
        <v>246</v>
      </c>
      <c r="V325" t="s">
        <v>3263</v>
      </c>
      <c r="W325" t="s">
        <v>686</v>
      </c>
      <c r="X325" t="s">
        <v>3264</v>
      </c>
    </row>
    <row r="326" spans="1:24" hidden="1" x14ac:dyDescent="0.25">
      <c r="A326" t="s">
        <v>3265</v>
      </c>
      <c r="B326" t="s">
        <v>3266</v>
      </c>
      <c r="C326" s="1" t="str">
        <f t="shared" si="31"/>
        <v>21:0301</v>
      </c>
      <c r="D326" s="1" t="str">
        <f t="shared" si="32"/>
        <v>21:0007</v>
      </c>
      <c r="E326" t="s">
        <v>3247</v>
      </c>
      <c r="F326" t="s">
        <v>3267</v>
      </c>
      <c r="H326">
        <v>64.665848400000002</v>
      </c>
      <c r="I326">
        <v>-113.5904862</v>
      </c>
      <c r="J326" s="1" t="str">
        <f t="shared" si="33"/>
        <v>Till</v>
      </c>
      <c r="K326" s="1" t="str">
        <f t="shared" si="34"/>
        <v>Grain Mount: 0.25 – 0.50 mm</v>
      </c>
      <c r="L326" t="s">
        <v>2943</v>
      </c>
      <c r="M326" s="1" t="str">
        <f>HYPERLINK("http://geochem.nrcan.gc.ca/cdogs/content/kwd/kwd030523_e.htm", "Prp")</f>
        <v>Prp</v>
      </c>
      <c r="N326" t="s">
        <v>3268</v>
      </c>
      <c r="O326" t="s">
        <v>3269</v>
      </c>
      <c r="P326" t="s">
        <v>3270</v>
      </c>
      <c r="Q326" t="s">
        <v>3271</v>
      </c>
      <c r="R326" t="s">
        <v>555</v>
      </c>
      <c r="S326" t="s">
        <v>3272</v>
      </c>
      <c r="T326" t="s">
        <v>2864</v>
      </c>
      <c r="U326" t="s">
        <v>209</v>
      </c>
      <c r="V326" t="s">
        <v>3273</v>
      </c>
      <c r="W326" t="s">
        <v>558</v>
      </c>
      <c r="X326" t="s">
        <v>3274</v>
      </c>
    </row>
    <row r="327" spans="1:24" hidden="1" x14ac:dyDescent="0.25">
      <c r="A327" t="s">
        <v>3275</v>
      </c>
      <c r="B327" t="s">
        <v>3276</v>
      </c>
      <c r="C327" s="1" t="str">
        <f t="shared" si="31"/>
        <v>21:0301</v>
      </c>
      <c r="D327" s="1" t="str">
        <f t="shared" si="32"/>
        <v>21:0007</v>
      </c>
      <c r="E327" t="s">
        <v>3247</v>
      </c>
      <c r="F327" t="s">
        <v>3277</v>
      </c>
      <c r="H327">
        <v>64.665848400000002</v>
      </c>
      <c r="I327">
        <v>-113.5904862</v>
      </c>
      <c r="J327" s="1" t="str">
        <f t="shared" si="33"/>
        <v>Till</v>
      </c>
      <c r="K327" s="1" t="str">
        <f t="shared" si="34"/>
        <v>Grain Mount: 0.25 – 0.50 mm</v>
      </c>
      <c r="L327" t="s">
        <v>2943</v>
      </c>
      <c r="M327" s="1" t="str">
        <f>HYPERLINK("http://geochem.nrcan.gc.ca/cdogs/content/kwd/kwd030523_e.htm", "Prp")</f>
        <v>Prp</v>
      </c>
      <c r="N327" t="s">
        <v>3278</v>
      </c>
      <c r="O327" t="s">
        <v>3279</v>
      </c>
      <c r="P327" t="s">
        <v>3280</v>
      </c>
      <c r="Q327" t="s">
        <v>3281</v>
      </c>
      <c r="R327" t="s">
        <v>61</v>
      </c>
      <c r="S327" t="s">
        <v>3282</v>
      </c>
      <c r="T327" t="s">
        <v>511</v>
      </c>
      <c r="U327" t="s">
        <v>462</v>
      </c>
      <c r="V327" t="s">
        <v>3283</v>
      </c>
      <c r="W327" t="s">
        <v>2707</v>
      </c>
      <c r="X327" t="s">
        <v>3284</v>
      </c>
    </row>
    <row r="328" spans="1:24" hidden="1" x14ac:dyDescent="0.25">
      <c r="A328" t="s">
        <v>3285</v>
      </c>
      <c r="B328" t="s">
        <v>3286</v>
      </c>
      <c r="C328" s="1" t="str">
        <f t="shared" si="31"/>
        <v>21:0301</v>
      </c>
      <c r="D328" s="1" t="str">
        <f t="shared" si="32"/>
        <v>21:0007</v>
      </c>
      <c r="E328" t="s">
        <v>3247</v>
      </c>
      <c r="F328" t="s">
        <v>3287</v>
      </c>
      <c r="H328">
        <v>64.665848400000002</v>
      </c>
      <c r="I328">
        <v>-113.5904862</v>
      </c>
      <c r="J328" s="1" t="str">
        <f t="shared" si="33"/>
        <v>Till</v>
      </c>
      <c r="K328" s="1" t="str">
        <f t="shared" si="34"/>
        <v>Grain Mount: 0.25 – 0.50 mm</v>
      </c>
      <c r="L328" t="s">
        <v>2943</v>
      </c>
      <c r="M328" s="1" t="str">
        <f>HYPERLINK("http://geochem.nrcan.gc.ca/cdogs/content/kwd/kwd030523_e.htm", "Prp")</f>
        <v>Prp</v>
      </c>
      <c r="N328" t="s">
        <v>3288</v>
      </c>
      <c r="O328" t="s">
        <v>3289</v>
      </c>
      <c r="P328" t="s">
        <v>3290</v>
      </c>
      <c r="Q328" t="s">
        <v>3291</v>
      </c>
      <c r="R328" t="s">
        <v>33</v>
      </c>
      <c r="S328" t="s">
        <v>3292</v>
      </c>
      <c r="T328" t="s">
        <v>3293</v>
      </c>
      <c r="U328" t="s">
        <v>449</v>
      </c>
      <c r="V328" t="s">
        <v>3294</v>
      </c>
      <c r="W328" t="s">
        <v>437</v>
      </c>
      <c r="X328" t="s">
        <v>3295</v>
      </c>
    </row>
    <row r="329" spans="1:24" hidden="1" x14ac:dyDescent="0.25">
      <c r="A329" t="s">
        <v>3296</v>
      </c>
      <c r="B329" t="s">
        <v>3297</v>
      </c>
      <c r="C329" s="1" t="str">
        <f t="shared" si="31"/>
        <v>21:0301</v>
      </c>
      <c r="D329" s="1" t="str">
        <f t="shared" si="32"/>
        <v>21:0007</v>
      </c>
      <c r="E329" t="s">
        <v>3247</v>
      </c>
      <c r="F329" t="s">
        <v>3298</v>
      </c>
      <c r="H329">
        <v>64.665848400000002</v>
      </c>
      <c r="I329">
        <v>-113.5904862</v>
      </c>
      <c r="J329" s="1" t="str">
        <f t="shared" si="33"/>
        <v>Till</v>
      </c>
      <c r="K329" s="1" t="str">
        <f t="shared" si="34"/>
        <v>Grain Mount: 0.25 – 0.50 mm</v>
      </c>
      <c r="L329" t="s">
        <v>2943</v>
      </c>
      <c r="M329" s="1" t="str">
        <f>HYPERLINK("http://geochem.nrcan.gc.ca/cdogs/content/kwd/kwd030543_e.htm", "Di")</f>
        <v>Di</v>
      </c>
      <c r="N329" t="s">
        <v>759</v>
      </c>
      <c r="O329" t="s">
        <v>3299</v>
      </c>
      <c r="P329" t="s">
        <v>694</v>
      </c>
      <c r="Q329" t="s">
        <v>3300</v>
      </c>
      <c r="R329" t="s">
        <v>221</v>
      </c>
      <c r="S329" t="s">
        <v>3301</v>
      </c>
      <c r="T329" t="s">
        <v>495</v>
      </c>
      <c r="U329" t="s">
        <v>3302</v>
      </c>
      <c r="V329" t="s">
        <v>3303</v>
      </c>
      <c r="W329" t="s">
        <v>2132</v>
      </c>
      <c r="X329" t="s">
        <v>3304</v>
      </c>
    </row>
    <row r="330" spans="1:24" hidden="1" x14ac:dyDescent="0.25">
      <c r="A330" t="s">
        <v>3305</v>
      </c>
      <c r="B330" t="s">
        <v>3306</v>
      </c>
      <c r="C330" s="1" t="str">
        <f t="shared" si="31"/>
        <v>21:0301</v>
      </c>
      <c r="D330" s="1" t="str">
        <f t="shared" si="32"/>
        <v>21:0007</v>
      </c>
      <c r="E330" t="s">
        <v>3247</v>
      </c>
      <c r="F330" t="s">
        <v>3307</v>
      </c>
      <c r="H330">
        <v>64.665848400000002</v>
      </c>
      <c r="I330">
        <v>-113.5904862</v>
      </c>
      <c r="J330" s="1" t="str">
        <f t="shared" si="33"/>
        <v>Till</v>
      </c>
      <c r="K330" s="1" t="str">
        <f t="shared" si="34"/>
        <v>Grain Mount: 0.25 – 0.50 mm</v>
      </c>
      <c r="L330" t="s">
        <v>2943</v>
      </c>
      <c r="M330" s="1" t="str">
        <f>HYPERLINK("http://geochem.nrcan.gc.ca/cdogs/content/kwd/kwd030120_e.htm", "Ilm")</f>
        <v>Ilm</v>
      </c>
      <c r="N330" t="s">
        <v>676</v>
      </c>
      <c r="O330" t="s">
        <v>33</v>
      </c>
      <c r="P330" t="s">
        <v>2905</v>
      </c>
      <c r="Q330" t="s">
        <v>3308</v>
      </c>
      <c r="R330" t="s">
        <v>33</v>
      </c>
      <c r="S330" t="s">
        <v>831</v>
      </c>
      <c r="T330" t="s">
        <v>3309</v>
      </c>
      <c r="U330" t="s">
        <v>61</v>
      </c>
      <c r="V330" t="s">
        <v>33</v>
      </c>
      <c r="W330" t="s">
        <v>2163</v>
      </c>
      <c r="X330" t="s">
        <v>3310</v>
      </c>
    </row>
    <row r="331" spans="1:24" hidden="1" x14ac:dyDescent="0.25">
      <c r="A331" t="s">
        <v>3311</v>
      </c>
      <c r="B331" t="s">
        <v>3312</v>
      </c>
      <c r="C331" s="1" t="str">
        <f t="shared" si="31"/>
        <v>21:0301</v>
      </c>
      <c r="D331" s="1" t="str">
        <f t="shared" si="32"/>
        <v>21:0007</v>
      </c>
      <c r="E331" t="s">
        <v>3313</v>
      </c>
      <c r="F331" t="s">
        <v>3314</v>
      </c>
      <c r="H331">
        <v>64.675394600000004</v>
      </c>
      <c r="I331">
        <v>-113.890852</v>
      </c>
      <c r="J331" s="1" t="str">
        <f t="shared" si="33"/>
        <v>Till</v>
      </c>
      <c r="K331" s="1" t="str">
        <f t="shared" si="34"/>
        <v>Grain Mount: 0.25 – 0.50 mm</v>
      </c>
      <c r="L331" t="s">
        <v>2943</v>
      </c>
      <c r="M331" s="1" t="str">
        <f>HYPERLINK("http://geochem.nrcan.gc.ca/cdogs/content/kwd/kwd030523_e.htm", "Prp")</f>
        <v>Prp</v>
      </c>
      <c r="N331" t="s">
        <v>3315</v>
      </c>
      <c r="O331" t="s">
        <v>3316</v>
      </c>
      <c r="P331" t="s">
        <v>3317</v>
      </c>
      <c r="Q331" t="s">
        <v>3318</v>
      </c>
      <c r="R331" t="s">
        <v>33</v>
      </c>
      <c r="S331" t="s">
        <v>3319</v>
      </c>
      <c r="T331" t="s">
        <v>3320</v>
      </c>
      <c r="U331" t="s">
        <v>411</v>
      </c>
      <c r="V331" t="s">
        <v>3321</v>
      </c>
      <c r="W331" t="s">
        <v>133</v>
      </c>
      <c r="X331" t="s">
        <v>3322</v>
      </c>
    </row>
    <row r="332" spans="1:24" hidden="1" x14ac:dyDescent="0.25">
      <c r="A332" t="s">
        <v>3323</v>
      </c>
      <c r="B332" t="s">
        <v>3324</v>
      </c>
      <c r="C332" s="1" t="str">
        <f t="shared" si="31"/>
        <v>21:0301</v>
      </c>
      <c r="D332" s="1" t="str">
        <f t="shared" si="32"/>
        <v>21:0007</v>
      </c>
      <c r="E332" t="s">
        <v>3313</v>
      </c>
      <c r="F332" t="s">
        <v>3325</v>
      </c>
      <c r="H332">
        <v>64.675394600000004</v>
      </c>
      <c r="I332">
        <v>-113.890852</v>
      </c>
      <c r="J332" s="1" t="str">
        <f t="shared" si="33"/>
        <v>Till</v>
      </c>
      <c r="K332" s="1" t="str">
        <f t="shared" si="34"/>
        <v>Grain Mount: 0.25 – 0.50 mm</v>
      </c>
      <c r="L332" t="s">
        <v>2943</v>
      </c>
      <c r="M332" s="1" t="str">
        <f>HYPERLINK("http://geochem.nrcan.gc.ca/cdogs/content/kwd/kwd030126_e.htm", "St")</f>
        <v>St</v>
      </c>
      <c r="N332" t="s">
        <v>3326</v>
      </c>
      <c r="O332" t="s">
        <v>47</v>
      </c>
      <c r="P332" t="s">
        <v>1124</v>
      </c>
      <c r="Q332" t="s">
        <v>3327</v>
      </c>
      <c r="R332" t="s">
        <v>33</v>
      </c>
      <c r="S332" t="s">
        <v>3328</v>
      </c>
      <c r="T332" t="s">
        <v>2378</v>
      </c>
      <c r="U332" t="s">
        <v>172</v>
      </c>
      <c r="V332" t="s">
        <v>3329</v>
      </c>
      <c r="W332" t="s">
        <v>1462</v>
      </c>
      <c r="X332" t="s">
        <v>3330</v>
      </c>
    </row>
    <row r="333" spans="1:24" hidden="1" x14ac:dyDescent="0.25">
      <c r="A333" t="s">
        <v>3331</v>
      </c>
      <c r="B333" t="s">
        <v>3332</v>
      </c>
      <c r="C333" s="1" t="str">
        <f t="shared" si="31"/>
        <v>21:0301</v>
      </c>
      <c r="D333" s="1" t="str">
        <f t="shared" si="32"/>
        <v>21:0007</v>
      </c>
      <c r="E333" t="s">
        <v>3313</v>
      </c>
      <c r="F333" t="s">
        <v>3333</v>
      </c>
      <c r="H333">
        <v>64.675394600000004</v>
      </c>
      <c r="I333">
        <v>-113.890852</v>
      </c>
      <c r="J333" s="1" t="str">
        <f t="shared" si="33"/>
        <v>Till</v>
      </c>
      <c r="K333" s="1" t="str">
        <f t="shared" si="34"/>
        <v>Grain Mount: 0.25 – 0.50 mm</v>
      </c>
      <c r="L333" t="s">
        <v>2943</v>
      </c>
      <c r="M333" s="1" t="str">
        <f>HYPERLINK("http://geochem.nrcan.gc.ca/cdogs/content/kwd/kwd030530_e.htm", "Cr_Di")</f>
        <v>Cr_Di</v>
      </c>
      <c r="N333" t="s">
        <v>3334</v>
      </c>
      <c r="O333" t="s">
        <v>3335</v>
      </c>
      <c r="P333" t="s">
        <v>3336</v>
      </c>
      <c r="Q333" t="s">
        <v>3337</v>
      </c>
      <c r="R333" t="s">
        <v>474</v>
      </c>
      <c r="S333" t="s">
        <v>1512</v>
      </c>
      <c r="T333" t="s">
        <v>2392</v>
      </c>
      <c r="U333" t="s">
        <v>3338</v>
      </c>
      <c r="V333" t="s">
        <v>3339</v>
      </c>
      <c r="W333" t="s">
        <v>104</v>
      </c>
      <c r="X333" t="s">
        <v>3224</v>
      </c>
    </row>
    <row r="334" spans="1:24" hidden="1" x14ac:dyDescent="0.25">
      <c r="A334" t="s">
        <v>3340</v>
      </c>
      <c r="B334" t="s">
        <v>3341</v>
      </c>
      <c r="C334" s="1" t="str">
        <f t="shared" si="31"/>
        <v>21:0301</v>
      </c>
      <c r="D334" s="1" t="str">
        <f t="shared" si="32"/>
        <v>21:0007</v>
      </c>
      <c r="E334" t="s">
        <v>3342</v>
      </c>
      <c r="F334" t="s">
        <v>3343</v>
      </c>
      <c r="H334">
        <v>64.547513199999997</v>
      </c>
      <c r="I334">
        <v>-113.7335485</v>
      </c>
      <c r="J334" s="1" t="str">
        <f t="shared" si="33"/>
        <v>Till</v>
      </c>
      <c r="K334" s="1" t="str">
        <f t="shared" si="34"/>
        <v>Grain Mount: 0.25 – 0.50 mm</v>
      </c>
      <c r="L334" t="s">
        <v>2943</v>
      </c>
      <c r="M334" s="1" t="str">
        <f t="shared" ref="M334:M344" si="35">HYPERLINK("http://geochem.nrcan.gc.ca/cdogs/content/kwd/kwd030523_e.htm", "Prp")</f>
        <v>Prp</v>
      </c>
      <c r="N334" t="s">
        <v>3344</v>
      </c>
      <c r="O334" t="s">
        <v>3345</v>
      </c>
      <c r="P334" t="s">
        <v>3346</v>
      </c>
      <c r="Q334" t="s">
        <v>2784</v>
      </c>
      <c r="R334" t="s">
        <v>278</v>
      </c>
      <c r="S334" t="s">
        <v>3347</v>
      </c>
      <c r="T334" t="s">
        <v>1307</v>
      </c>
      <c r="U334" t="s">
        <v>462</v>
      </c>
      <c r="V334" t="s">
        <v>3348</v>
      </c>
      <c r="W334" t="s">
        <v>1449</v>
      </c>
      <c r="X334" t="s">
        <v>3349</v>
      </c>
    </row>
    <row r="335" spans="1:24" hidden="1" x14ac:dyDescent="0.25">
      <c r="A335" t="s">
        <v>3350</v>
      </c>
      <c r="B335" t="s">
        <v>3351</v>
      </c>
      <c r="C335" s="1" t="str">
        <f t="shared" si="31"/>
        <v>21:0301</v>
      </c>
      <c r="D335" s="1" t="str">
        <f t="shared" si="32"/>
        <v>21:0007</v>
      </c>
      <c r="E335" t="s">
        <v>3352</v>
      </c>
      <c r="F335" t="s">
        <v>3353</v>
      </c>
      <c r="H335">
        <v>64.132981999999998</v>
      </c>
      <c r="I335">
        <v>-113.10167149999999</v>
      </c>
      <c r="J335" s="1" t="str">
        <f t="shared" si="33"/>
        <v>Till</v>
      </c>
      <c r="K335" s="1" t="str">
        <f t="shared" si="34"/>
        <v>Grain Mount: 0.25 – 0.50 mm</v>
      </c>
      <c r="L335" t="s">
        <v>2943</v>
      </c>
      <c r="M335" s="1" t="str">
        <f t="shared" si="35"/>
        <v>Prp</v>
      </c>
      <c r="N335" t="s">
        <v>3354</v>
      </c>
      <c r="O335" t="s">
        <v>3355</v>
      </c>
      <c r="P335" t="s">
        <v>3356</v>
      </c>
      <c r="Q335" t="s">
        <v>3357</v>
      </c>
      <c r="R335" t="s">
        <v>331</v>
      </c>
      <c r="S335" t="s">
        <v>3358</v>
      </c>
      <c r="T335" t="s">
        <v>1401</v>
      </c>
      <c r="U335" t="s">
        <v>33</v>
      </c>
      <c r="V335" t="s">
        <v>3359</v>
      </c>
      <c r="W335" t="s">
        <v>3360</v>
      </c>
      <c r="X335" t="s">
        <v>3361</v>
      </c>
    </row>
    <row r="336" spans="1:24" hidden="1" x14ac:dyDescent="0.25">
      <c r="A336" t="s">
        <v>3362</v>
      </c>
      <c r="B336" t="s">
        <v>3363</v>
      </c>
      <c r="C336" s="1" t="str">
        <f t="shared" si="31"/>
        <v>21:0301</v>
      </c>
      <c r="D336" s="1" t="str">
        <f t="shared" si="32"/>
        <v>21:0007</v>
      </c>
      <c r="E336" t="s">
        <v>3364</v>
      </c>
      <c r="F336" t="s">
        <v>3365</v>
      </c>
      <c r="H336">
        <v>64.297051400000001</v>
      </c>
      <c r="I336">
        <v>-113.86962320000001</v>
      </c>
      <c r="J336" s="1" t="str">
        <f t="shared" si="33"/>
        <v>Till</v>
      </c>
      <c r="K336" s="1" t="str">
        <f t="shared" si="34"/>
        <v>Grain Mount: 0.25 – 0.50 mm</v>
      </c>
      <c r="L336" t="s">
        <v>2943</v>
      </c>
      <c r="M336" s="1" t="str">
        <f t="shared" si="35"/>
        <v>Prp</v>
      </c>
      <c r="N336" t="s">
        <v>3366</v>
      </c>
      <c r="O336" t="s">
        <v>3367</v>
      </c>
      <c r="P336" t="s">
        <v>3368</v>
      </c>
      <c r="Q336" t="s">
        <v>3369</v>
      </c>
      <c r="R336" t="s">
        <v>235</v>
      </c>
      <c r="S336" t="s">
        <v>2662</v>
      </c>
      <c r="T336" t="s">
        <v>1437</v>
      </c>
      <c r="U336" t="s">
        <v>33</v>
      </c>
      <c r="V336" t="s">
        <v>3370</v>
      </c>
      <c r="W336" t="s">
        <v>33</v>
      </c>
      <c r="X336" t="s">
        <v>3371</v>
      </c>
    </row>
    <row r="337" spans="1:24" hidden="1" x14ac:dyDescent="0.25">
      <c r="A337" t="s">
        <v>3372</v>
      </c>
      <c r="B337" t="s">
        <v>3373</v>
      </c>
      <c r="C337" s="1" t="str">
        <f t="shared" si="31"/>
        <v>21:0301</v>
      </c>
      <c r="D337" s="1" t="str">
        <f t="shared" si="32"/>
        <v>21:0007</v>
      </c>
      <c r="E337" t="s">
        <v>3364</v>
      </c>
      <c r="F337" t="s">
        <v>3374</v>
      </c>
      <c r="H337">
        <v>64.297051400000001</v>
      </c>
      <c r="I337">
        <v>-113.86962320000001</v>
      </c>
      <c r="J337" s="1" t="str">
        <f t="shared" si="33"/>
        <v>Till</v>
      </c>
      <c r="K337" s="1" t="str">
        <f t="shared" si="34"/>
        <v>Grain Mount: 0.25 – 0.50 mm</v>
      </c>
      <c r="L337" t="s">
        <v>2943</v>
      </c>
      <c r="M337" s="1" t="str">
        <f t="shared" si="35"/>
        <v>Prp</v>
      </c>
      <c r="N337" t="s">
        <v>3375</v>
      </c>
      <c r="O337" t="s">
        <v>3376</v>
      </c>
      <c r="P337" t="s">
        <v>3377</v>
      </c>
      <c r="Q337" t="s">
        <v>3378</v>
      </c>
      <c r="R337" t="s">
        <v>234</v>
      </c>
      <c r="S337" t="s">
        <v>3379</v>
      </c>
      <c r="T337" t="s">
        <v>3380</v>
      </c>
      <c r="U337" t="s">
        <v>33</v>
      </c>
      <c r="V337" t="s">
        <v>3381</v>
      </c>
      <c r="W337" t="s">
        <v>2353</v>
      </c>
      <c r="X337" t="s">
        <v>3382</v>
      </c>
    </row>
    <row r="338" spans="1:24" hidden="1" x14ac:dyDescent="0.25">
      <c r="A338" t="s">
        <v>3383</v>
      </c>
      <c r="B338" t="s">
        <v>3384</v>
      </c>
      <c r="C338" s="1" t="str">
        <f t="shared" si="31"/>
        <v>21:0301</v>
      </c>
      <c r="D338" s="1" t="str">
        <f t="shared" si="32"/>
        <v>21:0007</v>
      </c>
      <c r="E338" t="s">
        <v>3364</v>
      </c>
      <c r="F338" t="s">
        <v>3385</v>
      </c>
      <c r="H338">
        <v>64.297051400000001</v>
      </c>
      <c r="I338">
        <v>-113.86962320000001</v>
      </c>
      <c r="J338" s="1" t="str">
        <f t="shared" si="33"/>
        <v>Till</v>
      </c>
      <c r="K338" s="1" t="str">
        <f t="shared" si="34"/>
        <v>Grain Mount: 0.25 – 0.50 mm</v>
      </c>
      <c r="L338" t="s">
        <v>2943</v>
      </c>
      <c r="M338" s="1" t="str">
        <f t="shared" si="35"/>
        <v>Prp</v>
      </c>
      <c r="N338" t="s">
        <v>3386</v>
      </c>
      <c r="O338" t="s">
        <v>3387</v>
      </c>
      <c r="P338" t="s">
        <v>3388</v>
      </c>
      <c r="Q338" t="s">
        <v>3389</v>
      </c>
      <c r="R338" t="s">
        <v>33</v>
      </c>
      <c r="S338" t="s">
        <v>1052</v>
      </c>
      <c r="T338" t="s">
        <v>599</v>
      </c>
      <c r="U338" t="s">
        <v>331</v>
      </c>
      <c r="V338" t="s">
        <v>3390</v>
      </c>
      <c r="W338" t="s">
        <v>3391</v>
      </c>
      <c r="X338" t="s">
        <v>3392</v>
      </c>
    </row>
    <row r="339" spans="1:24" hidden="1" x14ac:dyDescent="0.25">
      <c r="A339" t="s">
        <v>3393</v>
      </c>
      <c r="B339" t="s">
        <v>3394</v>
      </c>
      <c r="C339" s="1" t="str">
        <f t="shared" si="31"/>
        <v>21:0301</v>
      </c>
      <c r="D339" s="1" t="str">
        <f t="shared" si="32"/>
        <v>21:0007</v>
      </c>
      <c r="E339" t="s">
        <v>3364</v>
      </c>
      <c r="F339" t="s">
        <v>3395</v>
      </c>
      <c r="H339">
        <v>64.297051400000001</v>
      </c>
      <c r="I339">
        <v>-113.86962320000001</v>
      </c>
      <c r="J339" s="1" t="str">
        <f t="shared" si="33"/>
        <v>Till</v>
      </c>
      <c r="K339" s="1" t="str">
        <f t="shared" si="34"/>
        <v>Grain Mount: 0.25 – 0.50 mm</v>
      </c>
      <c r="L339" t="s">
        <v>2943</v>
      </c>
      <c r="M339" s="1" t="str">
        <f t="shared" si="35"/>
        <v>Prp</v>
      </c>
      <c r="N339" t="s">
        <v>3396</v>
      </c>
      <c r="O339" t="s">
        <v>2911</v>
      </c>
      <c r="P339" t="s">
        <v>3397</v>
      </c>
      <c r="Q339" t="s">
        <v>3398</v>
      </c>
      <c r="R339" t="s">
        <v>90</v>
      </c>
      <c r="S339" t="s">
        <v>3399</v>
      </c>
      <c r="T339" t="s">
        <v>1904</v>
      </c>
      <c r="U339" t="s">
        <v>424</v>
      </c>
      <c r="V339" t="s">
        <v>3094</v>
      </c>
      <c r="W339" t="s">
        <v>307</v>
      </c>
      <c r="X339" t="s">
        <v>3400</v>
      </c>
    </row>
    <row r="340" spans="1:24" hidden="1" x14ac:dyDescent="0.25">
      <c r="A340" t="s">
        <v>3401</v>
      </c>
      <c r="B340" t="s">
        <v>3402</v>
      </c>
      <c r="C340" s="1" t="str">
        <f t="shared" si="31"/>
        <v>21:0301</v>
      </c>
      <c r="D340" s="1" t="str">
        <f t="shared" si="32"/>
        <v>21:0007</v>
      </c>
      <c r="E340" t="s">
        <v>3364</v>
      </c>
      <c r="F340" t="s">
        <v>3403</v>
      </c>
      <c r="H340">
        <v>64.297051400000001</v>
      </c>
      <c r="I340">
        <v>-113.86962320000001</v>
      </c>
      <c r="J340" s="1" t="str">
        <f t="shared" si="33"/>
        <v>Till</v>
      </c>
      <c r="K340" s="1" t="str">
        <f t="shared" si="34"/>
        <v>Grain Mount: 0.25 – 0.50 mm</v>
      </c>
      <c r="L340" t="s">
        <v>2943</v>
      </c>
      <c r="M340" s="1" t="str">
        <f t="shared" si="35"/>
        <v>Prp</v>
      </c>
      <c r="N340" t="s">
        <v>3404</v>
      </c>
      <c r="O340" t="s">
        <v>3405</v>
      </c>
      <c r="P340" t="s">
        <v>3406</v>
      </c>
      <c r="Q340" t="s">
        <v>3407</v>
      </c>
      <c r="R340" t="s">
        <v>474</v>
      </c>
      <c r="S340" t="s">
        <v>3408</v>
      </c>
      <c r="T340" t="s">
        <v>3409</v>
      </c>
      <c r="U340" t="s">
        <v>87</v>
      </c>
      <c r="V340" t="s">
        <v>3410</v>
      </c>
      <c r="W340" t="s">
        <v>133</v>
      </c>
      <c r="X340" t="s">
        <v>3411</v>
      </c>
    </row>
    <row r="341" spans="1:24" hidden="1" x14ac:dyDescent="0.25">
      <c r="A341" t="s">
        <v>3412</v>
      </c>
      <c r="B341" t="s">
        <v>3413</v>
      </c>
      <c r="C341" s="1" t="str">
        <f t="shared" si="31"/>
        <v>21:0301</v>
      </c>
      <c r="D341" s="1" t="str">
        <f t="shared" si="32"/>
        <v>21:0007</v>
      </c>
      <c r="E341" t="s">
        <v>3364</v>
      </c>
      <c r="F341" t="s">
        <v>3414</v>
      </c>
      <c r="H341">
        <v>64.297051400000001</v>
      </c>
      <c r="I341">
        <v>-113.86962320000001</v>
      </c>
      <c r="J341" s="1" t="str">
        <f t="shared" si="33"/>
        <v>Till</v>
      </c>
      <c r="K341" s="1" t="str">
        <f t="shared" si="34"/>
        <v>Grain Mount: 0.25 – 0.50 mm</v>
      </c>
      <c r="L341" t="s">
        <v>2943</v>
      </c>
      <c r="M341" s="1" t="str">
        <f t="shared" si="35"/>
        <v>Prp</v>
      </c>
      <c r="N341" t="s">
        <v>3415</v>
      </c>
      <c r="O341" t="s">
        <v>3416</v>
      </c>
      <c r="P341" t="s">
        <v>3417</v>
      </c>
      <c r="Q341" t="s">
        <v>3418</v>
      </c>
      <c r="R341" t="s">
        <v>101</v>
      </c>
      <c r="S341" t="s">
        <v>3419</v>
      </c>
      <c r="T341" t="s">
        <v>880</v>
      </c>
      <c r="U341" t="s">
        <v>449</v>
      </c>
      <c r="V341" t="s">
        <v>3420</v>
      </c>
      <c r="W341" t="s">
        <v>3421</v>
      </c>
      <c r="X341" t="s">
        <v>3422</v>
      </c>
    </row>
    <row r="342" spans="1:24" hidden="1" x14ac:dyDescent="0.25">
      <c r="A342" t="s">
        <v>3423</v>
      </c>
      <c r="B342" t="s">
        <v>3424</v>
      </c>
      <c r="C342" s="1" t="str">
        <f t="shared" si="31"/>
        <v>21:0301</v>
      </c>
      <c r="D342" s="1" t="str">
        <f t="shared" si="32"/>
        <v>21:0007</v>
      </c>
      <c r="E342" t="s">
        <v>3364</v>
      </c>
      <c r="F342" t="s">
        <v>3425</v>
      </c>
      <c r="H342">
        <v>64.297051400000001</v>
      </c>
      <c r="I342">
        <v>-113.86962320000001</v>
      </c>
      <c r="J342" s="1" t="str">
        <f t="shared" si="33"/>
        <v>Till</v>
      </c>
      <c r="K342" s="1" t="str">
        <f t="shared" si="34"/>
        <v>Grain Mount: 0.25 – 0.50 mm</v>
      </c>
      <c r="L342" t="s">
        <v>2943</v>
      </c>
      <c r="M342" s="1" t="str">
        <f t="shared" si="35"/>
        <v>Prp</v>
      </c>
      <c r="N342" t="s">
        <v>3426</v>
      </c>
      <c r="O342" t="s">
        <v>3427</v>
      </c>
      <c r="P342" t="s">
        <v>98</v>
      </c>
      <c r="Q342" t="s">
        <v>3428</v>
      </c>
      <c r="R342" t="s">
        <v>1156</v>
      </c>
      <c r="S342" t="s">
        <v>3429</v>
      </c>
      <c r="T342" t="s">
        <v>3430</v>
      </c>
      <c r="U342" t="s">
        <v>223</v>
      </c>
      <c r="V342" t="s">
        <v>3431</v>
      </c>
      <c r="W342" t="s">
        <v>1321</v>
      </c>
      <c r="X342" t="s">
        <v>3432</v>
      </c>
    </row>
    <row r="343" spans="1:24" hidden="1" x14ac:dyDescent="0.25">
      <c r="A343" t="s">
        <v>3433</v>
      </c>
      <c r="B343" t="s">
        <v>3434</v>
      </c>
      <c r="C343" s="1" t="str">
        <f t="shared" si="31"/>
        <v>21:0301</v>
      </c>
      <c r="D343" s="1" t="str">
        <f t="shared" si="32"/>
        <v>21:0007</v>
      </c>
      <c r="E343" t="s">
        <v>3364</v>
      </c>
      <c r="F343" t="s">
        <v>3435</v>
      </c>
      <c r="H343">
        <v>64.297051400000001</v>
      </c>
      <c r="I343">
        <v>-113.86962320000001</v>
      </c>
      <c r="J343" s="1" t="str">
        <f t="shared" si="33"/>
        <v>Till</v>
      </c>
      <c r="K343" s="1" t="str">
        <f t="shared" si="34"/>
        <v>Grain Mount: 0.25 – 0.50 mm</v>
      </c>
      <c r="L343" t="s">
        <v>2943</v>
      </c>
      <c r="M343" s="1" t="str">
        <f t="shared" si="35"/>
        <v>Prp</v>
      </c>
      <c r="N343" t="s">
        <v>3436</v>
      </c>
      <c r="O343" t="s">
        <v>3437</v>
      </c>
      <c r="P343" t="s">
        <v>3438</v>
      </c>
      <c r="Q343" t="s">
        <v>3439</v>
      </c>
      <c r="R343" t="s">
        <v>90</v>
      </c>
      <c r="S343" t="s">
        <v>3440</v>
      </c>
      <c r="T343" t="s">
        <v>3441</v>
      </c>
      <c r="U343" t="s">
        <v>409</v>
      </c>
      <c r="V343" t="s">
        <v>3442</v>
      </c>
      <c r="W343" t="s">
        <v>1847</v>
      </c>
      <c r="X343" t="s">
        <v>3443</v>
      </c>
    </row>
    <row r="344" spans="1:24" hidden="1" x14ac:dyDescent="0.25">
      <c r="A344" t="s">
        <v>3444</v>
      </c>
      <c r="B344" t="s">
        <v>3445</v>
      </c>
      <c r="C344" s="1" t="str">
        <f t="shared" si="31"/>
        <v>21:0301</v>
      </c>
      <c r="D344" s="1" t="str">
        <f t="shared" si="32"/>
        <v>21:0007</v>
      </c>
      <c r="E344" t="s">
        <v>3364</v>
      </c>
      <c r="F344" t="s">
        <v>3446</v>
      </c>
      <c r="H344">
        <v>64.297051400000001</v>
      </c>
      <c r="I344">
        <v>-113.86962320000001</v>
      </c>
      <c r="J344" s="1" t="str">
        <f t="shared" si="33"/>
        <v>Till</v>
      </c>
      <c r="K344" s="1" t="str">
        <f t="shared" si="34"/>
        <v>Grain Mount: 0.25 – 0.50 mm</v>
      </c>
      <c r="L344" t="s">
        <v>2943</v>
      </c>
      <c r="M344" s="1" t="str">
        <f t="shared" si="35"/>
        <v>Prp</v>
      </c>
      <c r="N344" t="s">
        <v>3447</v>
      </c>
      <c r="O344" t="s">
        <v>3448</v>
      </c>
      <c r="P344" t="s">
        <v>3449</v>
      </c>
      <c r="Q344" t="s">
        <v>3450</v>
      </c>
      <c r="R344" t="s">
        <v>555</v>
      </c>
      <c r="S344" t="s">
        <v>3451</v>
      </c>
      <c r="T344" t="s">
        <v>3452</v>
      </c>
      <c r="U344" t="s">
        <v>33</v>
      </c>
      <c r="V344" t="s">
        <v>3453</v>
      </c>
      <c r="W344" t="s">
        <v>3454</v>
      </c>
      <c r="X344" t="s">
        <v>3455</v>
      </c>
    </row>
    <row r="345" spans="1:24" hidden="1" x14ac:dyDescent="0.25">
      <c r="A345" t="s">
        <v>3456</v>
      </c>
      <c r="B345" t="s">
        <v>3457</v>
      </c>
      <c r="C345" s="1" t="str">
        <f t="shared" si="31"/>
        <v>21:0301</v>
      </c>
      <c r="D345" s="1" t="str">
        <f t="shared" si="32"/>
        <v>21:0007</v>
      </c>
      <c r="E345" t="s">
        <v>3364</v>
      </c>
      <c r="F345" t="s">
        <v>3458</v>
      </c>
      <c r="H345">
        <v>64.297051400000001</v>
      </c>
      <c r="I345">
        <v>-113.86962320000001</v>
      </c>
      <c r="J345" s="1" t="str">
        <f t="shared" si="33"/>
        <v>Till</v>
      </c>
      <c r="K345" s="1" t="str">
        <f t="shared" si="34"/>
        <v>Grain Mount: 0.25 – 0.50 mm</v>
      </c>
      <c r="L345" t="s">
        <v>2943</v>
      </c>
      <c r="M345" s="1" t="str">
        <f>HYPERLINK("http://geochem.nrcan.gc.ca/cdogs/content/kwd/kwd030530_e.htm", "Cr_Di")</f>
        <v>Cr_Di</v>
      </c>
      <c r="N345" t="s">
        <v>3459</v>
      </c>
      <c r="O345" t="s">
        <v>3110</v>
      </c>
      <c r="P345" t="s">
        <v>3460</v>
      </c>
      <c r="Q345" t="s">
        <v>3461</v>
      </c>
      <c r="R345" t="s">
        <v>156</v>
      </c>
      <c r="S345" t="s">
        <v>3462</v>
      </c>
      <c r="T345" t="s">
        <v>421</v>
      </c>
      <c r="U345" t="s">
        <v>3463</v>
      </c>
      <c r="V345" t="s">
        <v>3464</v>
      </c>
      <c r="W345" t="s">
        <v>3465</v>
      </c>
      <c r="X345" t="s">
        <v>3466</v>
      </c>
    </row>
    <row r="346" spans="1:24" hidden="1" x14ac:dyDescent="0.25">
      <c r="A346" t="s">
        <v>3467</v>
      </c>
      <c r="B346" t="s">
        <v>3468</v>
      </c>
      <c r="C346" s="1" t="str">
        <f t="shared" si="31"/>
        <v>21:0301</v>
      </c>
      <c r="D346" s="1" t="str">
        <f t="shared" si="32"/>
        <v>21:0007</v>
      </c>
      <c r="E346" t="s">
        <v>3364</v>
      </c>
      <c r="F346" t="s">
        <v>3469</v>
      </c>
      <c r="H346">
        <v>64.297051400000001</v>
      </c>
      <c r="I346">
        <v>-113.86962320000001</v>
      </c>
      <c r="J346" s="1" t="str">
        <f t="shared" si="33"/>
        <v>Till</v>
      </c>
      <c r="K346" s="1" t="str">
        <f t="shared" si="34"/>
        <v>Grain Mount: 0.25 – 0.50 mm</v>
      </c>
      <c r="L346" t="s">
        <v>2943</v>
      </c>
      <c r="M346" s="1" t="str">
        <f t="shared" ref="M346:M354" si="36">HYPERLINK("http://geochem.nrcan.gc.ca/cdogs/content/kwd/kwd030120_e.htm", "Ilm")</f>
        <v>Ilm</v>
      </c>
      <c r="N346" t="s">
        <v>3470</v>
      </c>
      <c r="O346" t="s">
        <v>235</v>
      </c>
      <c r="P346" t="s">
        <v>765</v>
      </c>
      <c r="Q346" t="s">
        <v>3471</v>
      </c>
      <c r="R346" t="s">
        <v>457</v>
      </c>
      <c r="S346" t="s">
        <v>965</v>
      </c>
      <c r="T346" t="s">
        <v>3472</v>
      </c>
      <c r="U346" t="s">
        <v>33</v>
      </c>
      <c r="V346" t="s">
        <v>33</v>
      </c>
      <c r="W346" t="s">
        <v>3473</v>
      </c>
      <c r="X346" t="s">
        <v>3474</v>
      </c>
    </row>
    <row r="347" spans="1:24" hidden="1" x14ac:dyDescent="0.25">
      <c r="A347" t="s">
        <v>3475</v>
      </c>
      <c r="B347" t="s">
        <v>3476</v>
      </c>
      <c r="C347" s="1" t="str">
        <f t="shared" si="31"/>
        <v>21:0301</v>
      </c>
      <c r="D347" s="1" t="str">
        <f t="shared" si="32"/>
        <v>21:0007</v>
      </c>
      <c r="E347" t="s">
        <v>3364</v>
      </c>
      <c r="F347" t="s">
        <v>3477</v>
      </c>
      <c r="H347">
        <v>64.297051400000001</v>
      </c>
      <c r="I347">
        <v>-113.86962320000001</v>
      </c>
      <c r="J347" s="1" t="str">
        <f t="shared" si="33"/>
        <v>Till</v>
      </c>
      <c r="K347" s="1" t="str">
        <f t="shared" si="34"/>
        <v>Grain Mount: 0.25 – 0.50 mm</v>
      </c>
      <c r="L347" t="s">
        <v>2943</v>
      </c>
      <c r="M347" s="1" t="str">
        <f t="shared" si="36"/>
        <v>Ilm</v>
      </c>
      <c r="N347" t="s">
        <v>494</v>
      </c>
      <c r="O347" t="s">
        <v>33</v>
      </c>
      <c r="P347" t="s">
        <v>184</v>
      </c>
      <c r="Q347" t="s">
        <v>3478</v>
      </c>
      <c r="R347" t="s">
        <v>33</v>
      </c>
      <c r="S347" t="s">
        <v>3479</v>
      </c>
      <c r="T347" t="s">
        <v>3480</v>
      </c>
      <c r="U347" t="s">
        <v>33</v>
      </c>
      <c r="V347" t="s">
        <v>33</v>
      </c>
      <c r="W347" t="s">
        <v>3481</v>
      </c>
      <c r="X347" t="s">
        <v>3482</v>
      </c>
    </row>
    <row r="348" spans="1:24" hidden="1" x14ac:dyDescent="0.25">
      <c r="A348" t="s">
        <v>3483</v>
      </c>
      <c r="B348" t="s">
        <v>3484</v>
      </c>
      <c r="C348" s="1" t="str">
        <f t="shared" si="31"/>
        <v>21:0301</v>
      </c>
      <c r="D348" s="1" t="str">
        <f t="shared" si="32"/>
        <v>21:0007</v>
      </c>
      <c r="E348" t="s">
        <v>3364</v>
      </c>
      <c r="F348" t="s">
        <v>3485</v>
      </c>
      <c r="H348">
        <v>64.297051400000001</v>
      </c>
      <c r="I348">
        <v>-113.86962320000001</v>
      </c>
      <c r="J348" s="1" t="str">
        <f t="shared" si="33"/>
        <v>Till</v>
      </c>
      <c r="K348" s="1" t="str">
        <f t="shared" si="34"/>
        <v>Grain Mount: 0.25 – 0.50 mm</v>
      </c>
      <c r="L348" t="s">
        <v>2943</v>
      </c>
      <c r="M348" s="1" t="str">
        <f t="shared" si="36"/>
        <v>Ilm</v>
      </c>
      <c r="N348" t="s">
        <v>449</v>
      </c>
      <c r="O348" t="s">
        <v>409</v>
      </c>
      <c r="P348" t="s">
        <v>64</v>
      </c>
      <c r="Q348" t="s">
        <v>3486</v>
      </c>
      <c r="R348" t="s">
        <v>33</v>
      </c>
      <c r="S348" t="s">
        <v>3487</v>
      </c>
      <c r="T348" t="s">
        <v>2862</v>
      </c>
      <c r="U348" t="s">
        <v>33</v>
      </c>
      <c r="V348" t="s">
        <v>33</v>
      </c>
      <c r="W348" t="s">
        <v>3488</v>
      </c>
      <c r="X348" t="s">
        <v>3489</v>
      </c>
    </row>
    <row r="349" spans="1:24" hidden="1" x14ac:dyDescent="0.25">
      <c r="A349" t="s">
        <v>3490</v>
      </c>
      <c r="B349" t="s">
        <v>3491</v>
      </c>
      <c r="C349" s="1" t="str">
        <f t="shared" si="31"/>
        <v>21:0301</v>
      </c>
      <c r="D349" s="1" t="str">
        <f t="shared" si="32"/>
        <v>21:0007</v>
      </c>
      <c r="E349" t="s">
        <v>3364</v>
      </c>
      <c r="F349" t="s">
        <v>3492</v>
      </c>
      <c r="H349">
        <v>64.297051400000001</v>
      </c>
      <c r="I349">
        <v>-113.86962320000001</v>
      </c>
      <c r="J349" s="1" t="str">
        <f t="shared" si="33"/>
        <v>Till</v>
      </c>
      <c r="K349" s="1" t="str">
        <f t="shared" si="34"/>
        <v>Grain Mount: 0.25 – 0.50 mm</v>
      </c>
      <c r="L349" t="s">
        <v>2943</v>
      </c>
      <c r="M349" s="1" t="str">
        <f t="shared" si="36"/>
        <v>Ilm</v>
      </c>
      <c r="N349" t="s">
        <v>209</v>
      </c>
      <c r="O349" t="s">
        <v>686</v>
      </c>
      <c r="P349" t="s">
        <v>782</v>
      </c>
      <c r="Q349" t="s">
        <v>3493</v>
      </c>
      <c r="R349" t="s">
        <v>101</v>
      </c>
      <c r="S349" t="s">
        <v>207</v>
      </c>
      <c r="T349" t="s">
        <v>3494</v>
      </c>
      <c r="U349" t="s">
        <v>33</v>
      </c>
      <c r="V349" t="s">
        <v>33</v>
      </c>
      <c r="W349" t="s">
        <v>3495</v>
      </c>
      <c r="X349" t="s">
        <v>3496</v>
      </c>
    </row>
    <row r="350" spans="1:24" hidden="1" x14ac:dyDescent="0.25">
      <c r="A350" t="s">
        <v>3497</v>
      </c>
      <c r="B350" t="s">
        <v>3498</v>
      </c>
      <c r="C350" s="1" t="str">
        <f t="shared" si="31"/>
        <v>21:0301</v>
      </c>
      <c r="D350" s="1" t="str">
        <f t="shared" si="32"/>
        <v>21:0007</v>
      </c>
      <c r="E350" t="s">
        <v>3364</v>
      </c>
      <c r="F350" t="s">
        <v>3499</v>
      </c>
      <c r="H350">
        <v>64.297051400000001</v>
      </c>
      <c r="I350">
        <v>-113.86962320000001</v>
      </c>
      <c r="J350" s="1" t="str">
        <f t="shared" si="33"/>
        <v>Till</v>
      </c>
      <c r="K350" s="1" t="str">
        <f t="shared" si="34"/>
        <v>Grain Mount: 0.25 – 0.50 mm</v>
      </c>
      <c r="L350" t="s">
        <v>2943</v>
      </c>
      <c r="M350" s="1" t="str">
        <f t="shared" si="36"/>
        <v>Ilm</v>
      </c>
      <c r="N350" t="s">
        <v>409</v>
      </c>
      <c r="O350" t="s">
        <v>278</v>
      </c>
      <c r="P350" t="s">
        <v>254</v>
      </c>
      <c r="Q350" t="s">
        <v>3500</v>
      </c>
      <c r="R350" t="s">
        <v>33</v>
      </c>
      <c r="S350" t="s">
        <v>3501</v>
      </c>
      <c r="T350" t="s">
        <v>3502</v>
      </c>
      <c r="U350" t="s">
        <v>33</v>
      </c>
      <c r="V350" t="s">
        <v>33</v>
      </c>
      <c r="W350" t="s">
        <v>3503</v>
      </c>
      <c r="X350" t="s">
        <v>3504</v>
      </c>
    </row>
    <row r="351" spans="1:24" hidden="1" x14ac:dyDescent="0.25">
      <c r="A351" t="s">
        <v>3505</v>
      </c>
      <c r="B351" t="s">
        <v>3506</v>
      </c>
      <c r="C351" s="1" t="str">
        <f t="shared" si="31"/>
        <v>21:0301</v>
      </c>
      <c r="D351" s="1" t="str">
        <f t="shared" si="32"/>
        <v>21:0007</v>
      </c>
      <c r="E351" t="s">
        <v>3364</v>
      </c>
      <c r="F351" t="s">
        <v>3507</v>
      </c>
      <c r="H351">
        <v>64.297051400000001</v>
      </c>
      <c r="I351">
        <v>-113.86962320000001</v>
      </c>
      <c r="J351" s="1" t="str">
        <f t="shared" si="33"/>
        <v>Till</v>
      </c>
      <c r="K351" s="1" t="str">
        <f t="shared" si="34"/>
        <v>Grain Mount: 0.25 – 0.50 mm</v>
      </c>
      <c r="L351" t="s">
        <v>2943</v>
      </c>
      <c r="M351" s="1" t="str">
        <f t="shared" si="36"/>
        <v>Ilm</v>
      </c>
      <c r="N351" t="s">
        <v>184</v>
      </c>
      <c r="O351" t="s">
        <v>245</v>
      </c>
      <c r="P351" t="s">
        <v>718</v>
      </c>
      <c r="Q351" t="s">
        <v>3508</v>
      </c>
      <c r="R351" t="s">
        <v>33</v>
      </c>
      <c r="S351" t="s">
        <v>3509</v>
      </c>
      <c r="T351" t="s">
        <v>3510</v>
      </c>
      <c r="U351" t="s">
        <v>33</v>
      </c>
      <c r="V351" t="s">
        <v>33</v>
      </c>
      <c r="W351" t="s">
        <v>3511</v>
      </c>
      <c r="X351" t="s">
        <v>3512</v>
      </c>
    </row>
    <row r="352" spans="1:24" hidden="1" x14ac:dyDescent="0.25">
      <c r="A352" t="s">
        <v>3513</v>
      </c>
      <c r="B352" t="s">
        <v>3514</v>
      </c>
      <c r="C352" s="1" t="str">
        <f t="shared" si="31"/>
        <v>21:0301</v>
      </c>
      <c r="D352" s="1" t="str">
        <f t="shared" si="32"/>
        <v>21:0007</v>
      </c>
      <c r="E352" t="s">
        <v>3364</v>
      </c>
      <c r="F352" t="s">
        <v>3515</v>
      </c>
      <c r="H352">
        <v>64.297051400000001</v>
      </c>
      <c r="I352">
        <v>-113.86962320000001</v>
      </c>
      <c r="J352" s="1" t="str">
        <f t="shared" si="33"/>
        <v>Till</v>
      </c>
      <c r="K352" s="1" t="str">
        <f t="shared" si="34"/>
        <v>Grain Mount: 0.25 – 0.50 mm</v>
      </c>
      <c r="L352" t="s">
        <v>2943</v>
      </c>
      <c r="M352" s="1" t="str">
        <f t="shared" si="36"/>
        <v>Ilm</v>
      </c>
      <c r="N352" t="s">
        <v>676</v>
      </c>
      <c r="O352" t="s">
        <v>331</v>
      </c>
      <c r="P352" t="s">
        <v>633</v>
      </c>
      <c r="Q352" t="s">
        <v>3516</v>
      </c>
      <c r="R352" t="s">
        <v>33</v>
      </c>
      <c r="S352" t="s">
        <v>234</v>
      </c>
      <c r="T352" t="s">
        <v>3517</v>
      </c>
      <c r="U352" t="s">
        <v>424</v>
      </c>
      <c r="V352" t="s">
        <v>33</v>
      </c>
      <c r="W352" t="s">
        <v>3518</v>
      </c>
      <c r="X352" t="s">
        <v>3519</v>
      </c>
    </row>
    <row r="353" spans="1:24" hidden="1" x14ac:dyDescent="0.25">
      <c r="A353" t="s">
        <v>3520</v>
      </c>
      <c r="B353" t="s">
        <v>3521</v>
      </c>
      <c r="C353" s="1" t="str">
        <f t="shared" si="31"/>
        <v>21:0301</v>
      </c>
      <c r="D353" s="1" t="str">
        <f t="shared" si="32"/>
        <v>21:0007</v>
      </c>
      <c r="E353" t="s">
        <v>3364</v>
      </c>
      <c r="F353" t="s">
        <v>3522</v>
      </c>
      <c r="H353">
        <v>64.297051400000001</v>
      </c>
      <c r="I353">
        <v>-113.86962320000001</v>
      </c>
      <c r="J353" s="1" t="str">
        <f t="shared" si="33"/>
        <v>Till</v>
      </c>
      <c r="K353" s="1" t="str">
        <f t="shared" si="34"/>
        <v>Grain Mount: 0.25 – 0.50 mm</v>
      </c>
      <c r="L353" t="s">
        <v>2943</v>
      </c>
      <c r="M353" s="1" t="str">
        <f t="shared" si="36"/>
        <v>Ilm</v>
      </c>
      <c r="N353" t="s">
        <v>36</v>
      </c>
      <c r="O353" t="s">
        <v>220</v>
      </c>
      <c r="P353" t="s">
        <v>3523</v>
      </c>
      <c r="Q353" t="s">
        <v>1422</v>
      </c>
      <c r="R353" t="s">
        <v>47</v>
      </c>
      <c r="S353" t="s">
        <v>3524</v>
      </c>
      <c r="T353" t="s">
        <v>3525</v>
      </c>
      <c r="U353" t="s">
        <v>33</v>
      </c>
      <c r="V353" t="s">
        <v>33</v>
      </c>
      <c r="W353" t="s">
        <v>3526</v>
      </c>
      <c r="X353" t="s">
        <v>3527</v>
      </c>
    </row>
    <row r="354" spans="1:24" hidden="1" x14ac:dyDescent="0.25">
      <c r="A354" t="s">
        <v>3528</v>
      </c>
      <c r="B354" t="s">
        <v>3529</v>
      </c>
      <c r="C354" s="1" t="str">
        <f t="shared" si="31"/>
        <v>21:0301</v>
      </c>
      <c r="D354" s="1" t="str">
        <f t="shared" si="32"/>
        <v>21:0007</v>
      </c>
      <c r="E354" t="s">
        <v>3364</v>
      </c>
      <c r="F354" t="s">
        <v>3530</v>
      </c>
      <c r="H354">
        <v>64.297051400000001</v>
      </c>
      <c r="I354">
        <v>-113.86962320000001</v>
      </c>
      <c r="J354" s="1" t="str">
        <f t="shared" si="33"/>
        <v>Till</v>
      </c>
      <c r="K354" s="1" t="str">
        <f t="shared" si="34"/>
        <v>Grain Mount: 0.25 – 0.50 mm</v>
      </c>
      <c r="L354" t="s">
        <v>2943</v>
      </c>
      <c r="M354" s="1" t="str">
        <f t="shared" si="36"/>
        <v>Ilm</v>
      </c>
      <c r="N354" t="s">
        <v>509</v>
      </c>
      <c r="O354" t="s">
        <v>33</v>
      </c>
      <c r="P354" t="s">
        <v>33</v>
      </c>
      <c r="Q354" t="s">
        <v>3531</v>
      </c>
      <c r="R354" t="s">
        <v>220</v>
      </c>
      <c r="S354" t="s">
        <v>775</v>
      </c>
      <c r="T354" t="s">
        <v>3532</v>
      </c>
      <c r="U354" t="s">
        <v>33</v>
      </c>
      <c r="V354" t="s">
        <v>474</v>
      </c>
      <c r="W354" t="s">
        <v>3533</v>
      </c>
      <c r="X354" t="s">
        <v>3534</v>
      </c>
    </row>
    <row r="355" spans="1:24" hidden="1" x14ac:dyDescent="0.25">
      <c r="A355" t="s">
        <v>3535</v>
      </c>
      <c r="B355" t="s">
        <v>3536</v>
      </c>
      <c r="C355" s="1" t="str">
        <f t="shared" si="31"/>
        <v>21:0301</v>
      </c>
      <c r="D355" s="1" t="str">
        <f t="shared" si="32"/>
        <v>21:0007</v>
      </c>
      <c r="E355" t="s">
        <v>3537</v>
      </c>
      <c r="F355" t="s">
        <v>3538</v>
      </c>
      <c r="H355">
        <v>64.072795499999998</v>
      </c>
      <c r="I355">
        <v>-113.901961</v>
      </c>
      <c r="J355" s="1" t="str">
        <f t="shared" si="33"/>
        <v>Till</v>
      </c>
      <c r="K355" s="1" t="str">
        <f t="shared" si="34"/>
        <v>Grain Mount: 0.25 – 0.50 mm</v>
      </c>
      <c r="L355" t="s">
        <v>2943</v>
      </c>
      <c r="M355" s="1" t="str">
        <f>HYPERLINK("http://geochem.nrcan.gc.ca/cdogs/content/kwd/kwd030523_e.htm", "Prp")</f>
        <v>Prp</v>
      </c>
      <c r="N355" t="s">
        <v>3539</v>
      </c>
      <c r="O355" t="s">
        <v>3540</v>
      </c>
      <c r="P355" t="s">
        <v>3541</v>
      </c>
      <c r="Q355" t="s">
        <v>3542</v>
      </c>
      <c r="R355" t="s">
        <v>235</v>
      </c>
      <c r="S355" t="s">
        <v>3543</v>
      </c>
      <c r="T355" t="s">
        <v>3544</v>
      </c>
      <c r="U355" t="s">
        <v>676</v>
      </c>
      <c r="V355" t="s">
        <v>3545</v>
      </c>
      <c r="W355" t="s">
        <v>3546</v>
      </c>
      <c r="X355" t="s">
        <v>951</v>
      </c>
    </row>
    <row r="356" spans="1:24" hidden="1" x14ac:dyDescent="0.25">
      <c r="A356" t="s">
        <v>3547</v>
      </c>
      <c r="B356" t="s">
        <v>3548</v>
      </c>
      <c r="C356" s="1" t="str">
        <f t="shared" si="31"/>
        <v>21:0301</v>
      </c>
      <c r="D356" s="1" t="str">
        <f t="shared" si="32"/>
        <v>21:0007</v>
      </c>
      <c r="E356" t="s">
        <v>3537</v>
      </c>
      <c r="F356" t="s">
        <v>3549</v>
      </c>
      <c r="H356">
        <v>64.072795499999998</v>
      </c>
      <c r="I356">
        <v>-113.901961</v>
      </c>
      <c r="J356" s="1" t="str">
        <f t="shared" si="33"/>
        <v>Till</v>
      </c>
      <c r="K356" s="1" t="str">
        <f t="shared" si="34"/>
        <v>Grain Mount: 0.25 – 0.50 mm</v>
      </c>
      <c r="L356" t="s">
        <v>2943</v>
      </c>
      <c r="M356" s="1" t="str">
        <f>HYPERLINK("http://geochem.nrcan.gc.ca/cdogs/content/kwd/kwd030120_e.htm", "Ilm")</f>
        <v>Ilm</v>
      </c>
      <c r="N356" t="s">
        <v>219</v>
      </c>
      <c r="O356" t="s">
        <v>420</v>
      </c>
      <c r="P356" t="s">
        <v>156</v>
      </c>
      <c r="Q356" t="s">
        <v>3550</v>
      </c>
      <c r="R356" t="s">
        <v>474</v>
      </c>
      <c r="S356" t="s">
        <v>92</v>
      </c>
      <c r="T356" t="s">
        <v>1437</v>
      </c>
      <c r="U356" t="s">
        <v>33</v>
      </c>
      <c r="V356" t="s">
        <v>33</v>
      </c>
      <c r="W356" t="s">
        <v>3551</v>
      </c>
      <c r="X356" t="s">
        <v>3552</v>
      </c>
    </row>
    <row r="357" spans="1:24" hidden="1" x14ac:dyDescent="0.25">
      <c r="A357" t="s">
        <v>3553</v>
      </c>
      <c r="B357" t="s">
        <v>3554</v>
      </c>
      <c r="C357" s="1" t="str">
        <f t="shared" si="31"/>
        <v>21:0301</v>
      </c>
      <c r="D357" s="1" t="str">
        <f t="shared" si="32"/>
        <v>21:0007</v>
      </c>
      <c r="E357" t="s">
        <v>3537</v>
      </c>
      <c r="F357" t="s">
        <v>3555</v>
      </c>
      <c r="H357">
        <v>64.072795499999998</v>
      </c>
      <c r="I357">
        <v>-113.901961</v>
      </c>
      <c r="J357" s="1" t="str">
        <f t="shared" si="33"/>
        <v>Till</v>
      </c>
      <c r="K357" s="1" t="str">
        <f t="shared" si="34"/>
        <v>Grain Mount: 0.25 – 0.50 mm</v>
      </c>
      <c r="L357" t="s">
        <v>2943</v>
      </c>
      <c r="M357" s="1" t="str">
        <f>HYPERLINK("http://geochem.nrcan.gc.ca/cdogs/content/kwd/kwd030120_e.htm", "Ilm")</f>
        <v>Ilm</v>
      </c>
      <c r="N357" t="s">
        <v>449</v>
      </c>
      <c r="O357" t="s">
        <v>686</v>
      </c>
      <c r="P357" t="s">
        <v>47</v>
      </c>
      <c r="Q357" t="s">
        <v>3556</v>
      </c>
      <c r="R357" t="s">
        <v>245</v>
      </c>
      <c r="S357" t="s">
        <v>78</v>
      </c>
      <c r="T357" t="s">
        <v>3557</v>
      </c>
      <c r="U357" t="s">
        <v>170</v>
      </c>
      <c r="V357" t="s">
        <v>33</v>
      </c>
      <c r="W357" t="s">
        <v>3558</v>
      </c>
      <c r="X357" t="s">
        <v>3559</v>
      </c>
    </row>
    <row r="358" spans="1:24" hidden="1" x14ac:dyDescent="0.25">
      <c r="A358" t="s">
        <v>3560</v>
      </c>
      <c r="B358" t="s">
        <v>3561</v>
      </c>
      <c r="C358" s="1" t="str">
        <f t="shared" si="31"/>
        <v>21:0301</v>
      </c>
      <c r="D358" s="1" t="str">
        <f t="shared" si="32"/>
        <v>21:0007</v>
      </c>
      <c r="E358" t="s">
        <v>3537</v>
      </c>
      <c r="F358" t="s">
        <v>3562</v>
      </c>
      <c r="H358">
        <v>64.072795499999998</v>
      </c>
      <c r="I358">
        <v>-113.901961</v>
      </c>
      <c r="J358" s="1" t="str">
        <f t="shared" si="33"/>
        <v>Till</v>
      </c>
      <c r="K358" s="1" t="str">
        <f t="shared" si="34"/>
        <v>Grain Mount: 0.25 – 0.50 mm</v>
      </c>
      <c r="L358" t="s">
        <v>2943</v>
      </c>
      <c r="M358" s="1" t="str">
        <f>HYPERLINK("http://geochem.nrcan.gc.ca/cdogs/content/kwd/kwd030120_e.htm", "Ilm")</f>
        <v>Ilm</v>
      </c>
      <c r="N358" t="s">
        <v>398</v>
      </c>
      <c r="O358" t="s">
        <v>226</v>
      </c>
      <c r="P358" t="s">
        <v>641</v>
      </c>
      <c r="Q358" t="s">
        <v>3563</v>
      </c>
      <c r="R358" t="s">
        <v>226</v>
      </c>
      <c r="S358" t="s">
        <v>1161</v>
      </c>
      <c r="T358" t="s">
        <v>3564</v>
      </c>
      <c r="U358" t="s">
        <v>33</v>
      </c>
      <c r="V358" t="s">
        <v>33</v>
      </c>
      <c r="W358" t="s">
        <v>3565</v>
      </c>
      <c r="X358" t="s">
        <v>3566</v>
      </c>
    </row>
    <row r="359" spans="1:24" hidden="1" x14ac:dyDescent="0.25">
      <c r="A359" t="s">
        <v>3567</v>
      </c>
      <c r="B359" t="s">
        <v>3568</v>
      </c>
      <c r="C359" s="1" t="str">
        <f t="shared" si="31"/>
        <v>21:0301</v>
      </c>
      <c r="D359" s="1" t="str">
        <f t="shared" si="32"/>
        <v>21:0007</v>
      </c>
      <c r="E359" t="s">
        <v>3569</v>
      </c>
      <c r="F359" t="s">
        <v>3570</v>
      </c>
      <c r="H359">
        <v>64.209435499999998</v>
      </c>
      <c r="I359">
        <v>-113.7218924</v>
      </c>
      <c r="J359" s="1" t="str">
        <f t="shared" si="33"/>
        <v>Till</v>
      </c>
      <c r="K359" s="1" t="str">
        <f t="shared" si="34"/>
        <v>Grain Mount: 0.25 – 0.50 mm</v>
      </c>
      <c r="L359" t="s">
        <v>3571</v>
      </c>
      <c r="M359" s="1" t="str">
        <f t="shared" ref="M359:M390" si="37">HYPERLINK("http://geochem.nrcan.gc.ca/cdogs/content/kwd/kwd030523_e.htm", "Prp")</f>
        <v>Prp</v>
      </c>
      <c r="N359" t="s">
        <v>3572</v>
      </c>
      <c r="O359" t="s">
        <v>3573</v>
      </c>
      <c r="P359" t="s">
        <v>3574</v>
      </c>
      <c r="Q359" t="s">
        <v>3575</v>
      </c>
      <c r="R359" t="s">
        <v>61</v>
      </c>
      <c r="S359" t="s">
        <v>3576</v>
      </c>
      <c r="T359" t="s">
        <v>3577</v>
      </c>
      <c r="U359" t="s">
        <v>462</v>
      </c>
      <c r="V359" t="s">
        <v>3578</v>
      </c>
      <c r="W359" t="s">
        <v>569</v>
      </c>
      <c r="X359" t="s">
        <v>3579</v>
      </c>
    </row>
    <row r="360" spans="1:24" hidden="1" x14ac:dyDescent="0.25">
      <c r="A360" t="s">
        <v>3580</v>
      </c>
      <c r="B360" t="s">
        <v>3581</v>
      </c>
      <c r="C360" s="1" t="str">
        <f t="shared" si="31"/>
        <v>21:0301</v>
      </c>
      <c r="D360" s="1" t="str">
        <f t="shared" si="32"/>
        <v>21:0007</v>
      </c>
      <c r="E360" t="s">
        <v>3569</v>
      </c>
      <c r="F360" t="s">
        <v>3582</v>
      </c>
      <c r="H360">
        <v>64.209435499999998</v>
      </c>
      <c r="I360">
        <v>-113.7218924</v>
      </c>
      <c r="J360" s="1" t="str">
        <f t="shared" si="33"/>
        <v>Till</v>
      </c>
      <c r="K360" s="1" t="str">
        <f t="shared" si="34"/>
        <v>Grain Mount: 0.25 – 0.50 mm</v>
      </c>
      <c r="L360" t="s">
        <v>3571</v>
      </c>
      <c r="M360" s="1" t="str">
        <f t="shared" si="37"/>
        <v>Prp</v>
      </c>
      <c r="N360" t="s">
        <v>3583</v>
      </c>
      <c r="O360" t="s">
        <v>3584</v>
      </c>
      <c r="P360" t="s">
        <v>3585</v>
      </c>
      <c r="Q360" t="s">
        <v>3586</v>
      </c>
      <c r="R360" t="s">
        <v>420</v>
      </c>
      <c r="S360" t="s">
        <v>3587</v>
      </c>
      <c r="T360" t="s">
        <v>3588</v>
      </c>
      <c r="U360" t="s">
        <v>87</v>
      </c>
      <c r="V360" t="s">
        <v>3589</v>
      </c>
      <c r="W360" t="s">
        <v>101</v>
      </c>
      <c r="X360" t="s">
        <v>1069</v>
      </c>
    </row>
    <row r="361" spans="1:24" hidden="1" x14ac:dyDescent="0.25">
      <c r="A361" t="s">
        <v>3590</v>
      </c>
      <c r="B361" t="s">
        <v>3591</v>
      </c>
      <c r="C361" s="1" t="str">
        <f t="shared" si="31"/>
        <v>21:0301</v>
      </c>
      <c r="D361" s="1" t="str">
        <f t="shared" si="32"/>
        <v>21:0007</v>
      </c>
      <c r="E361" t="s">
        <v>3569</v>
      </c>
      <c r="F361" t="s">
        <v>3592</v>
      </c>
      <c r="H361">
        <v>64.209435499999998</v>
      </c>
      <c r="I361">
        <v>-113.7218924</v>
      </c>
      <c r="J361" s="1" t="str">
        <f t="shared" si="33"/>
        <v>Till</v>
      </c>
      <c r="K361" s="1" t="str">
        <f t="shared" si="34"/>
        <v>Grain Mount: 0.25 – 0.50 mm</v>
      </c>
      <c r="L361" t="s">
        <v>3571</v>
      </c>
      <c r="M361" s="1" t="str">
        <f t="shared" si="37"/>
        <v>Prp</v>
      </c>
      <c r="N361" t="s">
        <v>3593</v>
      </c>
      <c r="O361" t="s">
        <v>3594</v>
      </c>
      <c r="P361" t="s">
        <v>3595</v>
      </c>
      <c r="Q361" t="s">
        <v>3146</v>
      </c>
      <c r="R361" t="s">
        <v>90</v>
      </c>
      <c r="S361" t="s">
        <v>3596</v>
      </c>
      <c r="T361" t="s">
        <v>3597</v>
      </c>
      <c r="U361" t="s">
        <v>33</v>
      </c>
      <c r="V361" t="s">
        <v>3598</v>
      </c>
      <c r="W361" t="s">
        <v>494</v>
      </c>
      <c r="X361" t="s">
        <v>3599</v>
      </c>
    </row>
    <row r="362" spans="1:24" hidden="1" x14ac:dyDescent="0.25">
      <c r="A362" t="s">
        <v>3600</v>
      </c>
      <c r="B362" t="s">
        <v>3601</v>
      </c>
      <c r="C362" s="1" t="str">
        <f t="shared" si="31"/>
        <v>21:0301</v>
      </c>
      <c r="D362" s="1" t="str">
        <f t="shared" si="32"/>
        <v>21:0007</v>
      </c>
      <c r="E362" t="s">
        <v>3569</v>
      </c>
      <c r="F362" t="s">
        <v>3602</v>
      </c>
      <c r="H362">
        <v>64.209435499999998</v>
      </c>
      <c r="I362">
        <v>-113.7218924</v>
      </c>
      <c r="J362" s="1" t="str">
        <f t="shared" si="33"/>
        <v>Till</v>
      </c>
      <c r="K362" s="1" t="str">
        <f t="shared" si="34"/>
        <v>Grain Mount: 0.25 – 0.50 mm</v>
      </c>
      <c r="L362" t="s">
        <v>3571</v>
      </c>
      <c r="M362" s="1" t="str">
        <f t="shared" si="37"/>
        <v>Prp</v>
      </c>
      <c r="N362" t="s">
        <v>3603</v>
      </c>
      <c r="O362" t="s">
        <v>3604</v>
      </c>
      <c r="P362" t="s">
        <v>3605</v>
      </c>
      <c r="Q362" t="s">
        <v>3606</v>
      </c>
      <c r="R362" t="s">
        <v>235</v>
      </c>
      <c r="S362" t="s">
        <v>3607</v>
      </c>
      <c r="T362" t="s">
        <v>3608</v>
      </c>
      <c r="U362" t="s">
        <v>245</v>
      </c>
      <c r="V362" t="s">
        <v>3609</v>
      </c>
      <c r="W362" t="s">
        <v>589</v>
      </c>
      <c r="X362" t="s">
        <v>3610</v>
      </c>
    </row>
    <row r="363" spans="1:24" hidden="1" x14ac:dyDescent="0.25">
      <c r="A363" t="s">
        <v>3611</v>
      </c>
      <c r="B363" t="s">
        <v>3612</v>
      </c>
      <c r="C363" s="1" t="str">
        <f t="shared" si="31"/>
        <v>21:0301</v>
      </c>
      <c r="D363" s="1" t="str">
        <f t="shared" si="32"/>
        <v>21:0007</v>
      </c>
      <c r="E363" t="s">
        <v>3569</v>
      </c>
      <c r="F363" t="s">
        <v>3613</v>
      </c>
      <c r="H363">
        <v>64.209435499999998</v>
      </c>
      <c r="I363">
        <v>-113.7218924</v>
      </c>
      <c r="J363" s="1" t="str">
        <f t="shared" si="33"/>
        <v>Till</v>
      </c>
      <c r="K363" s="1" t="str">
        <f t="shared" si="34"/>
        <v>Grain Mount: 0.25 – 0.50 mm</v>
      </c>
      <c r="L363" t="s">
        <v>3571</v>
      </c>
      <c r="M363" s="1" t="str">
        <f t="shared" si="37"/>
        <v>Prp</v>
      </c>
      <c r="N363" t="s">
        <v>3614</v>
      </c>
      <c r="O363" t="s">
        <v>3615</v>
      </c>
      <c r="P363" t="s">
        <v>3616</v>
      </c>
      <c r="Q363" t="s">
        <v>3617</v>
      </c>
      <c r="R363" t="s">
        <v>462</v>
      </c>
      <c r="S363" t="s">
        <v>3618</v>
      </c>
      <c r="T363" t="s">
        <v>3619</v>
      </c>
      <c r="U363" t="s">
        <v>87</v>
      </c>
      <c r="V363" t="s">
        <v>3620</v>
      </c>
      <c r="W363" t="s">
        <v>345</v>
      </c>
      <c r="X363" t="s">
        <v>3621</v>
      </c>
    </row>
    <row r="364" spans="1:24" hidden="1" x14ac:dyDescent="0.25">
      <c r="A364" t="s">
        <v>3622</v>
      </c>
      <c r="B364" t="s">
        <v>3623</v>
      </c>
      <c r="C364" s="1" t="str">
        <f t="shared" si="31"/>
        <v>21:0301</v>
      </c>
      <c r="D364" s="1" t="str">
        <f t="shared" si="32"/>
        <v>21:0007</v>
      </c>
      <c r="E364" t="s">
        <v>3569</v>
      </c>
      <c r="F364" t="s">
        <v>3624</v>
      </c>
      <c r="H364">
        <v>64.209435499999998</v>
      </c>
      <c r="I364">
        <v>-113.7218924</v>
      </c>
      <c r="J364" s="1" t="str">
        <f t="shared" si="33"/>
        <v>Till</v>
      </c>
      <c r="K364" s="1" t="str">
        <f t="shared" si="34"/>
        <v>Grain Mount: 0.25 – 0.50 mm</v>
      </c>
      <c r="L364" t="s">
        <v>3571</v>
      </c>
      <c r="M364" s="1" t="str">
        <f t="shared" si="37"/>
        <v>Prp</v>
      </c>
      <c r="N364" t="s">
        <v>3625</v>
      </c>
      <c r="O364" t="s">
        <v>3626</v>
      </c>
      <c r="P364" t="s">
        <v>607</v>
      </c>
      <c r="Q364" t="s">
        <v>3627</v>
      </c>
      <c r="R364" t="s">
        <v>33</v>
      </c>
      <c r="S364" t="s">
        <v>3628</v>
      </c>
      <c r="T364" t="s">
        <v>3409</v>
      </c>
      <c r="U364" t="s">
        <v>33</v>
      </c>
      <c r="V364" t="s">
        <v>3629</v>
      </c>
      <c r="W364" t="s">
        <v>366</v>
      </c>
      <c r="X364" t="s">
        <v>3630</v>
      </c>
    </row>
    <row r="365" spans="1:24" hidden="1" x14ac:dyDescent="0.25">
      <c r="A365" t="s">
        <v>3631</v>
      </c>
      <c r="B365" t="s">
        <v>3632</v>
      </c>
      <c r="C365" s="1" t="str">
        <f t="shared" si="31"/>
        <v>21:0301</v>
      </c>
      <c r="D365" s="1" t="str">
        <f t="shared" si="32"/>
        <v>21:0007</v>
      </c>
      <c r="E365" t="s">
        <v>3569</v>
      </c>
      <c r="F365" t="s">
        <v>3633</v>
      </c>
      <c r="H365">
        <v>64.209435499999998</v>
      </c>
      <c r="I365">
        <v>-113.7218924</v>
      </c>
      <c r="J365" s="1" t="str">
        <f t="shared" si="33"/>
        <v>Till</v>
      </c>
      <c r="K365" s="1" t="str">
        <f t="shared" si="34"/>
        <v>Grain Mount: 0.25 – 0.50 mm</v>
      </c>
      <c r="L365" t="s">
        <v>3571</v>
      </c>
      <c r="M365" s="1" t="str">
        <f t="shared" si="37"/>
        <v>Prp</v>
      </c>
      <c r="N365" t="s">
        <v>3634</v>
      </c>
      <c r="O365" t="s">
        <v>3635</v>
      </c>
      <c r="P365" t="s">
        <v>3636</v>
      </c>
      <c r="Q365" t="s">
        <v>3637</v>
      </c>
      <c r="R365" t="s">
        <v>33</v>
      </c>
      <c r="S365" t="s">
        <v>3638</v>
      </c>
      <c r="T365" t="s">
        <v>2364</v>
      </c>
      <c r="U365" t="s">
        <v>474</v>
      </c>
      <c r="V365" t="s">
        <v>3639</v>
      </c>
      <c r="W365" t="s">
        <v>282</v>
      </c>
      <c r="X365" t="s">
        <v>3640</v>
      </c>
    </row>
    <row r="366" spans="1:24" hidden="1" x14ac:dyDescent="0.25">
      <c r="A366" t="s">
        <v>3641</v>
      </c>
      <c r="B366" t="s">
        <v>3642</v>
      </c>
      <c r="C366" s="1" t="str">
        <f t="shared" si="31"/>
        <v>21:0301</v>
      </c>
      <c r="D366" s="1" t="str">
        <f t="shared" si="32"/>
        <v>21:0007</v>
      </c>
      <c r="E366" t="s">
        <v>3569</v>
      </c>
      <c r="F366" t="s">
        <v>3643</v>
      </c>
      <c r="H366">
        <v>64.209435499999998</v>
      </c>
      <c r="I366">
        <v>-113.7218924</v>
      </c>
      <c r="J366" s="1" t="str">
        <f t="shared" si="33"/>
        <v>Till</v>
      </c>
      <c r="K366" s="1" t="str">
        <f t="shared" si="34"/>
        <v>Grain Mount: 0.25 – 0.50 mm</v>
      </c>
      <c r="L366" t="s">
        <v>3571</v>
      </c>
      <c r="M366" s="1" t="str">
        <f t="shared" si="37"/>
        <v>Prp</v>
      </c>
      <c r="N366" t="s">
        <v>3644</v>
      </c>
      <c r="O366" t="s">
        <v>3645</v>
      </c>
      <c r="P366" t="s">
        <v>3646</v>
      </c>
      <c r="Q366" t="s">
        <v>3647</v>
      </c>
      <c r="R366" t="s">
        <v>411</v>
      </c>
      <c r="S366" t="s">
        <v>3648</v>
      </c>
      <c r="T366" t="s">
        <v>3649</v>
      </c>
      <c r="U366" t="s">
        <v>235</v>
      </c>
      <c r="V366" t="s">
        <v>3650</v>
      </c>
      <c r="W366" t="s">
        <v>1172</v>
      </c>
      <c r="X366" t="s">
        <v>3651</v>
      </c>
    </row>
    <row r="367" spans="1:24" hidden="1" x14ac:dyDescent="0.25">
      <c r="A367" t="s">
        <v>3652</v>
      </c>
      <c r="B367" t="s">
        <v>3653</v>
      </c>
      <c r="C367" s="1" t="str">
        <f t="shared" si="31"/>
        <v>21:0301</v>
      </c>
      <c r="D367" s="1" t="str">
        <f t="shared" si="32"/>
        <v>21:0007</v>
      </c>
      <c r="E367" t="s">
        <v>3569</v>
      </c>
      <c r="F367" t="s">
        <v>3654</v>
      </c>
      <c r="H367">
        <v>64.209435499999998</v>
      </c>
      <c r="I367">
        <v>-113.7218924</v>
      </c>
      <c r="J367" s="1" t="str">
        <f t="shared" si="33"/>
        <v>Till</v>
      </c>
      <c r="K367" s="1" t="str">
        <f t="shared" si="34"/>
        <v>Grain Mount: 0.25 – 0.50 mm</v>
      </c>
      <c r="L367" t="s">
        <v>3571</v>
      </c>
      <c r="M367" s="1" t="str">
        <f t="shared" si="37"/>
        <v>Prp</v>
      </c>
      <c r="N367" t="s">
        <v>3655</v>
      </c>
      <c r="O367" t="s">
        <v>3448</v>
      </c>
      <c r="P367" t="s">
        <v>3656</v>
      </c>
      <c r="Q367" t="s">
        <v>3657</v>
      </c>
      <c r="R367" t="s">
        <v>420</v>
      </c>
      <c r="S367" t="s">
        <v>3658</v>
      </c>
      <c r="T367" t="s">
        <v>2364</v>
      </c>
      <c r="U367" t="s">
        <v>223</v>
      </c>
      <c r="V367" t="s">
        <v>3659</v>
      </c>
      <c r="W367" t="s">
        <v>669</v>
      </c>
      <c r="X367" t="s">
        <v>3660</v>
      </c>
    </row>
    <row r="368" spans="1:24" hidden="1" x14ac:dyDescent="0.25">
      <c r="A368" t="s">
        <v>3661</v>
      </c>
      <c r="B368" t="s">
        <v>3662</v>
      </c>
      <c r="C368" s="1" t="str">
        <f t="shared" si="31"/>
        <v>21:0301</v>
      </c>
      <c r="D368" s="1" t="str">
        <f t="shared" si="32"/>
        <v>21:0007</v>
      </c>
      <c r="E368" t="s">
        <v>3569</v>
      </c>
      <c r="F368" t="s">
        <v>3663</v>
      </c>
      <c r="H368">
        <v>64.209435499999998</v>
      </c>
      <c r="I368">
        <v>-113.7218924</v>
      </c>
      <c r="J368" s="1" t="str">
        <f t="shared" si="33"/>
        <v>Till</v>
      </c>
      <c r="K368" s="1" t="str">
        <f t="shared" si="34"/>
        <v>Grain Mount: 0.25 – 0.50 mm</v>
      </c>
      <c r="L368" t="s">
        <v>3571</v>
      </c>
      <c r="M368" s="1" t="str">
        <f t="shared" si="37"/>
        <v>Prp</v>
      </c>
      <c r="N368" t="s">
        <v>3664</v>
      </c>
      <c r="O368" t="s">
        <v>3665</v>
      </c>
      <c r="P368" t="s">
        <v>3666</v>
      </c>
      <c r="Q368" t="s">
        <v>3667</v>
      </c>
      <c r="R368" t="s">
        <v>101</v>
      </c>
      <c r="S368" t="s">
        <v>3668</v>
      </c>
      <c r="T368" t="s">
        <v>3669</v>
      </c>
      <c r="U368" t="s">
        <v>449</v>
      </c>
      <c r="V368" t="s">
        <v>3670</v>
      </c>
      <c r="W368" t="s">
        <v>1078</v>
      </c>
      <c r="X368" t="s">
        <v>3671</v>
      </c>
    </row>
    <row r="369" spans="1:24" hidden="1" x14ac:dyDescent="0.25">
      <c r="A369" t="s">
        <v>3672</v>
      </c>
      <c r="B369" t="s">
        <v>3673</v>
      </c>
      <c r="C369" s="1" t="str">
        <f t="shared" si="31"/>
        <v>21:0301</v>
      </c>
      <c r="D369" s="1" t="str">
        <f t="shared" si="32"/>
        <v>21:0007</v>
      </c>
      <c r="E369" t="s">
        <v>3569</v>
      </c>
      <c r="F369" t="s">
        <v>3674</v>
      </c>
      <c r="H369">
        <v>64.209435499999998</v>
      </c>
      <c r="I369">
        <v>-113.7218924</v>
      </c>
      <c r="J369" s="1" t="str">
        <f t="shared" si="33"/>
        <v>Till</v>
      </c>
      <c r="K369" s="1" t="str">
        <f t="shared" si="34"/>
        <v>Grain Mount: 0.25 – 0.50 mm</v>
      </c>
      <c r="L369" t="s">
        <v>3571</v>
      </c>
      <c r="M369" s="1" t="str">
        <f t="shared" si="37"/>
        <v>Prp</v>
      </c>
      <c r="N369" t="s">
        <v>3675</v>
      </c>
      <c r="O369" t="s">
        <v>3676</v>
      </c>
      <c r="P369" t="s">
        <v>3677</v>
      </c>
      <c r="Q369" t="s">
        <v>3678</v>
      </c>
      <c r="R369" t="s">
        <v>366</v>
      </c>
      <c r="S369" t="s">
        <v>3679</v>
      </c>
      <c r="T369" t="s">
        <v>3680</v>
      </c>
      <c r="U369" t="s">
        <v>47</v>
      </c>
      <c r="V369" t="s">
        <v>3681</v>
      </c>
      <c r="W369" t="s">
        <v>1213</v>
      </c>
      <c r="X369" t="s">
        <v>3682</v>
      </c>
    </row>
    <row r="370" spans="1:24" hidden="1" x14ac:dyDescent="0.25">
      <c r="A370" t="s">
        <v>3683</v>
      </c>
      <c r="B370" t="s">
        <v>3684</v>
      </c>
      <c r="C370" s="1" t="str">
        <f t="shared" si="31"/>
        <v>21:0301</v>
      </c>
      <c r="D370" s="1" t="str">
        <f t="shared" si="32"/>
        <v>21:0007</v>
      </c>
      <c r="E370" t="s">
        <v>3569</v>
      </c>
      <c r="F370" t="s">
        <v>3685</v>
      </c>
      <c r="H370">
        <v>64.209435499999998</v>
      </c>
      <c r="I370">
        <v>-113.7218924</v>
      </c>
      <c r="J370" s="1" t="str">
        <f t="shared" si="33"/>
        <v>Till</v>
      </c>
      <c r="K370" s="1" t="str">
        <f t="shared" si="34"/>
        <v>Grain Mount: 0.25 – 0.50 mm</v>
      </c>
      <c r="L370" t="s">
        <v>3571</v>
      </c>
      <c r="M370" s="1" t="str">
        <f t="shared" si="37"/>
        <v>Prp</v>
      </c>
      <c r="N370" t="s">
        <v>3686</v>
      </c>
      <c r="O370" t="s">
        <v>3687</v>
      </c>
      <c r="P370" t="s">
        <v>3688</v>
      </c>
      <c r="Q370" t="s">
        <v>1316</v>
      </c>
      <c r="R370" t="s">
        <v>61</v>
      </c>
      <c r="S370" t="s">
        <v>3689</v>
      </c>
      <c r="T370" t="s">
        <v>1876</v>
      </c>
      <c r="U370" t="s">
        <v>421</v>
      </c>
      <c r="V370" t="s">
        <v>3690</v>
      </c>
      <c r="W370" t="s">
        <v>400</v>
      </c>
      <c r="X370" t="s">
        <v>3691</v>
      </c>
    </row>
    <row r="371" spans="1:24" hidden="1" x14ac:dyDescent="0.25">
      <c r="A371" t="s">
        <v>3692</v>
      </c>
      <c r="B371" t="s">
        <v>3693</v>
      </c>
      <c r="C371" s="1" t="str">
        <f t="shared" si="31"/>
        <v>21:0301</v>
      </c>
      <c r="D371" s="1" t="str">
        <f t="shared" si="32"/>
        <v>21:0007</v>
      </c>
      <c r="E371" t="s">
        <v>3569</v>
      </c>
      <c r="F371" t="s">
        <v>3694</v>
      </c>
      <c r="H371">
        <v>64.209435499999998</v>
      </c>
      <c r="I371">
        <v>-113.7218924</v>
      </c>
      <c r="J371" s="1" t="str">
        <f t="shared" si="33"/>
        <v>Till</v>
      </c>
      <c r="K371" s="1" t="str">
        <f t="shared" si="34"/>
        <v>Grain Mount: 0.25 – 0.50 mm</v>
      </c>
      <c r="L371" t="s">
        <v>3571</v>
      </c>
      <c r="M371" s="1" t="str">
        <f t="shared" si="37"/>
        <v>Prp</v>
      </c>
      <c r="N371" t="s">
        <v>3695</v>
      </c>
      <c r="O371" t="s">
        <v>3696</v>
      </c>
      <c r="P371" t="s">
        <v>3697</v>
      </c>
      <c r="Q371" t="s">
        <v>3698</v>
      </c>
      <c r="R371" t="s">
        <v>33</v>
      </c>
      <c r="S371" t="s">
        <v>3699</v>
      </c>
      <c r="T371" t="s">
        <v>3700</v>
      </c>
      <c r="U371" t="s">
        <v>33</v>
      </c>
      <c r="V371" t="s">
        <v>3701</v>
      </c>
      <c r="W371" t="s">
        <v>409</v>
      </c>
      <c r="X371" t="s">
        <v>3702</v>
      </c>
    </row>
    <row r="372" spans="1:24" hidden="1" x14ac:dyDescent="0.25">
      <c r="A372" t="s">
        <v>3703</v>
      </c>
      <c r="B372" t="s">
        <v>3704</v>
      </c>
      <c r="C372" s="1" t="str">
        <f t="shared" si="31"/>
        <v>21:0301</v>
      </c>
      <c r="D372" s="1" t="str">
        <f t="shared" si="32"/>
        <v>21:0007</v>
      </c>
      <c r="E372" t="s">
        <v>3569</v>
      </c>
      <c r="F372" t="s">
        <v>3705</v>
      </c>
      <c r="H372">
        <v>64.209435499999998</v>
      </c>
      <c r="I372">
        <v>-113.7218924</v>
      </c>
      <c r="J372" s="1" t="str">
        <f t="shared" si="33"/>
        <v>Till</v>
      </c>
      <c r="K372" s="1" t="str">
        <f t="shared" si="34"/>
        <v>Grain Mount: 0.25 – 0.50 mm</v>
      </c>
      <c r="L372" t="s">
        <v>3571</v>
      </c>
      <c r="M372" s="1" t="str">
        <f t="shared" si="37"/>
        <v>Prp</v>
      </c>
      <c r="N372" t="s">
        <v>3706</v>
      </c>
      <c r="O372" t="s">
        <v>3707</v>
      </c>
      <c r="P372" t="s">
        <v>3708</v>
      </c>
      <c r="Q372" t="s">
        <v>3709</v>
      </c>
      <c r="R372" t="s">
        <v>87</v>
      </c>
      <c r="S372" t="s">
        <v>3710</v>
      </c>
      <c r="T372" t="s">
        <v>3494</v>
      </c>
      <c r="U372" t="s">
        <v>462</v>
      </c>
      <c r="V372" t="s">
        <v>3711</v>
      </c>
      <c r="W372" t="s">
        <v>2132</v>
      </c>
      <c r="X372" t="s">
        <v>3712</v>
      </c>
    </row>
    <row r="373" spans="1:24" hidden="1" x14ac:dyDescent="0.25">
      <c r="A373" t="s">
        <v>3713</v>
      </c>
      <c r="B373" t="s">
        <v>3714</v>
      </c>
      <c r="C373" s="1" t="str">
        <f t="shared" si="31"/>
        <v>21:0301</v>
      </c>
      <c r="D373" s="1" t="str">
        <f t="shared" si="32"/>
        <v>21:0007</v>
      </c>
      <c r="E373" t="s">
        <v>3569</v>
      </c>
      <c r="F373" t="s">
        <v>3715</v>
      </c>
      <c r="H373">
        <v>64.209435499999998</v>
      </c>
      <c r="I373">
        <v>-113.7218924</v>
      </c>
      <c r="J373" s="1" t="str">
        <f t="shared" si="33"/>
        <v>Till</v>
      </c>
      <c r="K373" s="1" t="str">
        <f t="shared" si="34"/>
        <v>Grain Mount: 0.25 – 0.50 mm</v>
      </c>
      <c r="L373" t="s">
        <v>3571</v>
      </c>
      <c r="M373" s="1" t="str">
        <f t="shared" si="37"/>
        <v>Prp</v>
      </c>
      <c r="N373" t="s">
        <v>3716</v>
      </c>
      <c r="O373" t="s">
        <v>3717</v>
      </c>
      <c r="P373" t="s">
        <v>3718</v>
      </c>
      <c r="Q373" t="s">
        <v>2784</v>
      </c>
      <c r="R373" t="s">
        <v>33</v>
      </c>
      <c r="S373" t="s">
        <v>3719</v>
      </c>
      <c r="T373" t="s">
        <v>3720</v>
      </c>
      <c r="U373" t="s">
        <v>474</v>
      </c>
      <c r="V373" t="s">
        <v>3721</v>
      </c>
      <c r="W373" t="s">
        <v>409</v>
      </c>
      <c r="X373" t="s">
        <v>3722</v>
      </c>
    </row>
    <row r="374" spans="1:24" hidden="1" x14ac:dyDescent="0.25">
      <c r="A374" t="s">
        <v>3723</v>
      </c>
      <c r="B374" t="s">
        <v>3724</v>
      </c>
      <c r="C374" s="1" t="str">
        <f t="shared" si="31"/>
        <v>21:0301</v>
      </c>
      <c r="D374" s="1" t="str">
        <f t="shared" si="32"/>
        <v>21:0007</v>
      </c>
      <c r="E374" t="s">
        <v>3569</v>
      </c>
      <c r="F374" t="s">
        <v>3725</v>
      </c>
      <c r="H374">
        <v>64.209435499999998</v>
      </c>
      <c r="I374">
        <v>-113.7218924</v>
      </c>
      <c r="J374" s="1" t="str">
        <f t="shared" si="33"/>
        <v>Till</v>
      </c>
      <c r="K374" s="1" t="str">
        <f t="shared" si="34"/>
        <v>Grain Mount: 0.25 – 0.50 mm</v>
      </c>
      <c r="L374" t="s">
        <v>3571</v>
      </c>
      <c r="M374" s="1" t="str">
        <f t="shared" si="37"/>
        <v>Prp</v>
      </c>
      <c r="N374" t="s">
        <v>3726</v>
      </c>
      <c r="O374" t="s">
        <v>3727</v>
      </c>
      <c r="P374" t="s">
        <v>3418</v>
      </c>
      <c r="Q374" t="s">
        <v>3728</v>
      </c>
      <c r="R374" t="s">
        <v>223</v>
      </c>
      <c r="S374" t="s">
        <v>3729</v>
      </c>
      <c r="T374" t="s">
        <v>3730</v>
      </c>
      <c r="U374" t="s">
        <v>33</v>
      </c>
      <c r="V374" t="s">
        <v>3731</v>
      </c>
      <c r="W374" t="s">
        <v>278</v>
      </c>
      <c r="X374" t="s">
        <v>3732</v>
      </c>
    </row>
    <row r="375" spans="1:24" hidden="1" x14ac:dyDescent="0.25">
      <c r="A375" t="s">
        <v>3733</v>
      </c>
      <c r="B375" t="s">
        <v>3734</v>
      </c>
      <c r="C375" s="1" t="str">
        <f t="shared" si="31"/>
        <v>21:0301</v>
      </c>
      <c r="D375" s="1" t="str">
        <f t="shared" si="32"/>
        <v>21:0007</v>
      </c>
      <c r="E375" t="s">
        <v>3569</v>
      </c>
      <c r="F375" t="s">
        <v>3735</v>
      </c>
      <c r="H375">
        <v>64.209435499999998</v>
      </c>
      <c r="I375">
        <v>-113.7218924</v>
      </c>
      <c r="J375" s="1" t="str">
        <f t="shared" si="33"/>
        <v>Till</v>
      </c>
      <c r="K375" s="1" t="str">
        <f t="shared" si="34"/>
        <v>Grain Mount: 0.25 – 0.50 mm</v>
      </c>
      <c r="L375" t="s">
        <v>3571</v>
      </c>
      <c r="M375" s="1" t="str">
        <f t="shared" si="37"/>
        <v>Prp</v>
      </c>
      <c r="N375" t="s">
        <v>3736</v>
      </c>
      <c r="O375" t="s">
        <v>3737</v>
      </c>
      <c r="P375" t="s">
        <v>3738</v>
      </c>
      <c r="Q375" t="s">
        <v>3739</v>
      </c>
      <c r="R375" t="s">
        <v>87</v>
      </c>
      <c r="S375" t="s">
        <v>3740</v>
      </c>
      <c r="T375" t="s">
        <v>3741</v>
      </c>
      <c r="U375" t="s">
        <v>462</v>
      </c>
      <c r="V375" t="s">
        <v>3742</v>
      </c>
      <c r="W375" t="s">
        <v>494</v>
      </c>
      <c r="X375" t="s">
        <v>3743</v>
      </c>
    </row>
    <row r="376" spans="1:24" hidden="1" x14ac:dyDescent="0.25">
      <c r="A376" t="s">
        <v>3744</v>
      </c>
      <c r="B376" t="s">
        <v>3745</v>
      </c>
      <c r="C376" s="1" t="str">
        <f t="shared" si="31"/>
        <v>21:0301</v>
      </c>
      <c r="D376" s="1" t="str">
        <f t="shared" si="32"/>
        <v>21:0007</v>
      </c>
      <c r="E376" t="s">
        <v>3569</v>
      </c>
      <c r="F376" t="s">
        <v>3746</v>
      </c>
      <c r="H376">
        <v>64.209435499999998</v>
      </c>
      <c r="I376">
        <v>-113.7218924</v>
      </c>
      <c r="J376" s="1" t="str">
        <f t="shared" si="33"/>
        <v>Till</v>
      </c>
      <c r="K376" s="1" t="str">
        <f t="shared" si="34"/>
        <v>Grain Mount: 0.25 – 0.50 mm</v>
      </c>
      <c r="L376" t="s">
        <v>3571</v>
      </c>
      <c r="M376" s="1" t="str">
        <f t="shared" si="37"/>
        <v>Prp</v>
      </c>
      <c r="N376" t="s">
        <v>2001</v>
      </c>
      <c r="O376" t="s">
        <v>3747</v>
      </c>
      <c r="P376" t="s">
        <v>3748</v>
      </c>
      <c r="Q376" t="s">
        <v>3749</v>
      </c>
      <c r="R376" t="s">
        <v>33</v>
      </c>
      <c r="S376" t="s">
        <v>3750</v>
      </c>
      <c r="T376" t="s">
        <v>3751</v>
      </c>
      <c r="U376" t="s">
        <v>33</v>
      </c>
      <c r="V376" t="s">
        <v>3752</v>
      </c>
      <c r="W376" t="s">
        <v>709</v>
      </c>
      <c r="X376" t="s">
        <v>3753</v>
      </c>
    </row>
    <row r="377" spans="1:24" hidden="1" x14ac:dyDescent="0.25">
      <c r="A377" t="s">
        <v>3754</v>
      </c>
      <c r="B377" t="s">
        <v>3755</v>
      </c>
      <c r="C377" s="1" t="str">
        <f t="shared" si="31"/>
        <v>21:0301</v>
      </c>
      <c r="D377" s="1" t="str">
        <f t="shared" si="32"/>
        <v>21:0007</v>
      </c>
      <c r="E377" t="s">
        <v>3569</v>
      </c>
      <c r="F377" t="s">
        <v>3756</v>
      </c>
      <c r="H377">
        <v>64.209435499999998</v>
      </c>
      <c r="I377">
        <v>-113.7218924</v>
      </c>
      <c r="J377" s="1" t="str">
        <f t="shared" si="33"/>
        <v>Till</v>
      </c>
      <c r="K377" s="1" t="str">
        <f t="shared" si="34"/>
        <v>Grain Mount: 0.25 – 0.50 mm</v>
      </c>
      <c r="L377" t="s">
        <v>3571</v>
      </c>
      <c r="M377" s="1" t="str">
        <f t="shared" si="37"/>
        <v>Prp</v>
      </c>
      <c r="N377" t="s">
        <v>3757</v>
      </c>
      <c r="O377" t="s">
        <v>3758</v>
      </c>
      <c r="P377" t="s">
        <v>3759</v>
      </c>
      <c r="Q377" t="s">
        <v>3760</v>
      </c>
      <c r="R377" t="s">
        <v>474</v>
      </c>
      <c r="S377" t="s">
        <v>3761</v>
      </c>
      <c r="T377" t="s">
        <v>330</v>
      </c>
      <c r="U377" t="s">
        <v>233</v>
      </c>
      <c r="V377" t="s">
        <v>3762</v>
      </c>
      <c r="W377" t="s">
        <v>393</v>
      </c>
      <c r="X377" t="s">
        <v>3763</v>
      </c>
    </row>
    <row r="378" spans="1:24" hidden="1" x14ac:dyDescent="0.25">
      <c r="A378" t="s">
        <v>3764</v>
      </c>
      <c r="B378" t="s">
        <v>3765</v>
      </c>
      <c r="C378" s="1" t="str">
        <f t="shared" si="31"/>
        <v>21:0301</v>
      </c>
      <c r="D378" s="1" t="str">
        <f t="shared" si="32"/>
        <v>21:0007</v>
      </c>
      <c r="E378" t="s">
        <v>3569</v>
      </c>
      <c r="F378" t="s">
        <v>3766</v>
      </c>
      <c r="H378">
        <v>64.209435499999998</v>
      </c>
      <c r="I378">
        <v>-113.7218924</v>
      </c>
      <c r="J378" s="1" t="str">
        <f t="shared" si="33"/>
        <v>Till</v>
      </c>
      <c r="K378" s="1" t="str">
        <f t="shared" si="34"/>
        <v>Grain Mount: 0.25 – 0.50 mm</v>
      </c>
      <c r="L378" t="s">
        <v>3571</v>
      </c>
      <c r="M378" s="1" t="str">
        <f t="shared" si="37"/>
        <v>Prp</v>
      </c>
      <c r="N378" t="s">
        <v>3767</v>
      </c>
      <c r="O378" t="s">
        <v>3768</v>
      </c>
      <c r="P378" t="s">
        <v>3769</v>
      </c>
      <c r="Q378" t="s">
        <v>3770</v>
      </c>
      <c r="R378" t="s">
        <v>184</v>
      </c>
      <c r="S378" t="s">
        <v>3771</v>
      </c>
      <c r="T378" t="s">
        <v>3772</v>
      </c>
      <c r="U378" t="s">
        <v>33</v>
      </c>
      <c r="V378" t="s">
        <v>3773</v>
      </c>
      <c r="W378" t="s">
        <v>480</v>
      </c>
      <c r="X378" t="s">
        <v>3774</v>
      </c>
    </row>
    <row r="379" spans="1:24" hidden="1" x14ac:dyDescent="0.25">
      <c r="A379" t="s">
        <v>3775</v>
      </c>
      <c r="B379" t="s">
        <v>3776</v>
      </c>
      <c r="C379" s="1" t="str">
        <f t="shared" si="31"/>
        <v>21:0301</v>
      </c>
      <c r="D379" s="1" t="str">
        <f t="shared" si="32"/>
        <v>21:0007</v>
      </c>
      <c r="E379" t="s">
        <v>3569</v>
      </c>
      <c r="F379" t="s">
        <v>3777</v>
      </c>
      <c r="H379">
        <v>64.209435499999998</v>
      </c>
      <c r="I379">
        <v>-113.7218924</v>
      </c>
      <c r="J379" s="1" t="str">
        <f t="shared" si="33"/>
        <v>Till</v>
      </c>
      <c r="K379" s="1" t="str">
        <f t="shared" si="34"/>
        <v>Grain Mount: 0.25 – 0.50 mm</v>
      </c>
      <c r="L379" t="s">
        <v>3571</v>
      </c>
      <c r="M379" s="1" t="str">
        <f t="shared" si="37"/>
        <v>Prp</v>
      </c>
      <c r="N379" t="s">
        <v>3778</v>
      </c>
      <c r="O379" t="s">
        <v>3779</v>
      </c>
      <c r="P379" t="s">
        <v>3780</v>
      </c>
      <c r="Q379" t="s">
        <v>3781</v>
      </c>
      <c r="R379" t="s">
        <v>47</v>
      </c>
      <c r="S379" t="s">
        <v>3782</v>
      </c>
      <c r="T379" t="s">
        <v>1831</v>
      </c>
      <c r="U379" t="s">
        <v>291</v>
      </c>
      <c r="V379" t="s">
        <v>3783</v>
      </c>
      <c r="W379" t="s">
        <v>1246</v>
      </c>
      <c r="X379" t="s">
        <v>3784</v>
      </c>
    </row>
    <row r="380" spans="1:24" hidden="1" x14ac:dyDescent="0.25">
      <c r="A380" t="s">
        <v>3785</v>
      </c>
      <c r="B380" t="s">
        <v>3786</v>
      </c>
      <c r="C380" s="1" t="str">
        <f t="shared" si="31"/>
        <v>21:0301</v>
      </c>
      <c r="D380" s="1" t="str">
        <f t="shared" si="32"/>
        <v>21:0007</v>
      </c>
      <c r="E380" t="s">
        <v>3569</v>
      </c>
      <c r="F380" t="s">
        <v>3787</v>
      </c>
      <c r="H380">
        <v>64.209435499999998</v>
      </c>
      <c r="I380">
        <v>-113.7218924</v>
      </c>
      <c r="J380" s="1" t="str">
        <f t="shared" si="33"/>
        <v>Till</v>
      </c>
      <c r="K380" s="1" t="str">
        <f t="shared" si="34"/>
        <v>Grain Mount: 0.25 – 0.50 mm</v>
      </c>
      <c r="L380" t="s">
        <v>3571</v>
      </c>
      <c r="M380" s="1" t="str">
        <f t="shared" si="37"/>
        <v>Prp</v>
      </c>
      <c r="N380" t="s">
        <v>3788</v>
      </c>
      <c r="O380" t="s">
        <v>3789</v>
      </c>
      <c r="P380" t="s">
        <v>3790</v>
      </c>
      <c r="Q380" t="s">
        <v>3791</v>
      </c>
      <c r="R380" t="s">
        <v>366</v>
      </c>
      <c r="S380" t="s">
        <v>3792</v>
      </c>
      <c r="T380" t="s">
        <v>2862</v>
      </c>
      <c r="U380" t="s">
        <v>33</v>
      </c>
      <c r="V380" t="s">
        <v>2644</v>
      </c>
      <c r="W380" t="s">
        <v>390</v>
      </c>
      <c r="X380" t="s">
        <v>3793</v>
      </c>
    </row>
    <row r="381" spans="1:24" hidden="1" x14ac:dyDescent="0.25">
      <c r="A381" t="s">
        <v>3794</v>
      </c>
      <c r="B381" t="s">
        <v>3795</v>
      </c>
      <c r="C381" s="1" t="str">
        <f t="shared" si="31"/>
        <v>21:0301</v>
      </c>
      <c r="D381" s="1" t="str">
        <f t="shared" si="32"/>
        <v>21:0007</v>
      </c>
      <c r="E381" t="s">
        <v>3569</v>
      </c>
      <c r="F381" t="s">
        <v>3796</v>
      </c>
      <c r="H381">
        <v>64.209435499999998</v>
      </c>
      <c r="I381">
        <v>-113.7218924</v>
      </c>
      <c r="J381" s="1" t="str">
        <f t="shared" si="33"/>
        <v>Till</v>
      </c>
      <c r="K381" s="1" t="str">
        <f t="shared" si="34"/>
        <v>Grain Mount: 0.25 – 0.50 mm</v>
      </c>
      <c r="L381" t="s">
        <v>3571</v>
      </c>
      <c r="M381" s="1" t="str">
        <f t="shared" si="37"/>
        <v>Prp</v>
      </c>
      <c r="N381" t="s">
        <v>3797</v>
      </c>
      <c r="O381" t="s">
        <v>3798</v>
      </c>
      <c r="P381" t="s">
        <v>3799</v>
      </c>
      <c r="Q381" t="s">
        <v>3800</v>
      </c>
      <c r="R381" t="s">
        <v>87</v>
      </c>
      <c r="S381" t="s">
        <v>3644</v>
      </c>
      <c r="T381" t="s">
        <v>225</v>
      </c>
      <c r="U381" t="s">
        <v>209</v>
      </c>
      <c r="V381" t="s">
        <v>3801</v>
      </c>
      <c r="W381" t="s">
        <v>1644</v>
      </c>
      <c r="X381" t="s">
        <v>3802</v>
      </c>
    </row>
    <row r="382" spans="1:24" hidden="1" x14ac:dyDescent="0.25">
      <c r="A382" t="s">
        <v>3803</v>
      </c>
      <c r="B382" t="s">
        <v>3804</v>
      </c>
      <c r="C382" s="1" t="str">
        <f t="shared" si="31"/>
        <v>21:0301</v>
      </c>
      <c r="D382" s="1" t="str">
        <f t="shared" si="32"/>
        <v>21:0007</v>
      </c>
      <c r="E382" t="s">
        <v>3569</v>
      </c>
      <c r="F382" t="s">
        <v>3805</v>
      </c>
      <c r="H382">
        <v>64.209435499999998</v>
      </c>
      <c r="I382">
        <v>-113.7218924</v>
      </c>
      <c r="J382" s="1" t="str">
        <f t="shared" si="33"/>
        <v>Till</v>
      </c>
      <c r="K382" s="1" t="str">
        <f t="shared" si="34"/>
        <v>Grain Mount: 0.25 – 0.50 mm</v>
      </c>
      <c r="L382" t="s">
        <v>3571</v>
      </c>
      <c r="M382" s="1" t="str">
        <f t="shared" si="37"/>
        <v>Prp</v>
      </c>
      <c r="N382" t="s">
        <v>1724</v>
      </c>
      <c r="O382" t="s">
        <v>3806</v>
      </c>
      <c r="P382" t="s">
        <v>3807</v>
      </c>
      <c r="Q382" t="s">
        <v>3808</v>
      </c>
      <c r="R382" t="s">
        <v>474</v>
      </c>
      <c r="S382" t="s">
        <v>3809</v>
      </c>
      <c r="T382" t="s">
        <v>1550</v>
      </c>
      <c r="U382" t="s">
        <v>87</v>
      </c>
      <c r="V382" t="s">
        <v>3031</v>
      </c>
      <c r="W382" t="s">
        <v>33</v>
      </c>
      <c r="X382" t="s">
        <v>3810</v>
      </c>
    </row>
    <row r="383" spans="1:24" hidden="1" x14ac:dyDescent="0.25">
      <c r="A383" t="s">
        <v>3811</v>
      </c>
      <c r="B383" t="s">
        <v>3812</v>
      </c>
      <c r="C383" s="1" t="str">
        <f t="shared" si="31"/>
        <v>21:0301</v>
      </c>
      <c r="D383" s="1" t="str">
        <f t="shared" si="32"/>
        <v>21:0007</v>
      </c>
      <c r="E383" t="s">
        <v>3569</v>
      </c>
      <c r="F383" t="s">
        <v>3813</v>
      </c>
      <c r="H383">
        <v>64.209435499999998</v>
      </c>
      <c r="I383">
        <v>-113.7218924</v>
      </c>
      <c r="J383" s="1" t="str">
        <f t="shared" si="33"/>
        <v>Till</v>
      </c>
      <c r="K383" s="1" t="str">
        <f t="shared" si="34"/>
        <v>Grain Mount: 0.25 – 0.50 mm</v>
      </c>
      <c r="L383" t="s">
        <v>3571</v>
      </c>
      <c r="M383" s="1" t="str">
        <f t="shared" si="37"/>
        <v>Prp</v>
      </c>
      <c r="N383" t="s">
        <v>3814</v>
      </c>
      <c r="O383" t="s">
        <v>3815</v>
      </c>
      <c r="P383" t="s">
        <v>3816</v>
      </c>
      <c r="Q383" t="s">
        <v>3817</v>
      </c>
      <c r="R383" t="s">
        <v>223</v>
      </c>
      <c r="S383" t="s">
        <v>3818</v>
      </c>
      <c r="T383" t="s">
        <v>3819</v>
      </c>
      <c r="U383" t="s">
        <v>33</v>
      </c>
      <c r="V383" t="s">
        <v>3820</v>
      </c>
      <c r="W383" t="s">
        <v>641</v>
      </c>
      <c r="X383" t="s">
        <v>3821</v>
      </c>
    </row>
    <row r="384" spans="1:24" hidden="1" x14ac:dyDescent="0.25">
      <c r="A384" t="s">
        <v>3822</v>
      </c>
      <c r="B384" t="s">
        <v>3823</v>
      </c>
      <c r="C384" s="1" t="str">
        <f t="shared" si="31"/>
        <v>21:0301</v>
      </c>
      <c r="D384" s="1" t="str">
        <f t="shared" si="32"/>
        <v>21:0007</v>
      </c>
      <c r="E384" t="s">
        <v>3569</v>
      </c>
      <c r="F384" t="s">
        <v>3824</v>
      </c>
      <c r="H384">
        <v>64.209435499999998</v>
      </c>
      <c r="I384">
        <v>-113.7218924</v>
      </c>
      <c r="J384" s="1" t="str">
        <f t="shared" si="33"/>
        <v>Till</v>
      </c>
      <c r="K384" s="1" t="str">
        <f t="shared" si="34"/>
        <v>Grain Mount: 0.25 – 0.50 mm</v>
      </c>
      <c r="L384" t="s">
        <v>3571</v>
      </c>
      <c r="M384" s="1" t="str">
        <f t="shared" si="37"/>
        <v>Prp</v>
      </c>
      <c r="N384" t="s">
        <v>3825</v>
      </c>
      <c r="O384" t="s">
        <v>3155</v>
      </c>
      <c r="P384" t="s">
        <v>3826</v>
      </c>
      <c r="Q384" t="s">
        <v>3827</v>
      </c>
      <c r="R384" t="s">
        <v>420</v>
      </c>
      <c r="S384" t="s">
        <v>3828</v>
      </c>
      <c r="T384" t="s">
        <v>3829</v>
      </c>
      <c r="U384" t="s">
        <v>33</v>
      </c>
      <c r="V384" t="s">
        <v>3830</v>
      </c>
      <c r="W384" t="s">
        <v>806</v>
      </c>
      <c r="X384" t="s">
        <v>148</v>
      </c>
    </row>
    <row r="385" spans="1:24" hidden="1" x14ac:dyDescent="0.25">
      <c r="A385" t="s">
        <v>3831</v>
      </c>
      <c r="B385" t="s">
        <v>3832</v>
      </c>
      <c r="C385" s="1" t="str">
        <f t="shared" si="31"/>
        <v>21:0301</v>
      </c>
      <c r="D385" s="1" t="str">
        <f t="shared" si="32"/>
        <v>21:0007</v>
      </c>
      <c r="E385" t="s">
        <v>3569</v>
      </c>
      <c r="F385" t="s">
        <v>3833</v>
      </c>
      <c r="H385">
        <v>64.209435499999998</v>
      </c>
      <c r="I385">
        <v>-113.7218924</v>
      </c>
      <c r="J385" s="1" t="str">
        <f t="shared" si="33"/>
        <v>Till</v>
      </c>
      <c r="K385" s="1" t="str">
        <f t="shared" si="34"/>
        <v>Grain Mount: 0.25 – 0.50 mm</v>
      </c>
      <c r="L385" t="s">
        <v>3571</v>
      </c>
      <c r="M385" s="1" t="str">
        <f t="shared" si="37"/>
        <v>Prp</v>
      </c>
      <c r="N385" t="s">
        <v>3834</v>
      </c>
      <c r="O385" t="s">
        <v>3835</v>
      </c>
      <c r="P385" t="s">
        <v>3836</v>
      </c>
      <c r="Q385" t="s">
        <v>3837</v>
      </c>
      <c r="R385" t="s">
        <v>33</v>
      </c>
      <c r="S385" t="s">
        <v>3838</v>
      </c>
      <c r="T385" t="s">
        <v>3680</v>
      </c>
      <c r="U385" t="s">
        <v>170</v>
      </c>
      <c r="V385" t="s">
        <v>3839</v>
      </c>
      <c r="W385" t="s">
        <v>78</v>
      </c>
      <c r="X385" t="s">
        <v>3840</v>
      </c>
    </row>
    <row r="386" spans="1:24" hidden="1" x14ac:dyDescent="0.25">
      <c r="A386" t="s">
        <v>3841</v>
      </c>
      <c r="B386" t="s">
        <v>3842</v>
      </c>
      <c r="C386" s="1" t="str">
        <f t="shared" ref="C386:C449" si="38">HYPERLINK("http://geochem.nrcan.gc.ca/cdogs/content/bdl/bdl210301_e.htm", "21:0301")</f>
        <v>21:0301</v>
      </c>
      <c r="D386" s="1" t="str">
        <f t="shared" ref="D386:D449" si="39">HYPERLINK("http://geochem.nrcan.gc.ca/cdogs/content/svy/svy210007_e.htm", "21:0007")</f>
        <v>21:0007</v>
      </c>
      <c r="E386" t="s">
        <v>3569</v>
      </c>
      <c r="F386" t="s">
        <v>3843</v>
      </c>
      <c r="H386">
        <v>64.209435499999998</v>
      </c>
      <c r="I386">
        <v>-113.7218924</v>
      </c>
      <c r="J386" s="1" t="str">
        <f t="shared" ref="J386:J449" si="40">HYPERLINK("http://geochem.nrcan.gc.ca/cdogs/content/kwd/kwd020044_e.htm", "Till")</f>
        <v>Till</v>
      </c>
      <c r="K386" s="1" t="str">
        <f t="shared" ref="K386:K453" si="41">HYPERLINK("http://geochem.nrcan.gc.ca/cdogs/content/kwd/kwd080043_e.htm", "Grain Mount: 0.25 – 0.50 mm")</f>
        <v>Grain Mount: 0.25 – 0.50 mm</v>
      </c>
      <c r="L386" t="s">
        <v>3571</v>
      </c>
      <c r="M386" s="1" t="str">
        <f t="shared" si="37"/>
        <v>Prp</v>
      </c>
      <c r="N386" t="s">
        <v>3844</v>
      </c>
      <c r="O386" t="s">
        <v>3845</v>
      </c>
      <c r="P386" t="s">
        <v>3846</v>
      </c>
      <c r="Q386" t="s">
        <v>3847</v>
      </c>
      <c r="R386" t="s">
        <v>420</v>
      </c>
      <c r="S386" t="s">
        <v>3848</v>
      </c>
      <c r="T386" t="s">
        <v>3309</v>
      </c>
      <c r="U386" t="s">
        <v>33</v>
      </c>
      <c r="V386" t="s">
        <v>3849</v>
      </c>
      <c r="W386" t="s">
        <v>47</v>
      </c>
      <c r="X386" t="s">
        <v>3850</v>
      </c>
    </row>
    <row r="387" spans="1:24" hidden="1" x14ac:dyDescent="0.25">
      <c r="A387" t="s">
        <v>3851</v>
      </c>
      <c r="B387" t="s">
        <v>3852</v>
      </c>
      <c r="C387" s="1" t="str">
        <f t="shared" si="38"/>
        <v>21:0301</v>
      </c>
      <c r="D387" s="1" t="str">
        <f t="shared" si="39"/>
        <v>21:0007</v>
      </c>
      <c r="E387" t="s">
        <v>3569</v>
      </c>
      <c r="F387" t="s">
        <v>3853</v>
      </c>
      <c r="H387">
        <v>64.209435499999998</v>
      </c>
      <c r="I387">
        <v>-113.7218924</v>
      </c>
      <c r="J387" s="1" t="str">
        <f t="shared" si="40"/>
        <v>Till</v>
      </c>
      <c r="K387" s="1" t="str">
        <f t="shared" si="41"/>
        <v>Grain Mount: 0.25 – 0.50 mm</v>
      </c>
      <c r="L387" t="s">
        <v>3571</v>
      </c>
      <c r="M387" s="1" t="str">
        <f t="shared" si="37"/>
        <v>Prp</v>
      </c>
      <c r="N387" t="s">
        <v>3854</v>
      </c>
      <c r="O387" t="s">
        <v>3855</v>
      </c>
      <c r="P387" t="s">
        <v>3856</v>
      </c>
      <c r="Q387" t="s">
        <v>3617</v>
      </c>
      <c r="R387" t="s">
        <v>234</v>
      </c>
      <c r="S387" t="s">
        <v>3857</v>
      </c>
      <c r="T387" t="s">
        <v>3858</v>
      </c>
      <c r="U387" t="s">
        <v>421</v>
      </c>
      <c r="V387" t="s">
        <v>3859</v>
      </c>
      <c r="W387" t="s">
        <v>469</v>
      </c>
      <c r="X387" t="s">
        <v>3860</v>
      </c>
    </row>
    <row r="388" spans="1:24" hidden="1" x14ac:dyDescent="0.25">
      <c r="A388" t="s">
        <v>3861</v>
      </c>
      <c r="B388" t="s">
        <v>3862</v>
      </c>
      <c r="C388" s="1" t="str">
        <f t="shared" si="38"/>
        <v>21:0301</v>
      </c>
      <c r="D388" s="1" t="str">
        <f t="shared" si="39"/>
        <v>21:0007</v>
      </c>
      <c r="E388" t="s">
        <v>3569</v>
      </c>
      <c r="F388" t="s">
        <v>3863</v>
      </c>
      <c r="H388">
        <v>64.209435499999998</v>
      </c>
      <c r="I388">
        <v>-113.7218924</v>
      </c>
      <c r="J388" s="1" t="str">
        <f t="shared" si="40"/>
        <v>Till</v>
      </c>
      <c r="K388" s="1" t="str">
        <f t="shared" si="41"/>
        <v>Grain Mount: 0.25 – 0.50 mm</v>
      </c>
      <c r="L388" t="s">
        <v>3571</v>
      </c>
      <c r="M388" s="1" t="str">
        <f t="shared" si="37"/>
        <v>Prp</v>
      </c>
      <c r="N388" t="s">
        <v>3864</v>
      </c>
      <c r="O388" t="s">
        <v>3865</v>
      </c>
      <c r="P388" t="s">
        <v>3866</v>
      </c>
      <c r="Q388" t="s">
        <v>3867</v>
      </c>
      <c r="R388" t="s">
        <v>33</v>
      </c>
      <c r="S388" t="s">
        <v>3868</v>
      </c>
      <c r="T388" t="s">
        <v>3869</v>
      </c>
      <c r="U388" t="s">
        <v>64</v>
      </c>
      <c r="V388" t="s">
        <v>3870</v>
      </c>
      <c r="W388" t="s">
        <v>3871</v>
      </c>
      <c r="X388" t="s">
        <v>3872</v>
      </c>
    </row>
    <row r="389" spans="1:24" hidden="1" x14ac:dyDescent="0.25">
      <c r="A389" t="s">
        <v>3873</v>
      </c>
      <c r="B389" t="s">
        <v>3874</v>
      </c>
      <c r="C389" s="1" t="str">
        <f t="shared" si="38"/>
        <v>21:0301</v>
      </c>
      <c r="D389" s="1" t="str">
        <f t="shared" si="39"/>
        <v>21:0007</v>
      </c>
      <c r="E389" t="s">
        <v>3569</v>
      </c>
      <c r="F389" t="s">
        <v>3875</v>
      </c>
      <c r="H389">
        <v>64.209435499999998</v>
      </c>
      <c r="I389">
        <v>-113.7218924</v>
      </c>
      <c r="J389" s="1" t="str">
        <f t="shared" si="40"/>
        <v>Till</v>
      </c>
      <c r="K389" s="1" t="str">
        <f t="shared" si="41"/>
        <v>Grain Mount: 0.25 – 0.50 mm</v>
      </c>
      <c r="L389" t="s">
        <v>3571</v>
      </c>
      <c r="M389" s="1" t="str">
        <f t="shared" si="37"/>
        <v>Prp</v>
      </c>
      <c r="N389" t="s">
        <v>3462</v>
      </c>
      <c r="O389" t="s">
        <v>3876</v>
      </c>
      <c r="P389" t="s">
        <v>3877</v>
      </c>
      <c r="Q389" t="s">
        <v>3878</v>
      </c>
      <c r="R389" t="s">
        <v>33</v>
      </c>
      <c r="S389" t="s">
        <v>3879</v>
      </c>
      <c r="T389" t="s">
        <v>2759</v>
      </c>
      <c r="U389" t="s">
        <v>156</v>
      </c>
      <c r="V389" t="s">
        <v>2863</v>
      </c>
      <c r="W389" t="s">
        <v>868</v>
      </c>
      <c r="X389" t="s">
        <v>3880</v>
      </c>
    </row>
    <row r="390" spans="1:24" hidden="1" x14ac:dyDescent="0.25">
      <c r="A390" t="s">
        <v>3881</v>
      </c>
      <c r="B390" t="s">
        <v>3882</v>
      </c>
      <c r="C390" s="1" t="str">
        <f t="shared" si="38"/>
        <v>21:0301</v>
      </c>
      <c r="D390" s="1" t="str">
        <f t="shared" si="39"/>
        <v>21:0007</v>
      </c>
      <c r="E390" t="s">
        <v>3569</v>
      </c>
      <c r="F390" t="s">
        <v>3883</v>
      </c>
      <c r="H390">
        <v>64.209435499999998</v>
      </c>
      <c r="I390">
        <v>-113.7218924</v>
      </c>
      <c r="J390" s="1" t="str">
        <f t="shared" si="40"/>
        <v>Till</v>
      </c>
      <c r="K390" s="1" t="str">
        <f t="shared" si="41"/>
        <v>Grain Mount: 0.25 – 0.50 mm</v>
      </c>
      <c r="L390" t="s">
        <v>3571</v>
      </c>
      <c r="M390" s="1" t="str">
        <f t="shared" si="37"/>
        <v>Prp</v>
      </c>
      <c r="N390" t="s">
        <v>3884</v>
      </c>
      <c r="O390" t="s">
        <v>3885</v>
      </c>
      <c r="P390" t="s">
        <v>3886</v>
      </c>
      <c r="Q390" t="s">
        <v>3887</v>
      </c>
      <c r="R390" t="s">
        <v>220</v>
      </c>
      <c r="S390" t="s">
        <v>3888</v>
      </c>
      <c r="T390" t="s">
        <v>3889</v>
      </c>
      <c r="U390" t="s">
        <v>331</v>
      </c>
      <c r="V390" t="s">
        <v>3890</v>
      </c>
      <c r="W390" t="s">
        <v>186</v>
      </c>
      <c r="X390" t="s">
        <v>3891</v>
      </c>
    </row>
    <row r="391" spans="1:24" hidden="1" x14ac:dyDescent="0.25">
      <c r="A391" t="s">
        <v>3892</v>
      </c>
      <c r="B391" t="s">
        <v>3893</v>
      </c>
      <c r="C391" s="1" t="str">
        <f t="shared" si="38"/>
        <v>21:0301</v>
      </c>
      <c r="D391" s="1" t="str">
        <f t="shared" si="39"/>
        <v>21:0007</v>
      </c>
      <c r="E391" t="s">
        <v>3569</v>
      </c>
      <c r="F391" t="s">
        <v>3894</v>
      </c>
      <c r="H391">
        <v>64.209435499999998</v>
      </c>
      <c r="I391">
        <v>-113.7218924</v>
      </c>
      <c r="J391" s="1" t="str">
        <f t="shared" si="40"/>
        <v>Till</v>
      </c>
      <c r="K391" s="1" t="str">
        <f t="shared" si="41"/>
        <v>Grain Mount: 0.25 – 0.50 mm</v>
      </c>
      <c r="L391" t="s">
        <v>3571</v>
      </c>
      <c r="M391" s="1" t="str">
        <f t="shared" ref="M391:M413" si="42">HYPERLINK("http://geochem.nrcan.gc.ca/cdogs/content/kwd/kwd030523_e.htm", "Prp")</f>
        <v>Prp</v>
      </c>
      <c r="N391" t="s">
        <v>3895</v>
      </c>
      <c r="O391" t="s">
        <v>3896</v>
      </c>
      <c r="P391" t="s">
        <v>3897</v>
      </c>
      <c r="Q391" t="s">
        <v>3898</v>
      </c>
      <c r="R391" t="s">
        <v>220</v>
      </c>
      <c r="S391" t="s">
        <v>3899</v>
      </c>
      <c r="T391" t="s">
        <v>3900</v>
      </c>
      <c r="U391" t="s">
        <v>645</v>
      </c>
      <c r="V391" t="s">
        <v>3901</v>
      </c>
      <c r="W391" t="s">
        <v>3902</v>
      </c>
      <c r="X391" t="s">
        <v>3903</v>
      </c>
    </row>
    <row r="392" spans="1:24" hidden="1" x14ac:dyDescent="0.25">
      <c r="A392" t="s">
        <v>3904</v>
      </c>
      <c r="B392" t="s">
        <v>3905</v>
      </c>
      <c r="C392" s="1" t="str">
        <f t="shared" si="38"/>
        <v>21:0301</v>
      </c>
      <c r="D392" s="1" t="str">
        <f t="shared" si="39"/>
        <v>21:0007</v>
      </c>
      <c r="E392" t="s">
        <v>3569</v>
      </c>
      <c r="F392" t="s">
        <v>3906</v>
      </c>
      <c r="H392">
        <v>64.209435499999998</v>
      </c>
      <c r="I392">
        <v>-113.7218924</v>
      </c>
      <c r="J392" s="1" t="str">
        <f t="shared" si="40"/>
        <v>Till</v>
      </c>
      <c r="K392" s="1" t="str">
        <f t="shared" si="41"/>
        <v>Grain Mount: 0.25 – 0.50 mm</v>
      </c>
      <c r="L392" t="s">
        <v>3571</v>
      </c>
      <c r="M392" s="1" t="str">
        <f t="shared" si="42"/>
        <v>Prp</v>
      </c>
      <c r="N392" t="s">
        <v>3907</v>
      </c>
      <c r="O392" t="s">
        <v>3908</v>
      </c>
      <c r="P392" t="s">
        <v>3909</v>
      </c>
      <c r="Q392" t="s">
        <v>3910</v>
      </c>
      <c r="R392" t="s">
        <v>278</v>
      </c>
      <c r="S392" t="s">
        <v>3911</v>
      </c>
      <c r="T392" t="s">
        <v>3430</v>
      </c>
      <c r="U392" t="s">
        <v>645</v>
      </c>
      <c r="V392" t="s">
        <v>3912</v>
      </c>
      <c r="W392" t="s">
        <v>104</v>
      </c>
      <c r="X392" t="s">
        <v>3913</v>
      </c>
    </row>
    <row r="393" spans="1:24" hidden="1" x14ac:dyDescent="0.25">
      <c r="A393" t="s">
        <v>3914</v>
      </c>
      <c r="B393" t="s">
        <v>3915</v>
      </c>
      <c r="C393" s="1" t="str">
        <f t="shared" si="38"/>
        <v>21:0301</v>
      </c>
      <c r="D393" s="1" t="str">
        <f t="shared" si="39"/>
        <v>21:0007</v>
      </c>
      <c r="E393" t="s">
        <v>3569</v>
      </c>
      <c r="F393" t="s">
        <v>3916</v>
      </c>
      <c r="H393">
        <v>64.209435499999998</v>
      </c>
      <c r="I393">
        <v>-113.7218924</v>
      </c>
      <c r="J393" s="1" t="str">
        <f t="shared" si="40"/>
        <v>Till</v>
      </c>
      <c r="K393" s="1" t="str">
        <f t="shared" si="41"/>
        <v>Grain Mount: 0.25 – 0.50 mm</v>
      </c>
      <c r="L393" t="s">
        <v>3571</v>
      </c>
      <c r="M393" s="1" t="str">
        <f t="shared" si="42"/>
        <v>Prp</v>
      </c>
      <c r="N393" t="s">
        <v>3917</v>
      </c>
      <c r="O393" t="s">
        <v>3815</v>
      </c>
      <c r="P393" t="s">
        <v>3918</v>
      </c>
      <c r="Q393" t="s">
        <v>3919</v>
      </c>
      <c r="R393" t="s">
        <v>223</v>
      </c>
      <c r="S393" t="s">
        <v>3920</v>
      </c>
      <c r="T393" t="s">
        <v>3921</v>
      </c>
      <c r="U393" t="s">
        <v>50</v>
      </c>
      <c r="V393" t="s">
        <v>3922</v>
      </c>
      <c r="W393" t="s">
        <v>1881</v>
      </c>
      <c r="X393" t="s">
        <v>1505</v>
      </c>
    </row>
    <row r="394" spans="1:24" hidden="1" x14ac:dyDescent="0.25">
      <c r="A394" t="s">
        <v>3923</v>
      </c>
      <c r="B394" t="s">
        <v>3924</v>
      </c>
      <c r="C394" s="1" t="str">
        <f t="shared" si="38"/>
        <v>21:0301</v>
      </c>
      <c r="D394" s="1" t="str">
        <f t="shared" si="39"/>
        <v>21:0007</v>
      </c>
      <c r="E394" t="s">
        <v>3569</v>
      </c>
      <c r="F394" t="s">
        <v>3925</v>
      </c>
      <c r="H394">
        <v>64.209435499999998</v>
      </c>
      <c r="I394">
        <v>-113.7218924</v>
      </c>
      <c r="J394" s="1" t="str">
        <f t="shared" si="40"/>
        <v>Till</v>
      </c>
      <c r="K394" s="1" t="str">
        <f t="shared" si="41"/>
        <v>Grain Mount: 0.25 – 0.50 mm</v>
      </c>
      <c r="L394" t="s">
        <v>3571</v>
      </c>
      <c r="M394" s="1" t="str">
        <f t="shared" si="42"/>
        <v>Prp</v>
      </c>
      <c r="N394" t="s">
        <v>3926</v>
      </c>
      <c r="O394" t="s">
        <v>3927</v>
      </c>
      <c r="P394" t="s">
        <v>3928</v>
      </c>
      <c r="Q394" t="s">
        <v>3929</v>
      </c>
      <c r="R394" t="s">
        <v>47</v>
      </c>
      <c r="S394" t="s">
        <v>3930</v>
      </c>
      <c r="T394" t="s">
        <v>3931</v>
      </c>
      <c r="U394" t="s">
        <v>104</v>
      </c>
      <c r="V394" t="s">
        <v>3650</v>
      </c>
      <c r="W394" t="s">
        <v>3932</v>
      </c>
      <c r="X394" t="s">
        <v>3933</v>
      </c>
    </row>
    <row r="395" spans="1:24" hidden="1" x14ac:dyDescent="0.25">
      <c r="A395" t="s">
        <v>3934</v>
      </c>
      <c r="B395" t="s">
        <v>3935</v>
      </c>
      <c r="C395" s="1" t="str">
        <f t="shared" si="38"/>
        <v>21:0301</v>
      </c>
      <c r="D395" s="1" t="str">
        <f t="shared" si="39"/>
        <v>21:0007</v>
      </c>
      <c r="E395" t="s">
        <v>3569</v>
      </c>
      <c r="F395" t="s">
        <v>3936</v>
      </c>
      <c r="H395">
        <v>64.209435499999998</v>
      </c>
      <c r="I395">
        <v>-113.7218924</v>
      </c>
      <c r="J395" s="1" t="str">
        <f t="shared" si="40"/>
        <v>Till</v>
      </c>
      <c r="K395" s="1" t="str">
        <f t="shared" si="41"/>
        <v>Grain Mount: 0.25 – 0.50 mm</v>
      </c>
      <c r="L395" t="s">
        <v>3571</v>
      </c>
      <c r="M395" s="1" t="str">
        <f t="shared" si="42"/>
        <v>Prp</v>
      </c>
      <c r="N395" t="s">
        <v>567</v>
      </c>
      <c r="O395" t="s">
        <v>3937</v>
      </c>
      <c r="P395" t="s">
        <v>3938</v>
      </c>
      <c r="Q395" t="s">
        <v>3939</v>
      </c>
      <c r="R395" t="s">
        <v>87</v>
      </c>
      <c r="S395" t="s">
        <v>2506</v>
      </c>
      <c r="T395" t="s">
        <v>3940</v>
      </c>
      <c r="U395" t="s">
        <v>33</v>
      </c>
      <c r="V395" t="s">
        <v>3941</v>
      </c>
      <c r="W395" t="s">
        <v>245</v>
      </c>
      <c r="X395" t="s">
        <v>3942</v>
      </c>
    </row>
    <row r="396" spans="1:24" hidden="1" x14ac:dyDescent="0.25">
      <c r="A396" t="s">
        <v>3943</v>
      </c>
      <c r="B396" t="s">
        <v>3944</v>
      </c>
      <c r="C396" s="1" t="str">
        <f t="shared" si="38"/>
        <v>21:0301</v>
      </c>
      <c r="D396" s="1" t="str">
        <f t="shared" si="39"/>
        <v>21:0007</v>
      </c>
      <c r="E396" t="s">
        <v>3569</v>
      </c>
      <c r="F396" t="s">
        <v>3945</v>
      </c>
      <c r="H396">
        <v>64.209435499999998</v>
      </c>
      <c r="I396">
        <v>-113.7218924</v>
      </c>
      <c r="J396" s="1" t="str">
        <f t="shared" si="40"/>
        <v>Till</v>
      </c>
      <c r="K396" s="1" t="str">
        <f t="shared" si="41"/>
        <v>Grain Mount: 0.25 – 0.50 mm</v>
      </c>
      <c r="L396" t="s">
        <v>3571</v>
      </c>
      <c r="M396" s="1" t="str">
        <f t="shared" si="42"/>
        <v>Prp</v>
      </c>
      <c r="N396" t="s">
        <v>3946</v>
      </c>
      <c r="O396" t="s">
        <v>3947</v>
      </c>
      <c r="P396" t="s">
        <v>1054</v>
      </c>
      <c r="Q396" t="s">
        <v>3948</v>
      </c>
      <c r="R396" t="s">
        <v>33</v>
      </c>
      <c r="S396" t="s">
        <v>3949</v>
      </c>
      <c r="T396" t="s">
        <v>1216</v>
      </c>
      <c r="U396" t="s">
        <v>33</v>
      </c>
      <c r="V396" t="s">
        <v>3950</v>
      </c>
      <c r="W396" t="s">
        <v>1246</v>
      </c>
      <c r="X396" t="s">
        <v>3951</v>
      </c>
    </row>
    <row r="397" spans="1:24" hidden="1" x14ac:dyDescent="0.25">
      <c r="A397" t="s">
        <v>3952</v>
      </c>
      <c r="B397" t="s">
        <v>3953</v>
      </c>
      <c r="C397" s="1" t="str">
        <f t="shared" si="38"/>
        <v>21:0301</v>
      </c>
      <c r="D397" s="1" t="str">
        <f t="shared" si="39"/>
        <v>21:0007</v>
      </c>
      <c r="E397" t="s">
        <v>3569</v>
      </c>
      <c r="F397" t="s">
        <v>3954</v>
      </c>
      <c r="H397">
        <v>64.209435499999998</v>
      </c>
      <c r="I397">
        <v>-113.7218924</v>
      </c>
      <c r="J397" s="1" t="str">
        <f t="shared" si="40"/>
        <v>Till</v>
      </c>
      <c r="K397" s="1" t="str">
        <f t="shared" si="41"/>
        <v>Grain Mount: 0.25 – 0.50 mm</v>
      </c>
      <c r="L397" t="s">
        <v>3571</v>
      </c>
      <c r="M397" s="1" t="str">
        <f t="shared" si="42"/>
        <v>Prp</v>
      </c>
      <c r="N397" t="s">
        <v>3955</v>
      </c>
      <c r="O397" t="s">
        <v>3956</v>
      </c>
      <c r="P397" t="s">
        <v>3957</v>
      </c>
      <c r="Q397" t="s">
        <v>3958</v>
      </c>
      <c r="R397" t="s">
        <v>555</v>
      </c>
      <c r="S397" t="s">
        <v>3959</v>
      </c>
      <c r="T397" t="s">
        <v>1847</v>
      </c>
      <c r="U397" t="s">
        <v>470</v>
      </c>
      <c r="V397" t="s">
        <v>3960</v>
      </c>
      <c r="W397" t="s">
        <v>868</v>
      </c>
      <c r="X397" t="s">
        <v>2865</v>
      </c>
    </row>
    <row r="398" spans="1:24" hidden="1" x14ac:dyDescent="0.25">
      <c r="A398" t="s">
        <v>3961</v>
      </c>
      <c r="B398" t="s">
        <v>3962</v>
      </c>
      <c r="C398" s="1" t="str">
        <f t="shared" si="38"/>
        <v>21:0301</v>
      </c>
      <c r="D398" s="1" t="str">
        <f t="shared" si="39"/>
        <v>21:0007</v>
      </c>
      <c r="E398" t="s">
        <v>3569</v>
      </c>
      <c r="F398" t="s">
        <v>3963</v>
      </c>
      <c r="H398">
        <v>64.209435499999998</v>
      </c>
      <c r="I398">
        <v>-113.7218924</v>
      </c>
      <c r="J398" s="1" t="str">
        <f t="shared" si="40"/>
        <v>Till</v>
      </c>
      <c r="K398" s="1" t="str">
        <f t="shared" si="41"/>
        <v>Grain Mount: 0.25 – 0.50 mm</v>
      </c>
      <c r="L398" t="s">
        <v>3571</v>
      </c>
      <c r="M398" s="1" t="str">
        <f t="shared" si="42"/>
        <v>Prp</v>
      </c>
      <c r="N398" t="s">
        <v>3964</v>
      </c>
      <c r="O398" t="s">
        <v>3965</v>
      </c>
      <c r="P398" t="s">
        <v>3966</v>
      </c>
      <c r="Q398" t="s">
        <v>3967</v>
      </c>
      <c r="R398" t="s">
        <v>245</v>
      </c>
      <c r="S398" t="s">
        <v>3968</v>
      </c>
      <c r="T398" t="s">
        <v>3969</v>
      </c>
      <c r="U398" t="s">
        <v>184</v>
      </c>
      <c r="V398" t="s">
        <v>3970</v>
      </c>
      <c r="W398" t="s">
        <v>3871</v>
      </c>
      <c r="X398" t="s">
        <v>3971</v>
      </c>
    </row>
    <row r="399" spans="1:24" hidden="1" x14ac:dyDescent="0.25">
      <c r="A399" t="s">
        <v>3972</v>
      </c>
      <c r="B399" t="s">
        <v>3973</v>
      </c>
      <c r="C399" s="1" t="str">
        <f t="shared" si="38"/>
        <v>21:0301</v>
      </c>
      <c r="D399" s="1" t="str">
        <f t="shared" si="39"/>
        <v>21:0007</v>
      </c>
      <c r="E399" t="s">
        <v>3569</v>
      </c>
      <c r="F399" t="s">
        <v>3974</v>
      </c>
      <c r="H399">
        <v>64.209435499999998</v>
      </c>
      <c r="I399">
        <v>-113.7218924</v>
      </c>
      <c r="J399" s="1" t="str">
        <f t="shared" si="40"/>
        <v>Till</v>
      </c>
      <c r="K399" s="1" t="str">
        <f t="shared" si="41"/>
        <v>Grain Mount: 0.25 – 0.50 mm</v>
      </c>
      <c r="L399" t="s">
        <v>3571</v>
      </c>
      <c r="M399" s="1" t="str">
        <f t="shared" si="42"/>
        <v>Prp</v>
      </c>
      <c r="N399" t="s">
        <v>3975</v>
      </c>
      <c r="O399" t="s">
        <v>3976</v>
      </c>
      <c r="P399" t="s">
        <v>3977</v>
      </c>
      <c r="Q399" t="s">
        <v>1922</v>
      </c>
      <c r="R399" t="s">
        <v>33</v>
      </c>
      <c r="S399" t="s">
        <v>3978</v>
      </c>
      <c r="T399" t="s">
        <v>599</v>
      </c>
      <c r="U399" t="s">
        <v>398</v>
      </c>
      <c r="V399" t="s">
        <v>3979</v>
      </c>
      <c r="W399" t="s">
        <v>3700</v>
      </c>
      <c r="X399" t="s">
        <v>3980</v>
      </c>
    </row>
    <row r="400" spans="1:24" hidden="1" x14ac:dyDescent="0.25">
      <c r="A400" t="s">
        <v>3981</v>
      </c>
      <c r="B400" t="s">
        <v>3982</v>
      </c>
      <c r="C400" s="1" t="str">
        <f t="shared" si="38"/>
        <v>21:0301</v>
      </c>
      <c r="D400" s="1" t="str">
        <f t="shared" si="39"/>
        <v>21:0007</v>
      </c>
      <c r="E400" t="s">
        <v>3569</v>
      </c>
      <c r="F400" t="s">
        <v>3983</v>
      </c>
      <c r="H400">
        <v>64.209435499999998</v>
      </c>
      <c r="I400">
        <v>-113.7218924</v>
      </c>
      <c r="J400" s="1" t="str">
        <f t="shared" si="40"/>
        <v>Till</v>
      </c>
      <c r="K400" s="1" t="str">
        <f t="shared" si="41"/>
        <v>Grain Mount: 0.25 – 0.50 mm</v>
      </c>
      <c r="L400" t="s">
        <v>3571</v>
      </c>
      <c r="M400" s="1" t="str">
        <f t="shared" si="42"/>
        <v>Prp</v>
      </c>
      <c r="N400" t="s">
        <v>3984</v>
      </c>
      <c r="O400" t="s">
        <v>3985</v>
      </c>
      <c r="P400" t="s">
        <v>3986</v>
      </c>
      <c r="Q400" t="s">
        <v>3987</v>
      </c>
      <c r="R400" t="s">
        <v>33</v>
      </c>
      <c r="S400" t="s">
        <v>3988</v>
      </c>
      <c r="T400" t="s">
        <v>3989</v>
      </c>
      <c r="U400" t="s">
        <v>50</v>
      </c>
      <c r="V400" t="s">
        <v>3990</v>
      </c>
      <c r="W400" t="s">
        <v>221</v>
      </c>
      <c r="X400" t="s">
        <v>3991</v>
      </c>
    </row>
    <row r="401" spans="1:24" hidden="1" x14ac:dyDescent="0.25">
      <c r="A401" t="s">
        <v>3992</v>
      </c>
      <c r="B401" t="s">
        <v>3993</v>
      </c>
      <c r="C401" s="1" t="str">
        <f t="shared" si="38"/>
        <v>21:0301</v>
      </c>
      <c r="D401" s="1" t="str">
        <f t="shared" si="39"/>
        <v>21:0007</v>
      </c>
      <c r="E401" t="s">
        <v>3569</v>
      </c>
      <c r="F401" t="s">
        <v>3994</v>
      </c>
      <c r="H401">
        <v>64.209435499999998</v>
      </c>
      <c r="I401">
        <v>-113.7218924</v>
      </c>
      <c r="J401" s="1" t="str">
        <f t="shared" si="40"/>
        <v>Till</v>
      </c>
      <c r="K401" s="1" t="str">
        <f t="shared" si="41"/>
        <v>Grain Mount: 0.25 – 0.50 mm</v>
      </c>
      <c r="L401" t="s">
        <v>3571</v>
      </c>
      <c r="M401" s="1" t="str">
        <f t="shared" si="42"/>
        <v>Prp</v>
      </c>
      <c r="N401" t="s">
        <v>3995</v>
      </c>
      <c r="O401" t="s">
        <v>3996</v>
      </c>
      <c r="P401" t="s">
        <v>3997</v>
      </c>
      <c r="Q401" t="s">
        <v>3998</v>
      </c>
      <c r="R401" t="s">
        <v>462</v>
      </c>
      <c r="S401" t="s">
        <v>3999</v>
      </c>
      <c r="T401" t="s">
        <v>4000</v>
      </c>
      <c r="U401" t="s">
        <v>33</v>
      </c>
      <c r="V401" t="s">
        <v>4001</v>
      </c>
      <c r="W401" t="s">
        <v>425</v>
      </c>
      <c r="X401" t="s">
        <v>4002</v>
      </c>
    </row>
    <row r="402" spans="1:24" hidden="1" x14ac:dyDescent="0.25">
      <c r="A402" t="s">
        <v>4003</v>
      </c>
      <c r="B402" t="s">
        <v>4004</v>
      </c>
      <c r="C402" s="1" t="str">
        <f t="shared" si="38"/>
        <v>21:0301</v>
      </c>
      <c r="D402" s="1" t="str">
        <f t="shared" si="39"/>
        <v>21:0007</v>
      </c>
      <c r="E402" t="s">
        <v>3569</v>
      </c>
      <c r="F402" t="s">
        <v>4005</v>
      </c>
      <c r="H402">
        <v>64.209435499999998</v>
      </c>
      <c r="I402">
        <v>-113.7218924</v>
      </c>
      <c r="J402" s="1" t="str">
        <f t="shared" si="40"/>
        <v>Till</v>
      </c>
      <c r="K402" s="1" t="str">
        <f t="shared" si="41"/>
        <v>Grain Mount: 0.25 – 0.50 mm</v>
      </c>
      <c r="L402" t="s">
        <v>3571</v>
      </c>
      <c r="M402" s="1" t="str">
        <f t="shared" si="42"/>
        <v>Prp</v>
      </c>
      <c r="N402" t="s">
        <v>4006</v>
      </c>
      <c r="O402" t="s">
        <v>4007</v>
      </c>
      <c r="P402" t="s">
        <v>4008</v>
      </c>
      <c r="Q402" t="s">
        <v>4009</v>
      </c>
      <c r="R402" t="s">
        <v>33</v>
      </c>
      <c r="S402" t="s">
        <v>4010</v>
      </c>
      <c r="T402" t="s">
        <v>3391</v>
      </c>
      <c r="U402" t="s">
        <v>645</v>
      </c>
      <c r="V402" t="s">
        <v>4011</v>
      </c>
      <c r="W402" t="s">
        <v>2960</v>
      </c>
      <c r="X402" t="s">
        <v>4012</v>
      </c>
    </row>
    <row r="403" spans="1:24" hidden="1" x14ac:dyDescent="0.25">
      <c r="A403" t="s">
        <v>4013</v>
      </c>
      <c r="B403" t="s">
        <v>4014</v>
      </c>
      <c r="C403" s="1" t="str">
        <f t="shared" si="38"/>
        <v>21:0301</v>
      </c>
      <c r="D403" s="1" t="str">
        <f t="shared" si="39"/>
        <v>21:0007</v>
      </c>
      <c r="E403" t="s">
        <v>3569</v>
      </c>
      <c r="F403" t="s">
        <v>4015</v>
      </c>
      <c r="H403">
        <v>64.209435499999998</v>
      </c>
      <c r="I403">
        <v>-113.7218924</v>
      </c>
      <c r="J403" s="1" t="str">
        <f t="shared" si="40"/>
        <v>Till</v>
      </c>
      <c r="K403" s="1" t="str">
        <f t="shared" si="41"/>
        <v>Grain Mount: 0.25 – 0.50 mm</v>
      </c>
      <c r="L403" t="s">
        <v>3571</v>
      </c>
      <c r="M403" s="1" t="str">
        <f t="shared" si="42"/>
        <v>Prp</v>
      </c>
      <c r="N403" t="s">
        <v>4016</v>
      </c>
      <c r="O403" t="s">
        <v>4017</v>
      </c>
      <c r="P403" t="s">
        <v>4018</v>
      </c>
      <c r="Q403" t="s">
        <v>4019</v>
      </c>
      <c r="R403" t="s">
        <v>555</v>
      </c>
      <c r="S403" t="s">
        <v>4020</v>
      </c>
      <c r="T403" t="s">
        <v>1619</v>
      </c>
      <c r="U403" t="s">
        <v>641</v>
      </c>
      <c r="V403" t="s">
        <v>4021</v>
      </c>
      <c r="W403" t="s">
        <v>393</v>
      </c>
      <c r="X403" t="s">
        <v>4022</v>
      </c>
    </row>
    <row r="404" spans="1:24" hidden="1" x14ac:dyDescent="0.25">
      <c r="A404" t="s">
        <v>4023</v>
      </c>
      <c r="B404" t="s">
        <v>4024</v>
      </c>
      <c r="C404" s="1" t="str">
        <f t="shared" si="38"/>
        <v>21:0301</v>
      </c>
      <c r="D404" s="1" t="str">
        <f t="shared" si="39"/>
        <v>21:0007</v>
      </c>
      <c r="E404" t="s">
        <v>3569</v>
      </c>
      <c r="F404" t="s">
        <v>4025</v>
      </c>
      <c r="H404">
        <v>64.209435499999998</v>
      </c>
      <c r="I404">
        <v>-113.7218924</v>
      </c>
      <c r="J404" s="1" t="str">
        <f t="shared" si="40"/>
        <v>Till</v>
      </c>
      <c r="K404" s="1" t="str">
        <f t="shared" si="41"/>
        <v>Grain Mount: 0.25 – 0.50 mm</v>
      </c>
      <c r="L404" t="s">
        <v>3571</v>
      </c>
      <c r="M404" s="1" t="str">
        <f t="shared" si="42"/>
        <v>Prp</v>
      </c>
      <c r="N404" t="s">
        <v>4026</v>
      </c>
      <c r="O404" t="s">
        <v>4027</v>
      </c>
      <c r="P404" t="s">
        <v>4028</v>
      </c>
      <c r="Q404" t="s">
        <v>4029</v>
      </c>
      <c r="R404" t="s">
        <v>226</v>
      </c>
      <c r="S404" t="s">
        <v>4030</v>
      </c>
      <c r="T404" t="s">
        <v>4031</v>
      </c>
      <c r="U404" t="s">
        <v>449</v>
      </c>
      <c r="V404" t="s">
        <v>4032</v>
      </c>
      <c r="W404" t="s">
        <v>893</v>
      </c>
      <c r="X404" t="s">
        <v>4033</v>
      </c>
    </row>
    <row r="405" spans="1:24" hidden="1" x14ac:dyDescent="0.25">
      <c r="A405" t="s">
        <v>4034</v>
      </c>
      <c r="B405" t="s">
        <v>4035</v>
      </c>
      <c r="C405" s="1" t="str">
        <f t="shared" si="38"/>
        <v>21:0301</v>
      </c>
      <c r="D405" s="1" t="str">
        <f t="shared" si="39"/>
        <v>21:0007</v>
      </c>
      <c r="E405" t="s">
        <v>3569</v>
      </c>
      <c r="F405" t="s">
        <v>4036</v>
      </c>
      <c r="H405">
        <v>64.209435499999998</v>
      </c>
      <c r="I405">
        <v>-113.7218924</v>
      </c>
      <c r="J405" s="1" t="str">
        <f t="shared" si="40"/>
        <v>Till</v>
      </c>
      <c r="K405" s="1" t="str">
        <f t="shared" si="41"/>
        <v>Grain Mount: 0.25 – 0.50 mm</v>
      </c>
      <c r="L405" t="s">
        <v>3571</v>
      </c>
      <c r="M405" s="1" t="str">
        <f t="shared" si="42"/>
        <v>Prp</v>
      </c>
      <c r="N405" t="s">
        <v>4037</v>
      </c>
      <c r="O405" t="s">
        <v>4038</v>
      </c>
      <c r="P405" t="s">
        <v>1456</v>
      </c>
      <c r="Q405" t="s">
        <v>4039</v>
      </c>
      <c r="R405" t="s">
        <v>33</v>
      </c>
      <c r="S405" t="s">
        <v>4040</v>
      </c>
      <c r="T405" t="s">
        <v>599</v>
      </c>
      <c r="U405" t="s">
        <v>469</v>
      </c>
      <c r="V405" t="s">
        <v>4041</v>
      </c>
      <c r="W405" t="s">
        <v>1503</v>
      </c>
      <c r="X405" t="s">
        <v>2357</v>
      </c>
    </row>
    <row r="406" spans="1:24" hidden="1" x14ac:dyDescent="0.25">
      <c r="A406" t="s">
        <v>4042</v>
      </c>
      <c r="B406" t="s">
        <v>4043</v>
      </c>
      <c r="C406" s="1" t="str">
        <f t="shared" si="38"/>
        <v>21:0301</v>
      </c>
      <c r="D406" s="1" t="str">
        <f t="shared" si="39"/>
        <v>21:0007</v>
      </c>
      <c r="E406" t="s">
        <v>3569</v>
      </c>
      <c r="F406" t="s">
        <v>4044</v>
      </c>
      <c r="H406">
        <v>64.209435499999998</v>
      </c>
      <c r="I406">
        <v>-113.7218924</v>
      </c>
      <c r="J406" s="1" t="str">
        <f t="shared" si="40"/>
        <v>Till</v>
      </c>
      <c r="K406" s="1" t="str">
        <f t="shared" si="41"/>
        <v>Grain Mount: 0.25 – 0.50 mm</v>
      </c>
      <c r="L406" t="s">
        <v>3571</v>
      </c>
      <c r="M406" s="1" t="str">
        <f t="shared" si="42"/>
        <v>Prp</v>
      </c>
      <c r="N406" t="s">
        <v>4045</v>
      </c>
      <c r="O406" t="s">
        <v>4046</v>
      </c>
      <c r="P406" t="s">
        <v>4047</v>
      </c>
      <c r="Q406" t="s">
        <v>4048</v>
      </c>
      <c r="R406" t="s">
        <v>47</v>
      </c>
      <c r="S406" t="s">
        <v>4049</v>
      </c>
      <c r="T406" t="s">
        <v>1739</v>
      </c>
      <c r="U406" t="s">
        <v>449</v>
      </c>
      <c r="V406" t="s">
        <v>4050</v>
      </c>
      <c r="W406" t="s">
        <v>439</v>
      </c>
      <c r="X406" t="s">
        <v>4051</v>
      </c>
    </row>
    <row r="407" spans="1:24" hidden="1" x14ac:dyDescent="0.25">
      <c r="A407" t="s">
        <v>4052</v>
      </c>
      <c r="B407" t="s">
        <v>4053</v>
      </c>
      <c r="C407" s="1" t="str">
        <f t="shared" si="38"/>
        <v>21:0301</v>
      </c>
      <c r="D407" s="1" t="str">
        <f t="shared" si="39"/>
        <v>21:0007</v>
      </c>
      <c r="E407" t="s">
        <v>3569</v>
      </c>
      <c r="F407" t="s">
        <v>4054</v>
      </c>
      <c r="H407">
        <v>64.209435499999998</v>
      </c>
      <c r="I407">
        <v>-113.7218924</v>
      </c>
      <c r="J407" s="1" t="str">
        <f t="shared" si="40"/>
        <v>Till</v>
      </c>
      <c r="K407" s="1" t="str">
        <f t="shared" si="41"/>
        <v>Grain Mount: 0.25 – 0.50 mm</v>
      </c>
      <c r="L407" t="s">
        <v>3571</v>
      </c>
      <c r="M407" s="1" t="str">
        <f t="shared" si="42"/>
        <v>Prp</v>
      </c>
      <c r="N407" t="s">
        <v>4055</v>
      </c>
      <c r="O407" t="s">
        <v>4056</v>
      </c>
      <c r="P407" t="s">
        <v>4057</v>
      </c>
      <c r="Q407" t="s">
        <v>4058</v>
      </c>
      <c r="R407" t="s">
        <v>278</v>
      </c>
      <c r="S407" t="s">
        <v>4059</v>
      </c>
      <c r="T407" t="s">
        <v>4060</v>
      </c>
      <c r="U407" t="s">
        <v>686</v>
      </c>
      <c r="V407" t="s">
        <v>4061</v>
      </c>
      <c r="W407" t="s">
        <v>101</v>
      </c>
      <c r="X407" t="s">
        <v>4062</v>
      </c>
    </row>
    <row r="408" spans="1:24" hidden="1" x14ac:dyDescent="0.25">
      <c r="A408" t="s">
        <v>4063</v>
      </c>
      <c r="B408" t="s">
        <v>4064</v>
      </c>
      <c r="C408" s="1" t="str">
        <f t="shared" si="38"/>
        <v>21:0301</v>
      </c>
      <c r="D408" s="1" t="str">
        <f t="shared" si="39"/>
        <v>21:0007</v>
      </c>
      <c r="E408" t="s">
        <v>3569</v>
      </c>
      <c r="F408" t="s">
        <v>4065</v>
      </c>
      <c r="H408">
        <v>64.209435499999998</v>
      </c>
      <c r="I408">
        <v>-113.7218924</v>
      </c>
      <c r="J408" s="1" t="str">
        <f t="shared" si="40"/>
        <v>Till</v>
      </c>
      <c r="K408" s="1" t="str">
        <f t="shared" si="41"/>
        <v>Grain Mount: 0.25 – 0.50 mm</v>
      </c>
      <c r="L408" t="s">
        <v>3571</v>
      </c>
      <c r="M408" s="1" t="str">
        <f t="shared" si="42"/>
        <v>Prp</v>
      </c>
      <c r="N408" t="s">
        <v>4066</v>
      </c>
      <c r="O408" t="s">
        <v>4067</v>
      </c>
      <c r="P408" t="s">
        <v>3356</v>
      </c>
      <c r="Q408" t="s">
        <v>4068</v>
      </c>
      <c r="R408" t="s">
        <v>33</v>
      </c>
      <c r="S408" t="s">
        <v>4069</v>
      </c>
      <c r="T408" t="s">
        <v>3829</v>
      </c>
      <c r="U408" t="s">
        <v>235</v>
      </c>
      <c r="V408" t="s">
        <v>4070</v>
      </c>
      <c r="W408" t="s">
        <v>120</v>
      </c>
      <c r="X408" t="s">
        <v>4071</v>
      </c>
    </row>
    <row r="409" spans="1:24" hidden="1" x14ac:dyDescent="0.25">
      <c r="A409" t="s">
        <v>4072</v>
      </c>
      <c r="B409" t="s">
        <v>4073</v>
      </c>
      <c r="C409" s="1" t="str">
        <f t="shared" si="38"/>
        <v>21:0301</v>
      </c>
      <c r="D409" s="1" t="str">
        <f t="shared" si="39"/>
        <v>21:0007</v>
      </c>
      <c r="E409" t="s">
        <v>3569</v>
      </c>
      <c r="F409" t="s">
        <v>4074</v>
      </c>
      <c r="H409">
        <v>64.209435499999998</v>
      </c>
      <c r="I409">
        <v>-113.7218924</v>
      </c>
      <c r="J409" s="1" t="str">
        <f t="shared" si="40"/>
        <v>Till</v>
      </c>
      <c r="K409" s="1" t="str">
        <f t="shared" si="41"/>
        <v>Grain Mount: 0.25 – 0.50 mm</v>
      </c>
      <c r="L409" t="s">
        <v>3571</v>
      </c>
      <c r="M409" s="1" t="str">
        <f t="shared" si="42"/>
        <v>Prp</v>
      </c>
      <c r="N409" t="s">
        <v>4075</v>
      </c>
      <c r="O409" t="s">
        <v>4076</v>
      </c>
      <c r="P409" t="s">
        <v>4056</v>
      </c>
      <c r="Q409" t="s">
        <v>4077</v>
      </c>
      <c r="R409" t="s">
        <v>220</v>
      </c>
      <c r="S409" t="s">
        <v>4078</v>
      </c>
      <c r="T409" t="s">
        <v>1263</v>
      </c>
      <c r="U409" t="s">
        <v>2609</v>
      </c>
      <c r="V409" t="s">
        <v>4079</v>
      </c>
      <c r="W409" t="s">
        <v>4080</v>
      </c>
      <c r="X409" t="s">
        <v>2239</v>
      </c>
    </row>
    <row r="410" spans="1:24" hidden="1" x14ac:dyDescent="0.25">
      <c r="A410" t="s">
        <v>4081</v>
      </c>
      <c r="B410" t="s">
        <v>4082</v>
      </c>
      <c r="C410" s="1" t="str">
        <f t="shared" si="38"/>
        <v>21:0301</v>
      </c>
      <c r="D410" s="1" t="str">
        <f t="shared" si="39"/>
        <v>21:0007</v>
      </c>
      <c r="E410" t="s">
        <v>3569</v>
      </c>
      <c r="F410" t="s">
        <v>4083</v>
      </c>
      <c r="H410">
        <v>64.209435499999998</v>
      </c>
      <c r="I410">
        <v>-113.7218924</v>
      </c>
      <c r="J410" s="1" t="str">
        <f t="shared" si="40"/>
        <v>Till</v>
      </c>
      <c r="K410" s="1" t="str">
        <f t="shared" si="41"/>
        <v>Grain Mount: 0.25 – 0.50 mm</v>
      </c>
      <c r="L410" t="s">
        <v>3571</v>
      </c>
      <c r="M410" s="1" t="str">
        <f t="shared" si="42"/>
        <v>Prp</v>
      </c>
      <c r="N410" t="s">
        <v>4084</v>
      </c>
      <c r="O410" t="s">
        <v>4085</v>
      </c>
      <c r="P410" t="s">
        <v>3378</v>
      </c>
      <c r="Q410" t="s">
        <v>1127</v>
      </c>
      <c r="R410" t="s">
        <v>33</v>
      </c>
      <c r="S410" t="s">
        <v>4086</v>
      </c>
      <c r="T410" t="s">
        <v>4087</v>
      </c>
      <c r="U410" t="s">
        <v>462</v>
      </c>
      <c r="V410" t="s">
        <v>4088</v>
      </c>
      <c r="W410" t="s">
        <v>1246</v>
      </c>
      <c r="X410" t="s">
        <v>4089</v>
      </c>
    </row>
    <row r="411" spans="1:24" hidden="1" x14ac:dyDescent="0.25">
      <c r="A411" t="s">
        <v>4090</v>
      </c>
      <c r="B411" t="s">
        <v>4091</v>
      </c>
      <c r="C411" s="1" t="str">
        <f t="shared" si="38"/>
        <v>21:0301</v>
      </c>
      <c r="D411" s="1" t="str">
        <f t="shared" si="39"/>
        <v>21:0007</v>
      </c>
      <c r="E411" t="s">
        <v>3569</v>
      </c>
      <c r="F411" t="s">
        <v>4092</v>
      </c>
      <c r="H411">
        <v>64.209435499999998</v>
      </c>
      <c r="I411">
        <v>-113.7218924</v>
      </c>
      <c r="J411" s="1" t="str">
        <f t="shared" si="40"/>
        <v>Till</v>
      </c>
      <c r="K411" s="1" t="str">
        <f t="shared" si="41"/>
        <v>Grain Mount: 0.25 – 0.50 mm</v>
      </c>
      <c r="L411" t="s">
        <v>3571</v>
      </c>
      <c r="M411" s="1" t="str">
        <f t="shared" si="42"/>
        <v>Prp</v>
      </c>
      <c r="N411" t="s">
        <v>4093</v>
      </c>
      <c r="O411" t="s">
        <v>4094</v>
      </c>
      <c r="P411" t="s">
        <v>4095</v>
      </c>
      <c r="Q411" t="s">
        <v>4096</v>
      </c>
      <c r="R411" t="s">
        <v>33</v>
      </c>
      <c r="S411" t="s">
        <v>4097</v>
      </c>
      <c r="T411" t="s">
        <v>4098</v>
      </c>
      <c r="U411" t="s">
        <v>233</v>
      </c>
      <c r="V411" t="s">
        <v>4099</v>
      </c>
      <c r="W411" t="s">
        <v>414</v>
      </c>
      <c r="X411" t="s">
        <v>4100</v>
      </c>
    </row>
    <row r="412" spans="1:24" hidden="1" x14ac:dyDescent="0.25">
      <c r="A412" t="s">
        <v>4101</v>
      </c>
      <c r="B412" t="s">
        <v>4102</v>
      </c>
      <c r="C412" s="1" t="str">
        <f t="shared" si="38"/>
        <v>21:0301</v>
      </c>
      <c r="D412" s="1" t="str">
        <f t="shared" si="39"/>
        <v>21:0007</v>
      </c>
      <c r="E412" t="s">
        <v>3569</v>
      </c>
      <c r="F412" t="s">
        <v>4103</v>
      </c>
      <c r="H412">
        <v>64.209435499999998</v>
      </c>
      <c r="I412">
        <v>-113.7218924</v>
      </c>
      <c r="J412" s="1" t="str">
        <f t="shared" si="40"/>
        <v>Till</v>
      </c>
      <c r="K412" s="1" t="str">
        <f t="shared" si="41"/>
        <v>Grain Mount: 0.25 – 0.50 mm</v>
      </c>
      <c r="L412" t="s">
        <v>3571</v>
      </c>
      <c r="M412" s="1" t="str">
        <f t="shared" si="42"/>
        <v>Prp</v>
      </c>
      <c r="N412" t="s">
        <v>4104</v>
      </c>
      <c r="O412" t="s">
        <v>4105</v>
      </c>
      <c r="P412" t="s">
        <v>4106</v>
      </c>
      <c r="Q412" t="s">
        <v>4107</v>
      </c>
      <c r="R412" t="s">
        <v>101</v>
      </c>
      <c r="S412" t="s">
        <v>4108</v>
      </c>
      <c r="T412" t="s">
        <v>799</v>
      </c>
      <c r="U412" t="s">
        <v>501</v>
      </c>
      <c r="V412" t="s">
        <v>4109</v>
      </c>
      <c r="W412" t="s">
        <v>3124</v>
      </c>
      <c r="X412" t="s">
        <v>4110</v>
      </c>
    </row>
    <row r="413" spans="1:24" hidden="1" x14ac:dyDescent="0.25">
      <c r="A413" t="s">
        <v>4111</v>
      </c>
      <c r="B413" t="s">
        <v>4112</v>
      </c>
      <c r="C413" s="1" t="str">
        <f t="shared" si="38"/>
        <v>21:0301</v>
      </c>
      <c r="D413" s="1" t="str">
        <f t="shared" si="39"/>
        <v>21:0007</v>
      </c>
      <c r="E413" t="s">
        <v>3569</v>
      </c>
      <c r="F413" t="s">
        <v>4113</v>
      </c>
      <c r="H413">
        <v>64.209435499999998</v>
      </c>
      <c r="I413">
        <v>-113.7218924</v>
      </c>
      <c r="J413" s="1" t="str">
        <f t="shared" si="40"/>
        <v>Till</v>
      </c>
      <c r="K413" s="1" t="str">
        <f t="shared" si="41"/>
        <v>Grain Mount: 0.25 – 0.50 mm</v>
      </c>
      <c r="L413" t="s">
        <v>3571</v>
      </c>
      <c r="M413" s="1" t="str">
        <f t="shared" si="42"/>
        <v>Prp</v>
      </c>
      <c r="N413" t="s">
        <v>4114</v>
      </c>
      <c r="O413" t="s">
        <v>4115</v>
      </c>
      <c r="P413" t="s">
        <v>3816</v>
      </c>
      <c r="Q413" t="s">
        <v>4116</v>
      </c>
      <c r="R413" t="s">
        <v>33</v>
      </c>
      <c r="S413" t="s">
        <v>4117</v>
      </c>
      <c r="T413" t="s">
        <v>4118</v>
      </c>
      <c r="U413" t="s">
        <v>223</v>
      </c>
      <c r="V413" t="s">
        <v>2633</v>
      </c>
      <c r="W413" t="s">
        <v>425</v>
      </c>
      <c r="X413" t="s">
        <v>4119</v>
      </c>
    </row>
    <row r="414" spans="1:24" hidden="1" x14ac:dyDescent="0.25">
      <c r="A414" t="s">
        <v>4120</v>
      </c>
      <c r="B414" t="s">
        <v>4121</v>
      </c>
      <c r="C414" s="1" t="str">
        <f t="shared" si="38"/>
        <v>21:0301</v>
      </c>
      <c r="D414" s="1" t="str">
        <f t="shared" si="39"/>
        <v>21:0007</v>
      </c>
      <c r="E414" t="s">
        <v>3569</v>
      </c>
      <c r="F414" t="s">
        <v>4122</v>
      </c>
      <c r="H414">
        <v>64.209435499999998</v>
      </c>
      <c r="I414">
        <v>-113.7218924</v>
      </c>
      <c r="J414" s="1" t="str">
        <f t="shared" si="40"/>
        <v>Till</v>
      </c>
      <c r="K414" s="1" t="str">
        <f t="shared" si="41"/>
        <v>Grain Mount: 0.25 – 0.50 mm</v>
      </c>
      <c r="L414" t="s">
        <v>3571</v>
      </c>
      <c r="M414" s="1" t="str">
        <f>HYPERLINK("http://geochem.nrcan.gc.ca/cdogs/content/kwd/kwd030685_e.htm", "Missed")</f>
        <v>Missed</v>
      </c>
      <c r="N414" t="s">
        <v>420</v>
      </c>
      <c r="O414" t="s">
        <v>33</v>
      </c>
      <c r="P414" t="s">
        <v>47</v>
      </c>
      <c r="Q414" t="s">
        <v>33</v>
      </c>
      <c r="R414" t="s">
        <v>223</v>
      </c>
      <c r="S414" t="s">
        <v>278</v>
      </c>
      <c r="T414" t="s">
        <v>33</v>
      </c>
      <c r="U414" t="s">
        <v>184</v>
      </c>
      <c r="V414" t="s">
        <v>1269</v>
      </c>
      <c r="W414" t="s">
        <v>33</v>
      </c>
      <c r="X414" t="s">
        <v>4123</v>
      </c>
    </row>
    <row r="415" spans="1:24" hidden="1" x14ac:dyDescent="0.25">
      <c r="A415" t="s">
        <v>4124</v>
      </c>
      <c r="B415" t="s">
        <v>4125</v>
      </c>
      <c r="C415" s="1" t="str">
        <f t="shared" si="38"/>
        <v>21:0301</v>
      </c>
      <c r="D415" s="1" t="str">
        <f t="shared" si="39"/>
        <v>21:0007</v>
      </c>
      <c r="E415" t="s">
        <v>3569</v>
      </c>
      <c r="F415" t="s">
        <v>4126</v>
      </c>
      <c r="H415">
        <v>64.209435499999998</v>
      </c>
      <c r="I415">
        <v>-113.7218924</v>
      </c>
      <c r="J415" s="1" t="str">
        <f t="shared" si="40"/>
        <v>Till</v>
      </c>
      <c r="K415" s="1" t="str">
        <f t="shared" si="41"/>
        <v>Grain Mount: 0.25 – 0.50 mm</v>
      </c>
      <c r="L415" t="s">
        <v>3571</v>
      </c>
      <c r="M415" s="1" t="str">
        <f t="shared" ref="M415:M447" si="43">HYPERLINK("http://geochem.nrcan.gc.ca/cdogs/content/kwd/kwd030523_e.htm", "Prp")</f>
        <v>Prp</v>
      </c>
      <c r="N415" t="s">
        <v>4127</v>
      </c>
      <c r="O415" t="s">
        <v>4128</v>
      </c>
      <c r="P415" t="s">
        <v>4129</v>
      </c>
      <c r="Q415" t="s">
        <v>4130</v>
      </c>
      <c r="R415" t="s">
        <v>33</v>
      </c>
      <c r="S415" t="s">
        <v>4131</v>
      </c>
      <c r="T415" t="s">
        <v>831</v>
      </c>
      <c r="U415" t="s">
        <v>209</v>
      </c>
      <c r="V415" t="s">
        <v>4132</v>
      </c>
      <c r="W415" t="s">
        <v>2257</v>
      </c>
      <c r="X415" t="s">
        <v>4133</v>
      </c>
    </row>
    <row r="416" spans="1:24" hidden="1" x14ac:dyDescent="0.25">
      <c r="A416" t="s">
        <v>4134</v>
      </c>
      <c r="B416" t="s">
        <v>4135</v>
      </c>
      <c r="C416" s="1" t="str">
        <f t="shared" si="38"/>
        <v>21:0301</v>
      </c>
      <c r="D416" s="1" t="str">
        <f t="shared" si="39"/>
        <v>21:0007</v>
      </c>
      <c r="E416" t="s">
        <v>3569</v>
      </c>
      <c r="F416" t="s">
        <v>4136</v>
      </c>
      <c r="H416">
        <v>64.209435499999998</v>
      </c>
      <c r="I416">
        <v>-113.7218924</v>
      </c>
      <c r="J416" s="1" t="str">
        <f t="shared" si="40"/>
        <v>Till</v>
      </c>
      <c r="K416" s="1" t="str">
        <f t="shared" si="41"/>
        <v>Grain Mount: 0.25 – 0.50 mm</v>
      </c>
      <c r="L416" t="s">
        <v>3571</v>
      </c>
      <c r="M416" s="1" t="str">
        <f t="shared" si="43"/>
        <v>Prp</v>
      </c>
      <c r="N416" t="s">
        <v>4137</v>
      </c>
      <c r="O416" t="s">
        <v>4138</v>
      </c>
      <c r="P416" t="s">
        <v>3918</v>
      </c>
      <c r="Q416" t="s">
        <v>4139</v>
      </c>
      <c r="R416" t="s">
        <v>33</v>
      </c>
      <c r="S416" t="s">
        <v>4140</v>
      </c>
      <c r="T416" t="s">
        <v>225</v>
      </c>
      <c r="U416" t="s">
        <v>50</v>
      </c>
      <c r="V416" t="s">
        <v>4141</v>
      </c>
      <c r="W416" t="s">
        <v>3546</v>
      </c>
      <c r="X416" t="s">
        <v>4142</v>
      </c>
    </row>
    <row r="417" spans="1:24" hidden="1" x14ac:dyDescent="0.25">
      <c r="A417" t="s">
        <v>4143</v>
      </c>
      <c r="B417" t="s">
        <v>4144</v>
      </c>
      <c r="C417" s="1" t="str">
        <f t="shared" si="38"/>
        <v>21:0301</v>
      </c>
      <c r="D417" s="1" t="str">
        <f t="shared" si="39"/>
        <v>21:0007</v>
      </c>
      <c r="E417" t="s">
        <v>3569</v>
      </c>
      <c r="F417" t="s">
        <v>4145</v>
      </c>
      <c r="H417">
        <v>64.209435499999998</v>
      </c>
      <c r="I417">
        <v>-113.7218924</v>
      </c>
      <c r="J417" s="1" t="str">
        <f t="shared" si="40"/>
        <v>Till</v>
      </c>
      <c r="K417" s="1" t="str">
        <f t="shared" si="41"/>
        <v>Grain Mount: 0.25 – 0.50 mm</v>
      </c>
      <c r="L417" t="s">
        <v>3571</v>
      </c>
      <c r="M417" s="1" t="str">
        <f t="shared" si="43"/>
        <v>Prp</v>
      </c>
      <c r="N417" t="s">
        <v>4146</v>
      </c>
      <c r="O417" t="s">
        <v>4147</v>
      </c>
      <c r="P417" t="s">
        <v>4148</v>
      </c>
      <c r="Q417" t="s">
        <v>4149</v>
      </c>
      <c r="R417" t="s">
        <v>33</v>
      </c>
      <c r="S417" t="s">
        <v>3603</v>
      </c>
      <c r="T417" t="s">
        <v>2925</v>
      </c>
      <c r="U417" t="s">
        <v>33</v>
      </c>
      <c r="V417" t="s">
        <v>4150</v>
      </c>
      <c r="W417" t="s">
        <v>728</v>
      </c>
      <c r="X417" t="s">
        <v>4151</v>
      </c>
    </row>
    <row r="418" spans="1:24" hidden="1" x14ac:dyDescent="0.25">
      <c r="A418" t="s">
        <v>4152</v>
      </c>
      <c r="B418" t="s">
        <v>4153</v>
      </c>
      <c r="C418" s="1" t="str">
        <f t="shared" si="38"/>
        <v>21:0301</v>
      </c>
      <c r="D418" s="1" t="str">
        <f t="shared" si="39"/>
        <v>21:0007</v>
      </c>
      <c r="E418" t="s">
        <v>3569</v>
      </c>
      <c r="F418" t="s">
        <v>4154</v>
      </c>
      <c r="H418">
        <v>64.209435499999998</v>
      </c>
      <c r="I418">
        <v>-113.7218924</v>
      </c>
      <c r="J418" s="1" t="str">
        <f t="shared" si="40"/>
        <v>Till</v>
      </c>
      <c r="K418" s="1" t="str">
        <f t="shared" si="41"/>
        <v>Grain Mount: 0.25 – 0.50 mm</v>
      </c>
      <c r="L418" t="s">
        <v>3571</v>
      </c>
      <c r="M418" s="1" t="str">
        <f t="shared" si="43"/>
        <v>Prp</v>
      </c>
      <c r="N418" t="s">
        <v>4155</v>
      </c>
      <c r="O418" t="s">
        <v>4156</v>
      </c>
      <c r="P418" t="s">
        <v>4157</v>
      </c>
      <c r="Q418" t="s">
        <v>4158</v>
      </c>
      <c r="R418" t="s">
        <v>331</v>
      </c>
      <c r="S418" t="s">
        <v>4159</v>
      </c>
      <c r="T418" t="s">
        <v>3608</v>
      </c>
      <c r="U418" t="s">
        <v>90</v>
      </c>
      <c r="V418" t="s">
        <v>3979</v>
      </c>
      <c r="W418" t="s">
        <v>4160</v>
      </c>
      <c r="X418" t="s">
        <v>4161</v>
      </c>
    </row>
    <row r="419" spans="1:24" hidden="1" x14ac:dyDescent="0.25">
      <c r="A419" t="s">
        <v>4162</v>
      </c>
      <c r="B419" t="s">
        <v>4163</v>
      </c>
      <c r="C419" s="1" t="str">
        <f t="shared" si="38"/>
        <v>21:0301</v>
      </c>
      <c r="D419" s="1" t="str">
        <f t="shared" si="39"/>
        <v>21:0007</v>
      </c>
      <c r="E419" t="s">
        <v>3569</v>
      </c>
      <c r="F419" t="s">
        <v>4164</v>
      </c>
      <c r="H419">
        <v>64.209435499999998</v>
      </c>
      <c r="I419">
        <v>-113.7218924</v>
      </c>
      <c r="J419" s="1" t="str">
        <f t="shared" si="40"/>
        <v>Till</v>
      </c>
      <c r="K419" s="1" t="str">
        <f t="shared" si="41"/>
        <v>Grain Mount: 0.25 – 0.50 mm</v>
      </c>
      <c r="L419" t="s">
        <v>3571</v>
      </c>
      <c r="M419" s="1" t="str">
        <f t="shared" si="43"/>
        <v>Prp</v>
      </c>
      <c r="N419" t="s">
        <v>3576</v>
      </c>
      <c r="O419" t="s">
        <v>4165</v>
      </c>
      <c r="P419" t="s">
        <v>4166</v>
      </c>
      <c r="Q419" t="s">
        <v>4167</v>
      </c>
      <c r="R419" t="s">
        <v>226</v>
      </c>
      <c r="S419" t="s">
        <v>4168</v>
      </c>
      <c r="T419" t="s">
        <v>3084</v>
      </c>
      <c r="U419" t="s">
        <v>235</v>
      </c>
      <c r="V419" t="s">
        <v>4169</v>
      </c>
      <c r="W419" t="s">
        <v>987</v>
      </c>
      <c r="X419" t="s">
        <v>4170</v>
      </c>
    </row>
    <row r="420" spans="1:24" hidden="1" x14ac:dyDescent="0.25">
      <c r="A420" t="s">
        <v>4171</v>
      </c>
      <c r="B420" t="s">
        <v>4172</v>
      </c>
      <c r="C420" s="1" t="str">
        <f t="shared" si="38"/>
        <v>21:0301</v>
      </c>
      <c r="D420" s="1" t="str">
        <f t="shared" si="39"/>
        <v>21:0007</v>
      </c>
      <c r="E420" t="s">
        <v>3569</v>
      </c>
      <c r="F420" t="s">
        <v>4173</v>
      </c>
      <c r="H420">
        <v>64.209435499999998</v>
      </c>
      <c r="I420">
        <v>-113.7218924</v>
      </c>
      <c r="J420" s="1" t="str">
        <f t="shared" si="40"/>
        <v>Till</v>
      </c>
      <c r="K420" s="1" t="str">
        <f t="shared" si="41"/>
        <v>Grain Mount: 0.25 – 0.50 mm</v>
      </c>
      <c r="L420" t="s">
        <v>3571</v>
      </c>
      <c r="M420" s="1" t="str">
        <f t="shared" si="43"/>
        <v>Prp</v>
      </c>
      <c r="N420" t="s">
        <v>3299</v>
      </c>
      <c r="O420" t="s">
        <v>3016</v>
      </c>
      <c r="P420" t="s">
        <v>4174</v>
      </c>
      <c r="Q420" t="s">
        <v>4175</v>
      </c>
      <c r="R420" t="s">
        <v>331</v>
      </c>
      <c r="S420" t="s">
        <v>4176</v>
      </c>
      <c r="T420" t="s">
        <v>534</v>
      </c>
      <c r="U420" t="s">
        <v>64</v>
      </c>
      <c r="V420" t="s">
        <v>4177</v>
      </c>
      <c r="W420" t="s">
        <v>1390</v>
      </c>
      <c r="X420" t="s">
        <v>4178</v>
      </c>
    </row>
    <row r="421" spans="1:24" hidden="1" x14ac:dyDescent="0.25">
      <c r="A421" t="s">
        <v>4179</v>
      </c>
      <c r="B421" t="s">
        <v>4180</v>
      </c>
      <c r="C421" s="1" t="str">
        <f t="shared" si="38"/>
        <v>21:0301</v>
      </c>
      <c r="D421" s="1" t="str">
        <f t="shared" si="39"/>
        <v>21:0007</v>
      </c>
      <c r="E421" t="s">
        <v>3569</v>
      </c>
      <c r="F421" t="s">
        <v>4181</v>
      </c>
      <c r="H421">
        <v>64.209435499999998</v>
      </c>
      <c r="I421">
        <v>-113.7218924</v>
      </c>
      <c r="J421" s="1" t="str">
        <f t="shared" si="40"/>
        <v>Till</v>
      </c>
      <c r="K421" s="1" t="str">
        <f t="shared" si="41"/>
        <v>Grain Mount: 0.25 – 0.50 mm</v>
      </c>
      <c r="L421" t="s">
        <v>3571</v>
      </c>
      <c r="M421" s="1" t="str">
        <f t="shared" si="43"/>
        <v>Prp</v>
      </c>
      <c r="N421" t="s">
        <v>875</v>
      </c>
      <c r="O421" t="s">
        <v>4182</v>
      </c>
      <c r="P421" t="s">
        <v>3966</v>
      </c>
      <c r="Q421" t="s">
        <v>4183</v>
      </c>
      <c r="R421" t="s">
        <v>234</v>
      </c>
      <c r="S421" t="s">
        <v>4184</v>
      </c>
      <c r="T421" t="s">
        <v>4185</v>
      </c>
      <c r="U421" t="s">
        <v>90</v>
      </c>
      <c r="V421" t="s">
        <v>4186</v>
      </c>
      <c r="W421" t="s">
        <v>209</v>
      </c>
      <c r="X421" t="s">
        <v>4187</v>
      </c>
    </row>
    <row r="422" spans="1:24" hidden="1" x14ac:dyDescent="0.25">
      <c r="A422" t="s">
        <v>4188</v>
      </c>
      <c r="B422" t="s">
        <v>4189</v>
      </c>
      <c r="C422" s="1" t="str">
        <f t="shared" si="38"/>
        <v>21:0301</v>
      </c>
      <c r="D422" s="1" t="str">
        <f t="shared" si="39"/>
        <v>21:0007</v>
      </c>
      <c r="E422" t="s">
        <v>3569</v>
      </c>
      <c r="F422" t="s">
        <v>4190</v>
      </c>
      <c r="H422">
        <v>64.209435499999998</v>
      </c>
      <c r="I422">
        <v>-113.7218924</v>
      </c>
      <c r="J422" s="1" t="str">
        <f t="shared" si="40"/>
        <v>Till</v>
      </c>
      <c r="K422" s="1" t="str">
        <f t="shared" si="41"/>
        <v>Grain Mount: 0.25 – 0.50 mm</v>
      </c>
      <c r="L422" t="s">
        <v>3571</v>
      </c>
      <c r="M422" s="1" t="str">
        <f t="shared" si="43"/>
        <v>Prp</v>
      </c>
      <c r="N422" t="s">
        <v>4191</v>
      </c>
      <c r="O422" t="s">
        <v>1725</v>
      </c>
      <c r="P422" t="s">
        <v>4192</v>
      </c>
      <c r="Q422" t="s">
        <v>4193</v>
      </c>
      <c r="R422" t="s">
        <v>87</v>
      </c>
      <c r="S422" t="s">
        <v>4194</v>
      </c>
      <c r="T422" t="s">
        <v>4195</v>
      </c>
      <c r="U422" t="s">
        <v>90</v>
      </c>
      <c r="V422" t="s">
        <v>4196</v>
      </c>
      <c r="W422" t="s">
        <v>1213</v>
      </c>
      <c r="X422" t="s">
        <v>4197</v>
      </c>
    </row>
    <row r="423" spans="1:24" hidden="1" x14ac:dyDescent="0.25">
      <c r="A423" t="s">
        <v>4198</v>
      </c>
      <c r="B423" t="s">
        <v>4199</v>
      </c>
      <c r="C423" s="1" t="str">
        <f t="shared" si="38"/>
        <v>21:0301</v>
      </c>
      <c r="D423" s="1" t="str">
        <f t="shared" si="39"/>
        <v>21:0007</v>
      </c>
      <c r="E423" t="s">
        <v>3569</v>
      </c>
      <c r="F423" t="s">
        <v>4200</v>
      </c>
      <c r="H423">
        <v>64.209435499999998</v>
      </c>
      <c r="I423">
        <v>-113.7218924</v>
      </c>
      <c r="J423" s="1" t="str">
        <f t="shared" si="40"/>
        <v>Till</v>
      </c>
      <c r="K423" s="1" t="str">
        <f t="shared" si="41"/>
        <v>Grain Mount: 0.25 – 0.50 mm</v>
      </c>
      <c r="L423" t="s">
        <v>3571</v>
      </c>
      <c r="M423" s="1" t="str">
        <f t="shared" si="43"/>
        <v>Prp</v>
      </c>
      <c r="N423" t="s">
        <v>4201</v>
      </c>
      <c r="O423" t="s">
        <v>4202</v>
      </c>
      <c r="P423" t="s">
        <v>4203</v>
      </c>
      <c r="Q423" t="s">
        <v>4204</v>
      </c>
      <c r="R423" t="s">
        <v>645</v>
      </c>
      <c r="S423" t="s">
        <v>4205</v>
      </c>
      <c r="T423" t="s">
        <v>3900</v>
      </c>
      <c r="U423" t="s">
        <v>47</v>
      </c>
      <c r="V423" t="s">
        <v>2644</v>
      </c>
      <c r="W423" t="s">
        <v>4206</v>
      </c>
      <c r="X423" t="s">
        <v>4207</v>
      </c>
    </row>
    <row r="424" spans="1:24" hidden="1" x14ac:dyDescent="0.25">
      <c r="A424" t="s">
        <v>4208</v>
      </c>
      <c r="B424" t="s">
        <v>4209</v>
      </c>
      <c r="C424" s="1" t="str">
        <f t="shared" si="38"/>
        <v>21:0301</v>
      </c>
      <c r="D424" s="1" t="str">
        <f t="shared" si="39"/>
        <v>21:0007</v>
      </c>
      <c r="E424" t="s">
        <v>3569</v>
      </c>
      <c r="F424" t="s">
        <v>4210</v>
      </c>
      <c r="H424">
        <v>64.209435499999998</v>
      </c>
      <c r="I424">
        <v>-113.7218924</v>
      </c>
      <c r="J424" s="1" t="str">
        <f t="shared" si="40"/>
        <v>Till</v>
      </c>
      <c r="K424" s="1" t="str">
        <f t="shared" si="41"/>
        <v>Grain Mount: 0.25 – 0.50 mm</v>
      </c>
      <c r="L424" t="s">
        <v>3571</v>
      </c>
      <c r="M424" s="1" t="str">
        <f t="shared" si="43"/>
        <v>Prp</v>
      </c>
      <c r="N424" t="s">
        <v>3447</v>
      </c>
      <c r="O424" t="s">
        <v>4211</v>
      </c>
      <c r="P424" t="s">
        <v>4212</v>
      </c>
      <c r="Q424" t="s">
        <v>995</v>
      </c>
      <c r="R424" t="s">
        <v>33</v>
      </c>
      <c r="S424" t="s">
        <v>4213</v>
      </c>
      <c r="T424" t="s">
        <v>1861</v>
      </c>
      <c r="U424" t="s">
        <v>170</v>
      </c>
      <c r="V424" t="s">
        <v>4214</v>
      </c>
      <c r="W424" t="s">
        <v>987</v>
      </c>
      <c r="X424" t="s">
        <v>4215</v>
      </c>
    </row>
    <row r="425" spans="1:24" hidden="1" x14ac:dyDescent="0.25">
      <c r="A425" t="s">
        <v>4216</v>
      </c>
      <c r="B425" t="s">
        <v>4217</v>
      </c>
      <c r="C425" s="1" t="str">
        <f t="shared" si="38"/>
        <v>21:0301</v>
      </c>
      <c r="D425" s="1" t="str">
        <f t="shared" si="39"/>
        <v>21:0007</v>
      </c>
      <c r="E425" t="s">
        <v>3569</v>
      </c>
      <c r="F425" t="s">
        <v>4218</v>
      </c>
      <c r="H425">
        <v>64.209435499999998</v>
      </c>
      <c r="I425">
        <v>-113.7218924</v>
      </c>
      <c r="J425" s="1" t="str">
        <f t="shared" si="40"/>
        <v>Till</v>
      </c>
      <c r="K425" s="1" t="str">
        <f t="shared" si="41"/>
        <v>Grain Mount: 0.25 – 0.50 mm</v>
      </c>
      <c r="L425" t="s">
        <v>3571</v>
      </c>
      <c r="M425" s="1" t="str">
        <f t="shared" si="43"/>
        <v>Prp</v>
      </c>
      <c r="N425" t="s">
        <v>4219</v>
      </c>
      <c r="O425" t="s">
        <v>4220</v>
      </c>
      <c r="P425" t="s">
        <v>4221</v>
      </c>
      <c r="Q425" t="s">
        <v>4222</v>
      </c>
      <c r="R425" t="s">
        <v>555</v>
      </c>
      <c r="S425" t="s">
        <v>4223</v>
      </c>
      <c r="T425" t="s">
        <v>4224</v>
      </c>
      <c r="U425" t="s">
        <v>462</v>
      </c>
      <c r="V425" t="s">
        <v>4225</v>
      </c>
      <c r="W425" t="s">
        <v>1621</v>
      </c>
      <c r="X425" t="s">
        <v>4226</v>
      </c>
    </row>
    <row r="426" spans="1:24" hidden="1" x14ac:dyDescent="0.25">
      <c r="A426" t="s">
        <v>4227</v>
      </c>
      <c r="B426" t="s">
        <v>4228</v>
      </c>
      <c r="C426" s="1" t="str">
        <f t="shared" si="38"/>
        <v>21:0301</v>
      </c>
      <c r="D426" s="1" t="str">
        <f t="shared" si="39"/>
        <v>21:0007</v>
      </c>
      <c r="E426" t="s">
        <v>3569</v>
      </c>
      <c r="F426" t="s">
        <v>4229</v>
      </c>
      <c r="H426">
        <v>64.209435499999998</v>
      </c>
      <c r="I426">
        <v>-113.7218924</v>
      </c>
      <c r="J426" s="1" t="str">
        <f t="shared" si="40"/>
        <v>Till</v>
      </c>
      <c r="K426" s="1" t="str">
        <f t="shared" si="41"/>
        <v>Grain Mount: 0.25 – 0.50 mm</v>
      </c>
      <c r="L426" t="s">
        <v>3571</v>
      </c>
      <c r="M426" s="1" t="str">
        <f t="shared" si="43"/>
        <v>Prp</v>
      </c>
      <c r="N426" t="s">
        <v>4230</v>
      </c>
      <c r="O426" t="s">
        <v>4231</v>
      </c>
      <c r="P426" t="s">
        <v>4232</v>
      </c>
      <c r="Q426" t="s">
        <v>4233</v>
      </c>
      <c r="R426" t="s">
        <v>33</v>
      </c>
      <c r="S426" t="s">
        <v>4234</v>
      </c>
      <c r="T426" t="s">
        <v>4235</v>
      </c>
      <c r="U426" t="s">
        <v>235</v>
      </c>
      <c r="V426" t="s">
        <v>4236</v>
      </c>
      <c r="W426" t="s">
        <v>3902</v>
      </c>
      <c r="X426" t="s">
        <v>4237</v>
      </c>
    </row>
    <row r="427" spans="1:24" hidden="1" x14ac:dyDescent="0.25">
      <c r="A427" t="s">
        <v>4238</v>
      </c>
      <c r="B427" t="s">
        <v>4239</v>
      </c>
      <c r="C427" s="1" t="str">
        <f t="shared" si="38"/>
        <v>21:0301</v>
      </c>
      <c r="D427" s="1" t="str">
        <f t="shared" si="39"/>
        <v>21:0007</v>
      </c>
      <c r="E427" t="s">
        <v>3569</v>
      </c>
      <c r="F427" t="s">
        <v>4240</v>
      </c>
      <c r="H427">
        <v>64.209435499999998</v>
      </c>
      <c r="I427">
        <v>-113.7218924</v>
      </c>
      <c r="J427" s="1" t="str">
        <f t="shared" si="40"/>
        <v>Till</v>
      </c>
      <c r="K427" s="1" t="str">
        <f t="shared" si="41"/>
        <v>Grain Mount: 0.25 – 0.50 mm</v>
      </c>
      <c r="L427" t="s">
        <v>3571</v>
      </c>
      <c r="M427" s="1" t="str">
        <f t="shared" si="43"/>
        <v>Prp</v>
      </c>
      <c r="N427" t="s">
        <v>4241</v>
      </c>
      <c r="O427" t="s">
        <v>4242</v>
      </c>
      <c r="P427" t="s">
        <v>4243</v>
      </c>
      <c r="Q427" t="s">
        <v>4244</v>
      </c>
      <c r="R427" t="s">
        <v>223</v>
      </c>
      <c r="S427" t="s">
        <v>4245</v>
      </c>
      <c r="T427" t="s">
        <v>4118</v>
      </c>
      <c r="U427" t="s">
        <v>462</v>
      </c>
      <c r="V427" t="s">
        <v>4246</v>
      </c>
      <c r="W427" t="s">
        <v>1309</v>
      </c>
      <c r="X427" t="s">
        <v>4247</v>
      </c>
    </row>
    <row r="428" spans="1:24" hidden="1" x14ac:dyDescent="0.25">
      <c r="A428" t="s">
        <v>4248</v>
      </c>
      <c r="B428" t="s">
        <v>4249</v>
      </c>
      <c r="C428" s="1" t="str">
        <f t="shared" si="38"/>
        <v>21:0301</v>
      </c>
      <c r="D428" s="1" t="str">
        <f t="shared" si="39"/>
        <v>21:0007</v>
      </c>
      <c r="E428" t="s">
        <v>3569</v>
      </c>
      <c r="F428" t="s">
        <v>4250</v>
      </c>
      <c r="H428">
        <v>64.209435499999998</v>
      </c>
      <c r="I428">
        <v>-113.7218924</v>
      </c>
      <c r="J428" s="1" t="str">
        <f t="shared" si="40"/>
        <v>Till</v>
      </c>
      <c r="K428" s="1" t="str">
        <f t="shared" si="41"/>
        <v>Grain Mount: 0.25 – 0.50 mm</v>
      </c>
      <c r="L428" t="s">
        <v>3571</v>
      </c>
      <c r="M428" s="1" t="str">
        <f t="shared" si="43"/>
        <v>Prp</v>
      </c>
      <c r="N428" t="s">
        <v>4251</v>
      </c>
      <c r="O428" t="s">
        <v>4252</v>
      </c>
      <c r="P428" t="s">
        <v>4253</v>
      </c>
      <c r="Q428" t="s">
        <v>4254</v>
      </c>
      <c r="R428" t="s">
        <v>226</v>
      </c>
      <c r="S428" t="s">
        <v>4255</v>
      </c>
      <c r="T428" t="s">
        <v>3669</v>
      </c>
      <c r="U428" t="s">
        <v>728</v>
      </c>
      <c r="V428" t="s">
        <v>4256</v>
      </c>
      <c r="W428" t="s">
        <v>1213</v>
      </c>
      <c r="X428" t="s">
        <v>1781</v>
      </c>
    </row>
    <row r="429" spans="1:24" hidden="1" x14ac:dyDescent="0.25">
      <c r="A429" t="s">
        <v>4257</v>
      </c>
      <c r="B429" t="s">
        <v>4258</v>
      </c>
      <c r="C429" s="1" t="str">
        <f t="shared" si="38"/>
        <v>21:0301</v>
      </c>
      <c r="D429" s="1" t="str">
        <f t="shared" si="39"/>
        <v>21:0007</v>
      </c>
      <c r="E429" t="s">
        <v>3569</v>
      </c>
      <c r="F429" t="s">
        <v>4259</v>
      </c>
      <c r="H429">
        <v>64.209435499999998</v>
      </c>
      <c r="I429">
        <v>-113.7218924</v>
      </c>
      <c r="J429" s="1" t="str">
        <f t="shared" si="40"/>
        <v>Till</v>
      </c>
      <c r="K429" s="1" t="str">
        <f t="shared" si="41"/>
        <v>Grain Mount: 0.25 – 0.50 mm</v>
      </c>
      <c r="L429" t="s">
        <v>3571</v>
      </c>
      <c r="M429" s="1" t="str">
        <f t="shared" si="43"/>
        <v>Prp</v>
      </c>
      <c r="N429" t="s">
        <v>4260</v>
      </c>
      <c r="O429" t="s">
        <v>4261</v>
      </c>
      <c r="P429" t="s">
        <v>4262</v>
      </c>
      <c r="Q429" t="s">
        <v>4263</v>
      </c>
      <c r="R429" t="s">
        <v>555</v>
      </c>
      <c r="S429" t="s">
        <v>4264</v>
      </c>
      <c r="T429" t="s">
        <v>1056</v>
      </c>
      <c r="U429" t="s">
        <v>186</v>
      </c>
      <c r="V429" t="s">
        <v>4265</v>
      </c>
      <c r="W429" t="s">
        <v>4266</v>
      </c>
      <c r="X429" t="s">
        <v>4267</v>
      </c>
    </row>
    <row r="430" spans="1:24" hidden="1" x14ac:dyDescent="0.25">
      <c r="A430" t="s">
        <v>4268</v>
      </c>
      <c r="B430" t="s">
        <v>4269</v>
      </c>
      <c r="C430" s="1" t="str">
        <f t="shared" si="38"/>
        <v>21:0301</v>
      </c>
      <c r="D430" s="1" t="str">
        <f t="shared" si="39"/>
        <v>21:0007</v>
      </c>
      <c r="E430" t="s">
        <v>3569</v>
      </c>
      <c r="F430" t="s">
        <v>4270</v>
      </c>
      <c r="H430">
        <v>64.209435499999998</v>
      </c>
      <c r="I430">
        <v>-113.7218924</v>
      </c>
      <c r="J430" s="1" t="str">
        <f t="shared" si="40"/>
        <v>Till</v>
      </c>
      <c r="K430" s="1" t="str">
        <f t="shared" si="41"/>
        <v>Grain Mount: 0.25 – 0.50 mm</v>
      </c>
      <c r="L430" t="s">
        <v>3571</v>
      </c>
      <c r="M430" s="1" t="str">
        <f t="shared" si="43"/>
        <v>Prp</v>
      </c>
      <c r="N430" t="s">
        <v>4271</v>
      </c>
      <c r="O430" t="s">
        <v>4272</v>
      </c>
      <c r="P430" t="s">
        <v>4273</v>
      </c>
      <c r="Q430" t="s">
        <v>4274</v>
      </c>
      <c r="R430" t="s">
        <v>366</v>
      </c>
      <c r="S430" t="s">
        <v>4275</v>
      </c>
      <c r="T430" t="s">
        <v>4276</v>
      </c>
      <c r="U430" t="s">
        <v>1191</v>
      </c>
      <c r="V430" t="s">
        <v>2872</v>
      </c>
      <c r="W430" t="s">
        <v>2905</v>
      </c>
      <c r="X430" t="s">
        <v>4277</v>
      </c>
    </row>
    <row r="431" spans="1:24" hidden="1" x14ac:dyDescent="0.25">
      <c r="A431" t="s">
        <v>4278</v>
      </c>
      <c r="B431" t="s">
        <v>4279</v>
      </c>
      <c r="C431" s="1" t="str">
        <f t="shared" si="38"/>
        <v>21:0301</v>
      </c>
      <c r="D431" s="1" t="str">
        <f t="shared" si="39"/>
        <v>21:0007</v>
      </c>
      <c r="E431" t="s">
        <v>3569</v>
      </c>
      <c r="F431" t="s">
        <v>4280</v>
      </c>
      <c r="H431">
        <v>64.209435499999998</v>
      </c>
      <c r="I431">
        <v>-113.7218924</v>
      </c>
      <c r="J431" s="1" t="str">
        <f t="shared" si="40"/>
        <v>Till</v>
      </c>
      <c r="K431" s="1" t="str">
        <f t="shared" si="41"/>
        <v>Grain Mount: 0.25 – 0.50 mm</v>
      </c>
      <c r="L431" t="s">
        <v>3571</v>
      </c>
      <c r="M431" s="1" t="str">
        <f t="shared" si="43"/>
        <v>Prp</v>
      </c>
      <c r="N431" t="s">
        <v>4281</v>
      </c>
      <c r="O431" t="s">
        <v>3345</v>
      </c>
      <c r="P431" t="s">
        <v>4282</v>
      </c>
      <c r="Q431" t="s">
        <v>4283</v>
      </c>
      <c r="R431" t="s">
        <v>223</v>
      </c>
      <c r="S431" t="s">
        <v>4284</v>
      </c>
      <c r="T431" t="s">
        <v>4285</v>
      </c>
      <c r="U431" t="s">
        <v>184</v>
      </c>
      <c r="V431" t="s">
        <v>4286</v>
      </c>
      <c r="W431" t="s">
        <v>282</v>
      </c>
      <c r="X431" t="s">
        <v>4287</v>
      </c>
    </row>
    <row r="432" spans="1:24" hidden="1" x14ac:dyDescent="0.25">
      <c r="A432" t="s">
        <v>4288</v>
      </c>
      <c r="B432" t="s">
        <v>4289</v>
      </c>
      <c r="C432" s="1" t="str">
        <f t="shared" si="38"/>
        <v>21:0301</v>
      </c>
      <c r="D432" s="1" t="str">
        <f t="shared" si="39"/>
        <v>21:0007</v>
      </c>
      <c r="E432" t="s">
        <v>3569</v>
      </c>
      <c r="F432" t="s">
        <v>4290</v>
      </c>
      <c r="H432">
        <v>64.209435499999998</v>
      </c>
      <c r="I432">
        <v>-113.7218924</v>
      </c>
      <c r="J432" s="1" t="str">
        <f t="shared" si="40"/>
        <v>Till</v>
      </c>
      <c r="K432" s="1" t="str">
        <f t="shared" si="41"/>
        <v>Grain Mount: 0.25 – 0.50 mm</v>
      </c>
      <c r="L432" t="s">
        <v>3571</v>
      </c>
      <c r="M432" s="1" t="str">
        <f t="shared" si="43"/>
        <v>Prp</v>
      </c>
      <c r="N432" t="s">
        <v>541</v>
      </c>
      <c r="O432" t="s">
        <v>4291</v>
      </c>
      <c r="P432" t="s">
        <v>4292</v>
      </c>
      <c r="Q432" t="s">
        <v>4293</v>
      </c>
      <c r="R432" t="s">
        <v>33</v>
      </c>
      <c r="S432" t="s">
        <v>4294</v>
      </c>
      <c r="T432" t="s">
        <v>533</v>
      </c>
      <c r="U432" t="s">
        <v>78</v>
      </c>
      <c r="V432" t="s">
        <v>4295</v>
      </c>
      <c r="W432" t="s">
        <v>1216</v>
      </c>
      <c r="X432" t="s">
        <v>4296</v>
      </c>
    </row>
    <row r="433" spans="1:24" hidden="1" x14ac:dyDescent="0.25">
      <c r="A433" t="s">
        <v>4297</v>
      </c>
      <c r="B433" t="s">
        <v>4298</v>
      </c>
      <c r="C433" s="1" t="str">
        <f t="shared" si="38"/>
        <v>21:0301</v>
      </c>
      <c r="D433" s="1" t="str">
        <f t="shared" si="39"/>
        <v>21:0007</v>
      </c>
      <c r="E433" t="s">
        <v>3569</v>
      </c>
      <c r="F433" t="s">
        <v>4299</v>
      </c>
      <c r="H433">
        <v>64.209435499999998</v>
      </c>
      <c r="I433">
        <v>-113.7218924</v>
      </c>
      <c r="J433" s="1" t="str">
        <f t="shared" si="40"/>
        <v>Till</v>
      </c>
      <c r="K433" s="1" t="str">
        <f t="shared" si="41"/>
        <v>Grain Mount: 0.25 – 0.50 mm</v>
      </c>
      <c r="L433" t="s">
        <v>3571</v>
      </c>
      <c r="M433" s="1" t="str">
        <f t="shared" si="43"/>
        <v>Prp</v>
      </c>
      <c r="N433" t="s">
        <v>4300</v>
      </c>
      <c r="O433" t="s">
        <v>4301</v>
      </c>
      <c r="P433" t="s">
        <v>4302</v>
      </c>
      <c r="Q433" t="s">
        <v>4303</v>
      </c>
      <c r="R433" t="s">
        <v>220</v>
      </c>
      <c r="S433" t="s">
        <v>4304</v>
      </c>
      <c r="T433" t="s">
        <v>4305</v>
      </c>
      <c r="U433" t="s">
        <v>501</v>
      </c>
      <c r="V433" t="s">
        <v>4306</v>
      </c>
      <c r="W433" t="s">
        <v>1860</v>
      </c>
      <c r="X433" t="s">
        <v>4307</v>
      </c>
    </row>
    <row r="434" spans="1:24" hidden="1" x14ac:dyDescent="0.25">
      <c r="A434" t="s">
        <v>4308</v>
      </c>
      <c r="B434" t="s">
        <v>4309</v>
      </c>
      <c r="C434" s="1" t="str">
        <f t="shared" si="38"/>
        <v>21:0301</v>
      </c>
      <c r="D434" s="1" t="str">
        <f t="shared" si="39"/>
        <v>21:0007</v>
      </c>
      <c r="E434" t="s">
        <v>3569</v>
      </c>
      <c r="F434" t="s">
        <v>4310</v>
      </c>
      <c r="H434">
        <v>64.209435499999998</v>
      </c>
      <c r="I434">
        <v>-113.7218924</v>
      </c>
      <c r="J434" s="1" t="str">
        <f t="shared" si="40"/>
        <v>Till</v>
      </c>
      <c r="K434" s="1" t="str">
        <f t="shared" si="41"/>
        <v>Grain Mount: 0.25 – 0.50 mm</v>
      </c>
      <c r="L434" t="s">
        <v>3571</v>
      </c>
      <c r="M434" s="1" t="str">
        <f t="shared" si="43"/>
        <v>Prp</v>
      </c>
      <c r="N434" t="s">
        <v>4311</v>
      </c>
      <c r="O434" t="s">
        <v>4312</v>
      </c>
      <c r="P434" t="s">
        <v>4313</v>
      </c>
      <c r="Q434" t="s">
        <v>4314</v>
      </c>
      <c r="R434" t="s">
        <v>101</v>
      </c>
      <c r="S434" t="s">
        <v>4315</v>
      </c>
      <c r="T434" t="s">
        <v>3730</v>
      </c>
      <c r="U434" t="s">
        <v>462</v>
      </c>
      <c r="V434" t="s">
        <v>4316</v>
      </c>
      <c r="W434" t="s">
        <v>1309</v>
      </c>
      <c r="X434" t="s">
        <v>4317</v>
      </c>
    </row>
    <row r="435" spans="1:24" hidden="1" x14ac:dyDescent="0.25">
      <c r="A435" t="s">
        <v>4318</v>
      </c>
      <c r="B435" t="s">
        <v>4319</v>
      </c>
      <c r="C435" s="1" t="str">
        <f t="shared" si="38"/>
        <v>21:0301</v>
      </c>
      <c r="D435" s="1" t="str">
        <f t="shared" si="39"/>
        <v>21:0007</v>
      </c>
      <c r="E435" t="s">
        <v>3569</v>
      </c>
      <c r="F435" t="s">
        <v>4320</v>
      </c>
      <c r="H435">
        <v>64.209435499999998</v>
      </c>
      <c r="I435">
        <v>-113.7218924</v>
      </c>
      <c r="J435" s="1" t="str">
        <f t="shared" si="40"/>
        <v>Till</v>
      </c>
      <c r="K435" s="1" t="str">
        <f t="shared" si="41"/>
        <v>Grain Mount: 0.25 – 0.50 mm</v>
      </c>
      <c r="L435" t="s">
        <v>3571</v>
      </c>
      <c r="M435" s="1" t="str">
        <f t="shared" si="43"/>
        <v>Prp</v>
      </c>
      <c r="N435" t="s">
        <v>587</v>
      </c>
      <c r="O435" t="s">
        <v>4321</v>
      </c>
      <c r="P435" t="s">
        <v>4322</v>
      </c>
      <c r="Q435" t="s">
        <v>4323</v>
      </c>
      <c r="R435" t="s">
        <v>33</v>
      </c>
      <c r="S435" t="s">
        <v>4324</v>
      </c>
      <c r="T435" t="s">
        <v>225</v>
      </c>
      <c r="U435" t="s">
        <v>662</v>
      </c>
      <c r="V435" t="s">
        <v>4325</v>
      </c>
      <c r="W435" t="s">
        <v>133</v>
      </c>
      <c r="X435" t="s">
        <v>4326</v>
      </c>
    </row>
    <row r="436" spans="1:24" hidden="1" x14ac:dyDescent="0.25">
      <c r="A436" t="s">
        <v>4327</v>
      </c>
      <c r="B436" t="s">
        <v>4328</v>
      </c>
      <c r="C436" s="1" t="str">
        <f t="shared" si="38"/>
        <v>21:0301</v>
      </c>
      <c r="D436" s="1" t="str">
        <f t="shared" si="39"/>
        <v>21:0007</v>
      </c>
      <c r="E436" t="s">
        <v>3569</v>
      </c>
      <c r="F436" t="s">
        <v>4329</v>
      </c>
      <c r="H436">
        <v>64.209435499999998</v>
      </c>
      <c r="I436">
        <v>-113.7218924</v>
      </c>
      <c r="J436" s="1" t="str">
        <f t="shared" si="40"/>
        <v>Till</v>
      </c>
      <c r="K436" s="1" t="str">
        <f t="shared" si="41"/>
        <v>Grain Mount: 0.25 – 0.50 mm</v>
      </c>
      <c r="L436" t="s">
        <v>3571</v>
      </c>
      <c r="M436" s="1" t="str">
        <f t="shared" si="43"/>
        <v>Prp</v>
      </c>
      <c r="N436" t="s">
        <v>4330</v>
      </c>
      <c r="O436" t="s">
        <v>4331</v>
      </c>
      <c r="P436" t="s">
        <v>4332</v>
      </c>
      <c r="Q436" t="s">
        <v>4333</v>
      </c>
      <c r="R436" t="s">
        <v>220</v>
      </c>
      <c r="S436" t="s">
        <v>4334</v>
      </c>
      <c r="T436" t="s">
        <v>4335</v>
      </c>
      <c r="U436" t="s">
        <v>1213</v>
      </c>
      <c r="V436" t="s">
        <v>4336</v>
      </c>
      <c r="W436" t="s">
        <v>2491</v>
      </c>
      <c r="X436" t="s">
        <v>4337</v>
      </c>
    </row>
    <row r="437" spans="1:24" hidden="1" x14ac:dyDescent="0.25">
      <c r="A437" t="s">
        <v>4338</v>
      </c>
      <c r="B437" t="s">
        <v>4339</v>
      </c>
      <c r="C437" s="1" t="str">
        <f t="shared" si="38"/>
        <v>21:0301</v>
      </c>
      <c r="D437" s="1" t="str">
        <f t="shared" si="39"/>
        <v>21:0007</v>
      </c>
      <c r="E437" t="s">
        <v>3569</v>
      </c>
      <c r="F437" t="s">
        <v>4340</v>
      </c>
      <c r="H437">
        <v>64.209435499999998</v>
      </c>
      <c r="I437">
        <v>-113.7218924</v>
      </c>
      <c r="J437" s="1" t="str">
        <f t="shared" si="40"/>
        <v>Till</v>
      </c>
      <c r="K437" s="1" t="str">
        <f t="shared" si="41"/>
        <v>Grain Mount: 0.25 – 0.50 mm</v>
      </c>
      <c r="L437" t="s">
        <v>3571</v>
      </c>
      <c r="M437" s="1" t="str">
        <f t="shared" si="43"/>
        <v>Prp</v>
      </c>
      <c r="N437" t="s">
        <v>4341</v>
      </c>
      <c r="O437" t="s">
        <v>4342</v>
      </c>
      <c r="P437" t="s">
        <v>2640</v>
      </c>
      <c r="Q437" t="s">
        <v>4343</v>
      </c>
      <c r="R437" t="s">
        <v>226</v>
      </c>
      <c r="S437" t="s">
        <v>4344</v>
      </c>
      <c r="T437" t="s">
        <v>402</v>
      </c>
      <c r="U437" t="s">
        <v>531</v>
      </c>
      <c r="V437" t="s">
        <v>4345</v>
      </c>
      <c r="W437" t="s">
        <v>703</v>
      </c>
      <c r="X437" t="s">
        <v>4346</v>
      </c>
    </row>
    <row r="438" spans="1:24" hidden="1" x14ac:dyDescent="0.25">
      <c r="A438" t="s">
        <v>4347</v>
      </c>
      <c r="B438" t="s">
        <v>4348</v>
      </c>
      <c r="C438" s="1" t="str">
        <f t="shared" si="38"/>
        <v>21:0301</v>
      </c>
      <c r="D438" s="1" t="str">
        <f t="shared" si="39"/>
        <v>21:0007</v>
      </c>
      <c r="E438" t="s">
        <v>3569</v>
      </c>
      <c r="F438" t="s">
        <v>4349</v>
      </c>
      <c r="H438">
        <v>64.209435499999998</v>
      </c>
      <c r="I438">
        <v>-113.7218924</v>
      </c>
      <c r="J438" s="1" t="str">
        <f t="shared" si="40"/>
        <v>Till</v>
      </c>
      <c r="K438" s="1" t="str">
        <f t="shared" si="41"/>
        <v>Grain Mount: 0.25 – 0.50 mm</v>
      </c>
      <c r="L438" t="s">
        <v>3571</v>
      </c>
      <c r="M438" s="1" t="str">
        <f t="shared" si="43"/>
        <v>Prp</v>
      </c>
      <c r="N438" t="s">
        <v>4350</v>
      </c>
      <c r="O438" t="s">
        <v>4351</v>
      </c>
      <c r="P438" t="s">
        <v>2225</v>
      </c>
      <c r="Q438" t="s">
        <v>4352</v>
      </c>
      <c r="R438" t="s">
        <v>33</v>
      </c>
      <c r="S438" t="s">
        <v>4353</v>
      </c>
      <c r="T438" t="s">
        <v>4087</v>
      </c>
      <c r="U438" t="s">
        <v>662</v>
      </c>
      <c r="V438" t="s">
        <v>4354</v>
      </c>
      <c r="W438" t="s">
        <v>4080</v>
      </c>
      <c r="X438" t="s">
        <v>4355</v>
      </c>
    </row>
    <row r="439" spans="1:24" hidden="1" x14ac:dyDescent="0.25">
      <c r="A439" t="s">
        <v>4356</v>
      </c>
      <c r="B439" t="s">
        <v>4357</v>
      </c>
      <c r="C439" s="1" t="str">
        <f t="shared" si="38"/>
        <v>21:0301</v>
      </c>
      <c r="D439" s="1" t="str">
        <f t="shared" si="39"/>
        <v>21:0007</v>
      </c>
      <c r="E439" t="s">
        <v>3569</v>
      </c>
      <c r="F439" t="s">
        <v>4358</v>
      </c>
      <c r="H439">
        <v>64.209435499999998</v>
      </c>
      <c r="I439">
        <v>-113.7218924</v>
      </c>
      <c r="J439" s="1" t="str">
        <f t="shared" si="40"/>
        <v>Till</v>
      </c>
      <c r="K439" s="1" t="str">
        <f t="shared" si="41"/>
        <v>Grain Mount: 0.25 – 0.50 mm</v>
      </c>
      <c r="L439" t="s">
        <v>3571</v>
      </c>
      <c r="M439" s="1" t="str">
        <f t="shared" si="43"/>
        <v>Prp</v>
      </c>
      <c r="N439" t="s">
        <v>4359</v>
      </c>
      <c r="O439" t="s">
        <v>2130</v>
      </c>
      <c r="P439" t="s">
        <v>4360</v>
      </c>
      <c r="Q439" t="s">
        <v>4361</v>
      </c>
      <c r="R439" t="s">
        <v>555</v>
      </c>
      <c r="S439" t="s">
        <v>4362</v>
      </c>
      <c r="T439" t="s">
        <v>4363</v>
      </c>
      <c r="U439" t="s">
        <v>50</v>
      </c>
      <c r="V439" t="s">
        <v>4364</v>
      </c>
      <c r="W439" t="s">
        <v>1706</v>
      </c>
      <c r="X439" t="s">
        <v>4365</v>
      </c>
    </row>
    <row r="440" spans="1:24" hidden="1" x14ac:dyDescent="0.25">
      <c r="A440" t="s">
        <v>4366</v>
      </c>
      <c r="B440" t="s">
        <v>4367</v>
      </c>
      <c r="C440" s="1" t="str">
        <f t="shared" si="38"/>
        <v>21:0301</v>
      </c>
      <c r="D440" s="1" t="str">
        <f t="shared" si="39"/>
        <v>21:0007</v>
      </c>
      <c r="E440" t="s">
        <v>3569</v>
      </c>
      <c r="F440" t="s">
        <v>4368</v>
      </c>
      <c r="H440">
        <v>64.209435499999998</v>
      </c>
      <c r="I440">
        <v>-113.7218924</v>
      </c>
      <c r="J440" s="1" t="str">
        <f t="shared" si="40"/>
        <v>Till</v>
      </c>
      <c r="K440" s="1" t="str">
        <f t="shared" si="41"/>
        <v>Grain Mount: 0.25 – 0.50 mm</v>
      </c>
      <c r="L440" t="s">
        <v>3571</v>
      </c>
      <c r="M440" s="1" t="str">
        <f t="shared" si="43"/>
        <v>Prp</v>
      </c>
      <c r="N440" t="s">
        <v>4369</v>
      </c>
      <c r="O440" t="s">
        <v>4370</v>
      </c>
      <c r="P440" t="s">
        <v>4371</v>
      </c>
      <c r="Q440" t="s">
        <v>1479</v>
      </c>
      <c r="R440" t="s">
        <v>209</v>
      </c>
      <c r="S440" t="s">
        <v>2411</v>
      </c>
      <c r="T440" t="s">
        <v>703</v>
      </c>
      <c r="U440" t="s">
        <v>531</v>
      </c>
      <c r="V440" t="s">
        <v>4372</v>
      </c>
      <c r="W440" t="s">
        <v>4373</v>
      </c>
      <c r="X440" t="s">
        <v>4374</v>
      </c>
    </row>
    <row r="441" spans="1:24" hidden="1" x14ac:dyDescent="0.25">
      <c r="A441" t="s">
        <v>4375</v>
      </c>
      <c r="B441" t="s">
        <v>4376</v>
      </c>
      <c r="C441" s="1" t="str">
        <f t="shared" si="38"/>
        <v>21:0301</v>
      </c>
      <c r="D441" s="1" t="str">
        <f t="shared" si="39"/>
        <v>21:0007</v>
      </c>
      <c r="E441" t="s">
        <v>3569</v>
      </c>
      <c r="F441" t="s">
        <v>4377</v>
      </c>
      <c r="H441">
        <v>64.209435499999998</v>
      </c>
      <c r="I441">
        <v>-113.7218924</v>
      </c>
      <c r="J441" s="1" t="str">
        <f t="shared" si="40"/>
        <v>Till</v>
      </c>
      <c r="K441" s="1" t="str">
        <f t="shared" si="41"/>
        <v>Grain Mount: 0.25 – 0.50 mm</v>
      </c>
      <c r="L441" t="s">
        <v>3571</v>
      </c>
      <c r="M441" s="1" t="str">
        <f t="shared" si="43"/>
        <v>Prp</v>
      </c>
      <c r="N441" t="s">
        <v>3593</v>
      </c>
      <c r="O441" t="s">
        <v>4378</v>
      </c>
      <c r="P441" t="s">
        <v>4379</v>
      </c>
      <c r="Q441" t="s">
        <v>4380</v>
      </c>
      <c r="R441" t="s">
        <v>33</v>
      </c>
      <c r="S441" t="s">
        <v>4381</v>
      </c>
      <c r="T441" t="s">
        <v>3588</v>
      </c>
      <c r="U441" t="s">
        <v>104</v>
      </c>
      <c r="V441" t="s">
        <v>4382</v>
      </c>
      <c r="W441" t="s">
        <v>2905</v>
      </c>
      <c r="X441" t="s">
        <v>4383</v>
      </c>
    </row>
    <row r="442" spans="1:24" hidden="1" x14ac:dyDescent="0.25">
      <c r="A442" t="s">
        <v>4384</v>
      </c>
      <c r="B442" t="s">
        <v>4385</v>
      </c>
      <c r="C442" s="1" t="str">
        <f t="shared" si="38"/>
        <v>21:0301</v>
      </c>
      <c r="D442" s="1" t="str">
        <f t="shared" si="39"/>
        <v>21:0007</v>
      </c>
      <c r="E442" t="s">
        <v>3569</v>
      </c>
      <c r="F442" t="s">
        <v>4386</v>
      </c>
      <c r="H442">
        <v>64.209435499999998</v>
      </c>
      <c r="I442">
        <v>-113.7218924</v>
      </c>
      <c r="J442" s="1" t="str">
        <f t="shared" si="40"/>
        <v>Till</v>
      </c>
      <c r="K442" s="1" t="str">
        <f t="shared" si="41"/>
        <v>Grain Mount: 0.25 – 0.50 mm</v>
      </c>
      <c r="L442" t="s">
        <v>3571</v>
      </c>
      <c r="M442" s="1" t="str">
        <f t="shared" si="43"/>
        <v>Prp</v>
      </c>
      <c r="N442" t="s">
        <v>4387</v>
      </c>
      <c r="O442" t="s">
        <v>4388</v>
      </c>
      <c r="P442" t="s">
        <v>4389</v>
      </c>
      <c r="Q442" t="s">
        <v>4390</v>
      </c>
      <c r="R442" t="s">
        <v>420</v>
      </c>
      <c r="S442" t="s">
        <v>4391</v>
      </c>
      <c r="T442" t="s">
        <v>320</v>
      </c>
      <c r="U442" t="s">
        <v>331</v>
      </c>
      <c r="V442" t="s">
        <v>4392</v>
      </c>
      <c r="W442" t="s">
        <v>2634</v>
      </c>
      <c r="X442" t="s">
        <v>4393</v>
      </c>
    </row>
    <row r="443" spans="1:24" hidden="1" x14ac:dyDescent="0.25">
      <c r="A443" t="s">
        <v>4394</v>
      </c>
      <c r="B443" t="s">
        <v>4395</v>
      </c>
      <c r="C443" s="1" t="str">
        <f t="shared" si="38"/>
        <v>21:0301</v>
      </c>
      <c r="D443" s="1" t="str">
        <f t="shared" si="39"/>
        <v>21:0007</v>
      </c>
      <c r="E443" t="s">
        <v>3569</v>
      </c>
      <c r="F443" t="s">
        <v>4396</v>
      </c>
      <c r="H443">
        <v>64.209435499999998</v>
      </c>
      <c r="I443">
        <v>-113.7218924</v>
      </c>
      <c r="J443" s="1" t="str">
        <f t="shared" si="40"/>
        <v>Till</v>
      </c>
      <c r="K443" s="1" t="str">
        <f t="shared" si="41"/>
        <v>Grain Mount: 0.25 – 0.50 mm</v>
      </c>
      <c r="L443" t="s">
        <v>3571</v>
      </c>
      <c r="M443" s="1" t="str">
        <f t="shared" si="43"/>
        <v>Prp</v>
      </c>
      <c r="N443" t="s">
        <v>886</v>
      </c>
      <c r="O443" t="s">
        <v>4397</v>
      </c>
      <c r="P443" t="s">
        <v>4398</v>
      </c>
      <c r="Q443" t="s">
        <v>4399</v>
      </c>
      <c r="R443" t="s">
        <v>246</v>
      </c>
      <c r="S443" t="s">
        <v>4400</v>
      </c>
      <c r="T443" t="s">
        <v>49</v>
      </c>
      <c r="U443" t="s">
        <v>172</v>
      </c>
      <c r="V443" t="s">
        <v>4401</v>
      </c>
      <c r="W443" t="s">
        <v>556</v>
      </c>
      <c r="X443" t="s">
        <v>4402</v>
      </c>
    </row>
    <row r="444" spans="1:24" hidden="1" x14ac:dyDescent="0.25">
      <c r="A444" t="s">
        <v>4403</v>
      </c>
      <c r="B444" t="s">
        <v>4404</v>
      </c>
      <c r="C444" s="1" t="str">
        <f t="shared" si="38"/>
        <v>21:0301</v>
      </c>
      <c r="D444" s="1" t="str">
        <f t="shared" si="39"/>
        <v>21:0007</v>
      </c>
      <c r="E444" t="s">
        <v>3569</v>
      </c>
      <c r="F444" t="s">
        <v>4405</v>
      </c>
      <c r="H444">
        <v>64.209435499999998</v>
      </c>
      <c r="I444">
        <v>-113.7218924</v>
      </c>
      <c r="J444" s="1" t="str">
        <f t="shared" si="40"/>
        <v>Till</v>
      </c>
      <c r="K444" s="1" t="str">
        <f t="shared" si="41"/>
        <v>Grain Mount: 0.25 – 0.50 mm</v>
      </c>
      <c r="L444" t="s">
        <v>3571</v>
      </c>
      <c r="M444" s="1" t="str">
        <f t="shared" si="43"/>
        <v>Prp</v>
      </c>
      <c r="N444" t="s">
        <v>4406</v>
      </c>
      <c r="O444" t="s">
        <v>4407</v>
      </c>
      <c r="P444" t="s">
        <v>4408</v>
      </c>
      <c r="Q444" t="s">
        <v>4409</v>
      </c>
      <c r="R444" t="s">
        <v>33</v>
      </c>
      <c r="S444" t="s">
        <v>4410</v>
      </c>
      <c r="T444" t="s">
        <v>4411</v>
      </c>
      <c r="U444" t="s">
        <v>90</v>
      </c>
      <c r="V444" t="s">
        <v>4412</v>
      </c>
      <c r="W444" t="s">
        <v>633</v>
      </c>
      <c r="X444" t="s">
        <v>4413</v>
      </c>
    </row>
    <row r="445" spans="1:24" hidden="1" x14ac:dyDescent="0.25">
      <c r="A445" t="s">
        <v>4414</v>
      </c>
      <c r="B445" t="s">
        <v>4415</v>
      </c>
      <c r="C445" s="1" t="str">
        <f t="shared" si="38"/>
        <v>21:0301</v>
      </c>
      <c r="D445" s="1" t="str">
        <f t="shared" si="39"/>
        <v>21:0007</v>
      </c>
      <c r="E445" t="s">
        <v>3569</v>
      </c>
      <c r="F445" t="s">
        <v>4416</v>
      </c>
      <c r="H445">
        <v>64.209435499999998</v>
      </c>
      <c r="I445">
        <v>-113.7218924</v>
      </c>
      <c r="J445" s="1" t="str">
        <f t="shared" si="40"/>
        <v>Till</v>
      </c>
      <c r="K445" s="1" t="str">
        <f t="shared" si="41"/>
        <v>Grain Mount: 0.25 – 0.50 mm</v>
      </c>
      <c r="L445" t="s">
        <v>3571</v>
      </c>
      <c r="M445" s="1" t="str">
        <f t="shared" si="43"/>
        <v>Prp</v>
      </c>
      <c r="N445" t="s">
        <v>4417</v>
      </c>
      <c r="O445" t="s">
        <v>4418</v>
      </c>
      <c r="P445" t="s">
        <v>4419</v>
      </c>
      <c r="Q445" t="s">
        <v>4420</v>
      </c>
      <c r="R445" t="s">
        <v>245</v>
      </c>
      <c r="S445" t="s">
        <v>4421</v>
      </c>
      <c r="T445" t="s">
        <v>966</v>
      </c>
      <c r="U445" t="s">
        <v>291</v>
      </c>
      <c r="V445" t="s">
        <v>3589</v>
      </c>
      <c r="W445" t="s">
        <v>2132</v>
      </c>
      <c r="X445" t="s">
        <v>4422</v>
      </c>
    </row>
    <row r="446" spans="1:24" hidden="1" x14ac:dyDescent="0.25">
      <c r="A446" t="s">
        <v>4423</v>
      </c>
      <c r="B446" t="s">
        <v>4424</v>
      </c>
      <c r="C446" s="1" t="str">
        <f t="shared" si="38"/>
        <v>21:0301</v>
      </c>
      <c r="D446" s="1" t="str">
        <f t="shared" si="39"/>
        <v>21:0007</v>
      </c>
      <c r="E446" t="s">
        <v>3569</v>
      </c>
      <c r="F446" t="s">
        <v>4425</v>
      </c>
      <c r="H446">
        <v>64.209435499999998</v>
      </c>
      <c r="I446">
        <v>-113.7218924</v>
      </c>
      <c r="J446" s="1" t="str">
        <f t="shared" si="40"/>
        <v>Till</v>
      </c>
      <c r="K446" s="1" t="str">
        <f t="shared" si="41"/>
        <v>Grain Mount: 0.25 – 0.50 mm</v>
      </c>
      <c r="L446" t="s">
        <v>3571</v>
      </c>
      <c r="M446" s="1" t="str">
        <f t="shared" si="43"/>
        <v>Prp</v>
      </c>
      <c r="N446" t="s">
        <v>3587</v>
      </c>
      <c r="O446" t="s">
        <v>4426</v>
      </c>
      <c r="P446" t="s">
        <v>3815</v>
      </c>
      <c r="Q446" t="s">
        <v>4427</v>
      </c>
      <c r="R446" t="s">
        <v>226</v>
      </c>
      <c r="S446" t="s">
        <v>4428</v>
      </c>
      <c r="T446" t="s">
        <v>3819</v>
      </c>
      <c r="U446" t="s">
        <v>645</v>
      </c>
      <c r="V446" t="s">
        <v>4429</v>
      </c>
      <c r="W446" t="s">
        <v>4430</v>
      </c>
      <c r="X446" t="s">
        <v>4431</v>
      </c>
    </row>
    <row r="447" spans="1:24" hidden="1" x14ac:dyDescent="0.25">
      <c r="A447" t="s">
        <v>4432</v>
      </c>
      <c r="B447" t="s">
        <v>4433</v>
      </c>
      <c r="C447" s="1" t="str">
        <f t="shared" si="38"/>
        <v>21:0301</v>
      </c>
      <c r="D447" s="1" t="str">
        <f t="shared" si="39"/>
        <v>21:0007</v>
      </c>
      <c r="E447" t="s">
        <v>3569</v>
      </c>
      <c r="F447" t="s">
        <v>4434</v>
      </c>
      <c r="H447">
        <v>64.209435499999998</v>
      </c>
      <c r="I447">
        <v>-113.7218924</v>
      </c>
      <c r="J447" s="1" t="str">
        <f t="shared" si="40"/>
        <v>Till</v>
      </c>
      <c r="K447" s="1" t="str">
        <f t="shared" si="41"/>
        <v>Grain Mount: 0.25 – 0.50 mm</v>
      </c>
      <c r="L447" t="s">
        <v>3571</v>
      </c>
      <c r="M447" s="1" t="str">
        <f t="shared" si="43"/>
        <v>Prp</v>
      </c>
      <c r="N447" t="s">
        <v>4435</v>
      </c>
      <c r="O447" t="s">
        <v>4436</v>
      </c>
      <c r="P447" t="s">
        <v>4437</v>
      </c>
      <c r="Q447" t="s">
        <v>4438</v>
      </c>
      <c r="R447" t="s">
        <v>101</v>
      </c>
      <c r="S447" t="s">
        <v>4439</v>
      </c>
      <c r="T447" t="s">
        <v>4440</v>
      </c>
      <c r="U447" t="s">
        <v>254</v>
      </c>
      <c r="V447" t="s">
        <v>4441</v>
      </c>
      <c r="W447" t="s">
        <v>955</v>
      </c>
      <c r="X447" t="s">
        <v>4442</v>
      </c>
    </row>
    <row r="448" spans="1:24" hidden="1" x14ac:dyDescent="0.25">
      <c r="A448" t="s">
        <v>4443</v>
      </c>
      <c r="B448" t="s">
        <v>4444</v>
      </c>
      <c r="C448" s="1" t="str">
        <f t="shared" si="38"/>
        <v>21:0301</v>
      </c>
      <c r="D448" s="1" t="str">
        <f t="shared" si="39"/>
        <v>21:0007</v>
      </c>
      <c r="E448" t="s">
        <v>3569</v>
      </c>
      <c r="F448" t="s">
        <v>4445</v>
      </c>
      <c r="H448">
        <v>64.209435499999998</v>
      </c>
      <c r="I448">
        <v>-113.7218924</v>
      </c>
      <c r="J448" s="1" t="str">
        <f t="shared" si="40"/>
        <v>Till</v>
      </c>
      <c r="K448" s="1" t="str">
        <f t="shared" si="41"/>
        <v>Grain Mount: 0.25 – 0.50 mm</v>
      </c>
      <c r="L448" t="s">
        <v>3571</v>
      </c>
      <c r="M448" s="1" t="str">
        <f>HYPERLINK("http://geochem.nrcan.gc.ca/cdogs/content/kwd/kwd030538_e.htm", "Mg_Ilm")</f>
        <v>Mg_Ilm</v>
      </c>
      <c r="N448" t="s">
        <v>2054</v>
      </c>
      <c r="O448" t="s">
        <v>331</v>
      </c>
      <c r="P448" t="s">
        <v>3858</v>
      </c>
      <c r="Q448" t="s">
        <v>4446</v>
      </c>
      <c r="R448" t="s">
        <v>87</v>
      </c>
      <c r="S448" t="s">
        <v>4447</v>
      </c>
      <c r="T448" t="s">
        <v>4448</v>
      </c>
      <c r="U448" t="s">
        <v>686</v>
      </c>
      <c r="V448" t="s">
        <v>115</v>
      </c>
      <c r="W448" t="s">
        <v>4449</v>
      </c>
      <c r="X448" t="s">
        <v>4450</v>
      </c>
    </row>
    <row r="449" spans="1:24" hidden="1" x14ac:dyDescent="0.25">
      <c r="A449" t="s">
        <v>4451</v>
      </c>
      <c r="B449" t="s">
        <v>4452</v>
      </c>
      <c r="C449" s="1" t="str">
        <f t="shared" si="38"/>
        <v>21:0301</v>
      </c>
      <c r="D449" s="1" t="str">
        <f t="shared" si="39"/>
        <v>21:0007</v>
      </c>
      <c r="E449" t="s">
        <v>3569</v>
      </c>
      <c r="F449" t="s">
        <v>4453</v>
      </c>
      <c r="H449">
        <v>64.209435499999998</v>
      </c>
      <c r="I449">
        <v>-113.7218924</v>
      </c>
      <c r="J449" s="1" t="str">
        <f t="shared" si="40"/>
        <v>Till</v>
      </c>
      <c r="K449" s="1" t="str">
        <f t="shared" si="41"/>
        <v>Grain Mount: 0.25 – 0.50 mm</v>
      </c>
      <c r="L449" t="s">
        <v>3571</v>
      </c>
      <c r="M449" s="1" t="str">
        <f>HYPERLINK("http://geochem.nrcan.gc.ca/cdogs/content/kwd/kwd030538_e.htm", "Mg_Ilm")</f>
        <v>Mg_Ilm</v>
      </c>
      <c r="N449" t="s">
        <v>4454</v>
      </c>
      <c r="O449" t="s">
        <v>331</v>
      </c>
      <c r="P449" t="s">
        <v>4455</v>
      </c>
      <c r="Q449" t="s">
        <v>4456</v>
      </c>
      <c r="R449" t="s">
        <v>462</v>
      </c>
      <c r="S449" t="s">
        <v>4457</v>
      </c>
      <c r="T449" t="s">
        <v>369</v>
      </c>
      <c r="U449" t="s">
        <v>47</v>
      </c>
      <c r="V449" t="s">
        <v>33</v>
      </c>
      <c r="W449" t="s">
        <v>4458</v>
      </c>
      <c r="X449" t="s">
        <v>4459</v>
      </c>
    </row>
    <row r="450" spans="1:24" hidden="1" x14ac:dyDescent="0.25">
      <c r="A450" t="s">
        <v>4460</v>
      </c>
      <c r="B450" t="s">
        <v>4461</v>
      </c>
      <c r="C450" s="1" t="str">
        <f t="shared" ref="C450:C477" si="44">HYPERLINK("http://geochem.nrcan.gc.ca/cdogs/content/bdl/bdl210301_e.htm", "21:0301")</f>
        <v>21:0301</v>
      </c>
      <c r="D450" s="1" t="str">
        <f t="shared" ref="D450:D477" si="45">HYPERLINK("http://geochem.nrcan.gc.ca/cdogs/content/svy/svy210007_e.htm", "21:0007")</f>
        <v>21:0007</v>
      </c>
      <c r="E450" t="s">
        <v>3569</v>
      </c>
      <c r="F450" t="s">
        <v>4462</v>
      </c>
      <c r="H450">
        <v>64.209435499999998</v>
      </c>
      <c r="I450">
        <v>-113.7218924</v>
      </c>
      <c r="J450" s="1" t="str">
        <f t="shared" ref="J450:J513" si="46">HYPERLINK("http://geochem.nrcan.gc.ca/cdogs/content/kwd/kwd020044_e.htm", "Till")</f>
        <v>Till</v>
      </c>
      <c r="K450" s="1" t="str">
        <f t="shared" si="41"/>
        <v>Grain Mount: 0.25 – 0.50 mm</v>
      </c>
      <c r="L450" t="s">
        <v>3571</v>
      </c>
      <c r="M450" s="1" t="str">
        <f>HYPERLINK("http://geochem.nrcan.gc.ca/cdogs/content/kwd/kwd030538_e.htm", "Mg_Ilm")</f>
        <v>Mg_Ilm</v>
      </c>
      <c r="N450" t="s">
        <v>403</v>
      </c>
      <c r="O450" t="s">
        <v>366</v>
      </c>
      <c r="P450" t="s">
        <v>63</v>
      </c>
      <c r="Q450" t="s">
        <v>4463</v>
      </c>
      <c r="R450" t="s">
        <v>33</v>
      </c>
      <c r="S450" t="s">
        <v>4464</v>
      </c>
      <c r="T450" t="s">
        <v>3191</v>
      </c>
      <c r="U450" t="s">
        <v>728</v>
      </c>
      <c r="V450" t="s">
        <v>33</v>
      </c>
      <c r="W450" t="s">
        <v>4465</v>
      </c>
      <c r="X450" t="s">
        <v>4466</v>
      </c>
    </row>
    <row r="451" spans="1:24" hidden="1" x14ac:dyDescent="0.25">
      <c r="A451" t="s">
        <v>4467</v>
      </c>
      <c r="B451" t="s">
        <v>4468</v>
      </c>
      <c r="C451" s="1" t="str">
        <f t="shared" si="44"/>
        <v>21:0301</v>
      </c>
      <c r="D451" s="1" t="str">
        <f t="shared" si="45"/>
        <v>21:0007</v>
      </c>
      <c r="E451" t="s">
        <v>3569</v>
      </c>
      <c r="F451" t="s">
        <v>4469</v>
      </c>
      <c r="H451">
        <v>64.209435499999998</v>
      </c>
      <c r="I451">
        <v>-113.7218924</v>
      </c>
      <c r="J451" s="1" t="str">
        <f t="shared" si="46"/>
        <v>Till</v>
      </c>
      <c r="K451" s="1" t="str">
        <f t="shared" si="41"/>
        <v>Grain Mount: 0.25 – 0.50 mm</v>
      </c>
      <c r="L451" t="s">
        <v>3571</v>
      </c>
      <c r="M451" s="1" t="str">
        <f>HYPERLINK("http://geochem.nrcan.gc.ca/cdogs/content/kwd/kwd030538_e.htm", "Mg_Ilm")</f>
        <v>Mg_Ilm</v>
      </c>
      <c r="N451" t="s">
        <v>3720</v>
      </c>
      <c r="O451" t="s">
        <v>33</v>
      </c>
      <c r="P451" t="s">
        <v>4470</v>
      </c>
      <c r="Q451" t="s">
        <v>4471</v>
      </c>
      <c r="R451" t="s">
        <v>366</v>
      </c>
      <c r="S451" t="s">
        <v>4472</v>
      </c>
      <c r="T451" t="s">
        <v>414</v>
      </c>
      <c r="U451" t="s">
        <v>366</v>
      </c>
      <c r="V451" t="s">
        <v>33</v>
      </c>
      <c r="W451" t="s">
        <v>745</v>
      </c>
      <c r="X451" t="s">
        <v>4473</v>
      </c>
    </row>
    <row r="452" spans="1:24" hidden="1" x14ac:dyDescent="0.25">
      <c r="A452" t="s">
        <v>4474</v>
      </c>
      <c r="B452" t="s">
        <v>4475</v>
      </c>
      <c r="C452" s="1" t="str">
        <f t="shared" si="44"/>
        <v>21:0301</v>
      </c>
      <c r="D452" s="1" t="str">
        <f t="shared" si="45"/>
        <v>21:0007</v>
      </c>
      <c r="E452" t="s">
        <v>3569</v>
      </c>
      <c r="F452" t="s">
        <v>4476</v>
      </c>
      <c r="H452">
        <v>64.209435499999998</v>
      </c>
      <c r="I452">
        <v>-113.7218924</v>
      </c>
      <c r="J452" s="1" t="str">
        <f t="shared" si="46"/>
        <v>Till</v>
      </c>
      <c r="K452" s="1" t="str">
        <f t="shared" si="41"/>
        <v>Grain Mount: 0.25 – 0.50 mm</v>
      </c>
      <c r="L452" t="s">
        <v>3571</v>
      </c>
      <c r="M452" s="1" t="str">
        <f>HYPERLINK("http://geochem.nrcan.gc.ca/cdogs/content/kwd/kwd030120_e.htm", "Ilm")</f>
        <v>Ilm</v>
      </c>
      <c r="N452" t="s">
        <v>380</v>
      </c>
      <c r="O452" t="s">
        <v>184</v>
      </c>
      <c r="P452" t="s">
        <v>1269</v>
      </c>
      <c r="Q452" t="s">
        <v>4477</v>
      </c>
      <c r="R452" t="s">
        <v>33</v>
      </c>
      <c r="S452" t="s">
        <v>775</v>
      </c>
      <c r="T452" t="s">
        <v>932</v>
      </c>
      <c r="U452" t="s">
        <v>645</v>
      </c>
      <c r="V452" t="s">
        <v>33</v>
      </c>
      <c r="W452" t="s">
        <v>4478</v>
      </c>
      <c r="X452" t="s">
        <v>4479</v>
      </c>
    </row>
    <row r="453" spans="1:24" hidden="1" x14ac:dyDescent="0.25">
      <c r="A453" t="s">
        <v>4480</v>
      </c>
      <c r="B453" t="s">
        <v>4481</v>
      </c>
      <c r="C453" s="1" t="str">
        <f t="shared" si="44"/>
        <v>21:0301</v>
      </c>
      <c r="D453" s="1" t="str">
        <f t="shared" si="45"/>
        <v>21:0007</v>
      </c>
      <c r="E453" t="s">
        <v>3569</v>
      </c>
      <c r="F453" t="s">
        <v>4482</v>
      </c>
      <c r="H453">
        <v>64.209435499999998</v>
      </c>
      <c r="I453">
        <v>-113.7218924</v>
      </c>
      <c r="J453" s="1" t="str">
        <f t="shared" si="46"/>
        <v>Till</v>
      </c>
      <c r="K453" s="1" t="str">
        <f t="shared" si="41"/>
        <v>Grain Mount: 0.25 – 0.50 mm</v>
      </c>
      <c r="L453" t="s">
        <v>3571</v>
      </c>
      <c r="M453" s="1" t="str">
        <f>HYPERLINK("http://geochem.nrcan.gc.ca/cdogs/content/kwd/kwd030543_e.htm", "Di")</f>
        <v>Di</v>
      </c>
      <c r="N453" t="s">
        <v>4483</v>
      </c>
      <c r="O453" t="s">
        <v>4484</v>
      </c>
      <c r="P453" t="s">
        <v>2707</v>
      </c>
      <c r="Q453" t="s">
        <v>1725</v>
      </c>
      <c r="R453" t="s">
        <v>33</v>
      </c>
      <c r="S453" t="s">
        <v>4485</v>
      </c>
      <c r="T453" t="s">
        <v>2049</v>
      </c>
      <c r="U453" t="s">
        <v>1231</v>
      </c>
      <c r="V453" t="s">
        <v>4486</v>
      </c>
      <c r="W453" t="s">
        <v>278</v>
      </c>
      <c r="X453" t="s">
        <v>4487</v>
      </c>
    </row>
    <row r="454" spans="1:24" hidden="1" x14ac:dyDescent="0.25">
      <c r="A454" t="s">
        <v>4488</v>
      </c>
      <c r="B454" t="s">
        <v>4489</v>
      </c>
      <c r="C454" s="1" t="str">
        <f t="shared" si="44"/>
        <v>21:0301</v>
      </c>
      <c r="D454" s="1" t="str">
        <f t="shared" si="45"/>
        <v>21:0007</v>
      </c>
      <c r="E454" t="s">
        <v>26</v>
      </c>
      <c r="F454" t="s">
        <v>4490</v>
      </c>
      <c r="H454">
        <v>64.513447600000006</v>
      </c>
      <c r="I454">
        <v>-112.8060578</v>
      </c>
      <c r="J454" s="1" t="str">
        <f t="shared" si="46"/>
        <v>Till</v>
      </c>
      <c r="K454" s="1" t="str">
        <f t="shared" ref="K454:K477" si="47">HYPERLINK("http://geochem.nrcan.gc.ca/cdogs/content/kwd/kwd080044_e.htm", "Grain Mount: 0.50 – 1.00 mm")</f>
        <v>Grain Mount: 0.50 – 1.00 mm</v>
      </c>
      <c r="L454" t="s">
        <v>4491</v>
      </c>
      <c r="M454" s="1" t="str">
        <f>HYPERLINK("http://geochem.nrcan.gc.ca/cdogs/content/kwd/kwd030523_e.htm", "Prp")</f>
        <v>Prp</v>
      </c>
      <c r="N454" t="s">
        <v>4492</v>
      </c>
      <c r="O454" t="s">
        <v>4493</v>
      </c>
      <c r="P454" t="s">
        <v>4494</v>
      </c>
      <c r="Q454" t="s">
        <v>4495</v>
      </c>
      <c r="R454" t="s">
        <v>33</v>
      </c>
      <c r="S454" t="s">
        <v>4496</v>
      </c>
      <c r="T454" t="s">
        <v>4497</v>
      </c>
      <c r="U454" t="s">
        <v>411</v>
      </c>
      <c r="V454" t="s">
        <v>4498</v>
      </c>
      <c r="W454" t="s">
        <v>4499</v>
      </c>
      <c r="X454" t="s">
        <v>4500</v>
      </c>
    </row>
    <row r="455" spans="1:24" hidden="1" x14ac:dyDescent="0.25">
      <c r="A455" t="s">
        <v>4501</v>
      </c>
      <c r="B455" t="s">
        <v>4502</v>
      </c>
      <c r="C455" s="1" t="str">
        <f t="shared" si="44"/>
        <v>21:0301</v>
      </c>
      <c r="D455" s="1" t="str">
        <f t="shared" si="45"/>
        <v>21:0007</v>
      </c>
      <c r="E455" t="s">
        <v>26</v>
      </c>
      <c r="F455" t="s">
        <v>4503</v>
      </c>
      <c r="H455">
        <v>64.513447600000006</v>
      </c>
      <c r="I455">
        <v>-112.8060578</v>
      </c>
      <c r="J455" s="1" t="str">
        <f t="shared" si="46"/>
        <v>Till</v>
      </c>
      <c r="K455" s="1" t="str">
        <f t="shared" si="47"/>
        <v>Grain Mount: 0.50 – 1.00 mm</v>
      </c>
      <c r="L455" t="s">
        <v>4491</v>
      </c>
      <c r="M455" s="1" t="str">
        <f>HYPERLINK("http://geochem.nrcan.gc.ca/cdogs/content/kwd/kwd030523_e.htm", "Prp")</f>
        <v>Prp</v>
      </c>
      <c r="N455" t="s">
        <v>4504</v>
      </c>
      <c r="O455" t="s">
        <v>4505</v>
      </c>
      <c r="P455" t="s">
        <v>4506</v>
      </c>
      <c r="Q455" t="s">
        <v>4507</v>
      </c>
      <c r="R455" t="s">
        <v>33</v>
      </c>
      <c r="S455" t="s">
        <v>88</v>
      </c>
      <c r="T455" t="s">
        <v>3030</v>
      </c>
      <c r="U455" t="s">
        <v>245</v>
      </c>
      <c r="V455" t="s">
        <v>4508</v>
      </c>
      <c r="W455" t="s">
        <v>1022</v>
      </c>
      <c r="X455" t="s">
        <v>4509</v>
      </c>
    </row>
    <row r="456" spans="1:24" hidden="1" x14ac:dyDescent="0.25">
      <c r="A456" t="s">
        <v>4510</v>
      </c>
      <c r="B456" t="s">
        <v>4511</v>
      </c>
      <c r="C456" s="1" t="str">
        <f t="shared" si="44"/>
        <v>21:0301</v>
      </c>
      <c r="D456" s="1" t="str">
        <f t="shared" si="45"/>
        <v>21:0007</v>
      </c>
      <c r="E456" t="s">
        <v>26</v>
      </c>
      <c r="F456" t="s">
        <v>4512</v>
      </c>
      <c r="H456">
        <v>64.513447600000006</v>
      </c>
      <c r="I456">
        <v>-112.8060578</v>
      </c>
      <c r="J456" s="1" t="str">
        <f t="shared" si="46"/>
        <v>Till</v>
      </c>
      <c r="K456" s="1" t="str">
        <f t="shared" si="47"/>
        <v>Grain Mount: 0.50 – 1.00 mm</v>
      </c>
      <c r="L456" t="s">
        <v>4491</v>
      </c>
      <c r="M456" s="1" t="str">
        <f>HYPERLINK("http://geochem.nrcan.gc.ca/cdogs/content/kwd/kwd030526_e.htm", "Grs")</f>
        <v>Grs</v>
      </c>
      <c r="N456" t="s">
        <v>4513</v>
      </c>
      <c r="O456" t="s">
        <v>4514</v>
      </c>
      <c r="P456" t="s">
        <v>4515</v>
      </c>
      <c r="Q456" t="s">
        <v>4516</v>
      </c>
      <c r="R456" t="s">
        <v>33</v>
      </c>
      <c r="S456" t="s">
        <v>89</v>
      </c>
      <c r="T456" t="s">
        <v>4517</v>
      </c>
      <c r="U456" t="s">
        <v>33</v>
      </c>
      <c r="V456" t="s">
        <v>4518</v>
      </c>
      <c r="W456" t="s">
        <v>2491</v>
      </c>
      <c r="X456" t="s">
        <v>4519</v>
      </c>
    </row>
    <row r="457" spans="1:24" hidden="1" x14ac:dyDescent="0.25">
      <c r="A457" t="s">
        <v>4520</v>
      </c>
      <c r="B457" t="s">
        <v>4521</v>
      </c>
      <c r="C457" s="1" t="str">
        <f t="shared" si="44"/>
        <v>21:0301</v>
      </c>
      <c r="D457" s="1" t="str">
        <f t="shared" si="45"/>
        <v>21:0007</v>
      </c>
      <c r="E457" t="s">
        <v>539</v>
      </c>
      <c r="F457" t="s">
        <v>4522</v>
      </c>
      <c r="H457">
        <v>64.604332999999997</v>
      </c>
      <c r="I457">
        <v>-112.899714</v>
      </c>
      <c r="J457" s="1" t="str">
        <f t="shared" si="46"/>
        <v>Till</v>
      </c>
      <c r="K457" s="1" t="str">
        <f t="shared" si="47"/>
        <v>Grain Mount: 0.50 – 1.00 mm</v>
      </c>
      <c r="L457" t="s">
        <v>4491</v>
      </c>
      <c r="M457" s="1" t="str">
        <f>HYPERLINK("http://geochem.nrcan.gc.ca/cdogs/content/kwd/kwd030120_e.htm", "Ilm")</f>
        <v>Ilm</v>
      </c>
      <c r="N457" t="s">
        <v>676</v>
      </c>
      <c r="O457" t="s">
        <v>555</v>
      </c>
      <c r="P457" t="s">
        <v>3235</v>
      </c>
      <c r="Q457" t="s">
        <v>4523</v>
      </c>
      <c r="R457" t="s">
        <v>223</v>
      </c>
      <c r="S457" t="s">
        <v>104</v>
      </c>
      <c r="T457" t="s">
        <v>4524</v>
      </c>
      <c r="U457" t="s">
        <v>33</v>
      </c>
      <c r="V457" t="s">
        <v>489</v>
      </c>
      <c r="W457" t="s">
        <v>4525</v>
      </c>
      <c r="X457" t="s">
        <v>4526</v>
      </c>
    </row>
    <row r="458" spans="1:24" hidden="1" x14ac:dyDescent="0.25">
      <c r="A458" t="s">
        <v>4527</v>
      </c>
      <c r="B458" t="s">
        <v>4528</v>
      </c>
      <c r="C458" s="1" t="str">
        <f t="shared" si="44"/>
        <v>21:0301</v>
      </c>
      <c r="D458" s="1" t="str">
        <f t="shared" si="45"/>
        <v>21:0007</v>
      </c>
      <c r="E458" t="s">
        <v>539</v>
      </c>
      <c r="F458" t="s">
        <v>4529</v>
      </c>
      <c r="H458">
        <v>64.604332999999997</v>
      </c>
      <c r="I458">
        <v>-112.899714</v>
      </c>
      <c r="J458" s="1" t="str">
        <f t="shared" si="46"/>
        <v>Till</v>
      </c>
      <c r="K458" s="1" t="str">
        <f t="shared" si="47"/>
        <v>Grain Mount: 0.50 – 1.00 mm</v>
      </c>
      <c r="L458" t="s">
        <v>4491</v>
      </c>
      <c r="M458" s="1" t="str">
        <f>HYPERLINK("http://geochem.nrcan.gc.ca/cdogs/content/kwd/kwd030120_e.htm", "Ilm")</f>
        <v>Ilm</v>
      </c>
      <c r="N458" t="s">
        <v>641</v>
      </c>
      <c r="O458" t="s">
        <v>235</v>
      </c>
      <c r="P458" t="s">
        <v>33</v>
      </c>
      <c r="Q458" t="s">
        <v>4530</v>
      </c>
      <c r="R458" t="s">
        <v>420</v>
      </c>
      <c r="S458" t="s">
        <v>1436</v>
      </c>
      <c r="T458" t="s">
        <v>913</v>
      </c>
      <c r="U458" t="s">
        <v>33</v>
      </c>
      <c r="V458" t="s">
        <v>33</v>
      </c>
      <c r="W458" t="s">
        <v>4531</v>
      </c>
      <c r="X458" t="s">
        <v>4532</v>
      </c>
    </row>
    <row r="459" spans="1:24" hidden="1" x14ac:dyDescent="0.25">
      <c r="A459" t="s">
        <v>4533</v>
      </c>
      <c r="B459" t="s">
        <v>4534</v>
      </c>
      <c r="C459" s="1" t="str">
        <f t="shared" si="44"/>
        <v>21:0301</v>
      </c>
      <c r="D459" s="1" t="str">
        <f t="shared" si="45"/>
        <v>21:0007</v>
      </c>
      <c r="E459" t="s">
        <v>837</v>
      </c>
      <c r="F459" t="s">
        <v>4535</v>
      </c>
      <c r="H459">
        <v>64.708667300000002</v>
      </c>
      <c r="I459">
        <v>-112.7465304</v>
      </c>
      <c r="J459" s="1" t="str">
        <f t="shared" si="46"/>
        <v>Till</v>
      </c>
      <c r="K459" s="1" t="str">
        <f t="shared" si="47"/>
        <v>Grain Mount: 0.50 – 1.00 mm</v>
      </c>
      <c r="L459" t="s">
        <v>4491</v>
      </c>
      <c r="M459" s="1" t="str">
        <f>HYPERLINK("http://geochem.nrcan.gc.ca/cdogs/content/kwd/kwd030523_e.htm", "Prp")</f>
        <v>Prp</v>
      </c>
      <c r="N459" t="s">
        <v>4536</v>
      </c>
      <c r="O459" t="s">
        <v>4537</v>
      </c>
      <c r="P459" t="s">
        <v>4538</v>
      </c>
      <c r="Q459" t="s">
        <v>4539</v>
      </c>
      <c r="R459" t="s">
        <v>33</v>
      </c>
      <c r="S459" t="s">
        <v>4540</v>
      </c>
      <c r="T459" t="s">
        <v>831</v>
      </c>
      <c r="U459" t="s">
        <v>50</v>
      </c>
      <c r="V459" t="s">
        <v>4541</v>
      </c>
      <c r="W459" t="s">
        <v>955</v>
      </c>
      <c r="X459" t="s">
        <v>4542</v>
      </c>
    </row>
    <row r="460" spans="1:24" hidden="1" x14ac:dyDescent="0.25">
      <c r="A460" t="s">
        <v>4543</v>
      </c>
      <c r="B460" t="s">
        <v>4544</v>
      </c>
      <c r="C460" s="1" t="str">
        <f t="shared" si="44"/>
        <v>21:0301</v>
      </c>
      <c r="D460" s="1" t="str">
        <f t="shared" si="45"/>
        <v>21:0007</v>
      </c>
      <c r="E460" t="s">
        <v>837</v>
      </c>
      <c r="F460" t="s">
        <v>4545</v>
      </c>
      <c r="H460">
        <v>64.708667300000002</v>
      </c>
      <c r="I460">
        <v>-112.7465304</v>
      </c>
      <c r="J460" s="1" t="str">
        <f t="shared" si="46"/>
        <v>Till</v>
      </c>
      <c r="K460" s="1" t="str">
        <f t="shared" si="47"/>
        <v>Grain Mount: 0.50 – 1.00 mm</v>
      </c>
      <c r="L460" t="s">
        <v>4491</v>
      </c>
      <c r="M460" s="1" t="str">
        <f>HYPERLINK("http://geochem.nrcan.gc.ca/cdogs/content/kwd/kwd030530_e.htm", "Cr_Di")</f>
        <v>Cr_Di</v>
      </c>
      <c r="N460" t="s">
        <v>4546</v>
      </c>
      <c r="O460" t="s">
        <v>4547</v>
      </c>
      <c r="P460" t="s">
        <v>154</v>
      </c>
      <c r="Q460" t="s">
        <v>4548</v>
      </c>
      <c r="R460" t="s">
        <v>1156</v>
      </c>
      <c r="S460" t="s">
        <v>4549</v>
      </c>
      <c r="T460" t="s">
        <v>4550</v>
      </c>
      <c r="U460" t="s">
        <v>4524</v>
      </c>
      <c r="V460" t="s">
        <v>4551</v>
      </c>
      <c r="W460" t="s">
        <v>1719</v>
      </c>
      <c r="X460" t="s">
        <v>4552</v>
      </c>
    </row>
    <row r="461" spans="1:24" hidden="1" x14ac:dyDescent="0.25">
      <c r="A461" t="s">
        <v>4553</v>
      </c>
      <c r="B461" t="s">
        <v>4554</v>
      </c>
      <c r="C461" s="1" t="str">
        <f t="shared" si="44"/>
        <v>21:0301</v>
      </c>
      <c r="D461" s="1" t="str">
        <f t="shared" si="45"/>
        <v>21:0007</v>
      </c>
      <c r="E461" t="s">
        <v>1277</v>
      </c>
      <c r="F461" t="s">
        <v>4555</v>
      </c>
      <c r="H461">
        <v>64.783719399999995</v>
      </c>
      <c r="I461">
        <v>-112.5777844</v>
      </c>
      <c r="J461" s="1" t="str">
        <f t="shared" si="46"/>
        <v>Till</v>
      </c>
      <c r="K461" s="1" t="str">
        <f t="shared" si="47"/>
        <v>Grain Mount: 0.50 – 1.00 mm</v>
      </c>
      <c r="L461" t="s">
        <v>4491</v>
      </c>
      <c r="M461" s="1" t="str">
        <f t="shared" ref="M461:M474" si="48">HYPERLINK("http://geochem.nrcan.gc.ca/cdogs/content/kwd/kwd030523_e.htm", "Prp")</f>
        <v>Prp</v>
      </c>
      <c r="N461" t="s">
        <v>4556</v>
      </c>
      <c r="O461" t="s">
        <v>4557</v>
      </c>
      <c r="P461" t="s">
        <v>4558</v>
      </c>
      <c r="Q461" t="s">
        <v>4559</v>
      </c>
      <c r="R461" t="s">
        <v>33</v>
      </c>
      <c r="S461" t="s">
        <v>4560</v>
      </c>
      <c r="T461" t="s">
        <v>3030</v>
      </c>
      <c r="U461" t="s">
        <v>291</v>
      </c>
      <c r="V461" t="s">
        <v>4561</v>
      </c>
      <c r="W461" t="s">
        <v>224</v>
      </c>
      <c r="X461" t="s">
        <v>4562</v>
      </c>
    </row>
    <row r="462" spans="1:24" hidden="1" x14ac:dyDescent="0.25">
      <c r="A462" t="s">
        <v>4563</v>
      </c>
      <c r="B462" t="s">
        <v>4564</v>
      </c>
      <c r="C462" s="1" t="str">
        <f t="shared" si="44"/>
        <v>21:0301</v>
      </c>
      <c r="D462" s="1" t="str">
        <f t="shared" si="45"/>
        <v>21:0007</v>
      </c>
      <c r="E462" t="s">
        <v>3364</v>
      </c>
      <c r="F462" t="s">
        <v>4565</v>
      </c>
      <c r="H462">
        <v>64.297051400000001</v>
      </c>
      <c r="I462">
        <v>-113.86962320000001</v>
      </c>
      <c r="J462" s="1" t="str">
        <f t="shared" si="46"/>
        <v>Till</v>
      </c>
      <c r="K462" s="1" t="str">
        <f t="shared" si="47"/>
        <v>Grain Mount: 0.50 – 1.00 mm</v>
      </c>
      <c r="L462" t="s">
        <v>4491</v>
      </c>
      <c r="M462" s="1" t="str">
        <f t="shared" si="48"/>
        <v>Prp</v>
      </c>
      <c r="N462" t="s">
        <v>4566</v>
      </c>
      <c r="O462" t="s">
        <v>4567</v>
      </c>
      <c r="P462" t="s">
        <v>4568</v>
      </c>
      <c r="Q462" t="s">
        <v>2297</v>
      </c>
      <c r="R462" t="s">
        <v>33</v>
      </c>
      <c r="S462" t="s">
        <v>4569</v>
      </c>
      <c r="T462" t="s">
        <v>2905</v>
      </c>
      <c r="U462" t="s">
        <v>33</v>
      </c>
      <c r="V462" t="s">
        <v>4570</v>
      </c>
      <c r="W462" t="s">
        <v>1428</v>
      </c>
      <c r="X462" t="s">
        <v>4571</v>
      </c>
    </row>
    <row r="463" spans="1:24" hidden="1" x14ac:dyDescent="0.25">
      <c r="A463" t="s">
        <v>4572</v>
      </c>
      <c r="B463" t="s">
        <v>4573</v>
      </c>
      <c r="C463" s="1" t="str">
        <f t="shared" si="44"/>
        <v>21:0301</v>
      </c>
      <c r="D463" s="1" t="str">
        <f t="shared" si="45"/>
        <v>21:0007</v>
      </c>
      <c r="E463" t="s">
        <v>3364</v>
      </c>
      <c r="F463" t="s">
        <v>4574</v>
      </c>
      <c r="H463">
        <v>64.297051400000001</v>
      </c>
      <c r="I463">
        <v>-113.86962320000001</v>
      </c>
      <c r="J463" s="1" t="str">
        <f t="shared" si="46"/>
        <v>Till</v>
      </c>
      <c r="K463" s="1" t="str">
        <f t="shared" si="47"/>
        <v>Grain Mount: 0.50 – 1.00 mm</v>
      </c>
      <c r="L463" t="s">
        <v>4491</v>
      </c>
      <c r="M463" s="1" t="str">
        <f t="shared" si="48"/>
        <v>Prp</v>
      </c>
      <c r="N463" t="s">
        <v>4575</v>
      </c>
      <c r="O463" t="s">
        <v>4017</v>
      </c>
      <c r="P463" t="s">
        <v>4576</v>
      </c>
      <c r="Q463" t="s">
        <v>4577</v>
      </c>
      <c r="R463" t="s">
        <v>411</v>
      </c>
      <c r="S463" t="s">
        <v>4578</v>
      </c>
      <c r="T463" t="s">
        <v>211</v>
      </c>
      <c r="U463" t="s">
        <v>457</v>
      </c>
      <c r="V463" t="s">
        <v>2300</v>
      </c>
      <c r="W463" t="s">
        <v>1409</v>
      </c>
      <c r="X463" t="s">
        <v>4579</v>
      </c>
    </row>
    <row r="464" spans="1:24" hidden="1" x14ac:dyDescent="0.25">
      <c r="A464" t="s">
        <v>4580</v>
      </c>
      <c r="B464" t="s">
        <v>4581</v>
      </c>
      <c r="C464" s="1" t="str">
        <f t="shared" si="44"/>
        <v>21:0301</v>
      </c>
      <c r="D464" s="1" t="str">
        <f t="shared" si="45"/>
        <v>21:0007</v>
      </c>
      <c r="E464" t="s">
        <v>3569</v>
      </c>
      <c r="F464" t="s">
        <v>4582</v>
      </c>
      <c r="H464">
        <v>64.209435499999998</v>
      </c>
      <c r="I464">
        <v>-113.7218924</v>
      </c>
      <c r="J464" s="1" t="str">
        <f t="shared" si="46"/>
        <v>Till</v>
      </c>
      <c r="K464" s="1" t="str">
        <f t="shared" si="47"/>
        <v>Grain Mount: 0.50 – 1.00 mm</v>
      </c>
      <c r="L464" t="s">
        <v>4491</v>
      </c>
      <c r="M464" s="1" t="str">
        <f t="shared" si="48"/>
        <v>Prp</v>
      </c>
      <c r="N464" t="s">
        <v>4583</v>
      </c>
      <c r="O464" t="s">
        <v>4584</v>
      </c>
      <c r="P464" t="s">
        <v>4585</v>
      </c>
      <c r="Q464" t="s">
        <v>4586</v>
      </c>
      <c r="R464" t="s">
        <v>33</v>
      </c>
      <c r="S464" t="s">
        <v>4587</v>
      </c>
      <c r="T464" t="s">
        <v>1056</v>
      </c>
      <c r="U464" t="s">
        <v>172</v>
      </c>
      <c r="V464" t="s">
        <v>4588</v>
      </c>
      <c r="W464" t="s">
        <v>531</v>
      </c>
      <c r="X464" t="s">
        <v>4589</v>
      </c>
    </row>
    <row r="465" spans="1:24" hidden="1" x14ac:dyDescent="0.25">
      <c r="A465" t="s">
        <v>4590</v>
      </c>
      <c r="B465" t="s">
        <v>4591</v>
      </c>
      <c r="C465" s="1" t="str">
        <f t="shared" si="44"/>
        <v>21:0301</v>
      </c>
      <c r="D465" s="1" t="str">
        <f t="shared" si="45"/>
        <v>21:0007</v>
      </c>
      <c r="E465" t="s">
        <v>3569</v>
      </c>
      <c r="F465" t="s">
        <v>4592</v>
      </c>
      <c r="H465">
        <v>64.209435499999998</v>
      </c>
      <c r="I465">
        <v>-113.7218924</v>
      </c>
      <c r="J465" s="1" t="str">
        <f t="shared" si="46"/>
        <v>Till</v>
      </c>
      <c r="K465" s="1" t="str">
        <f t="shared" si="47"/>
        <v>Grain Mount: 0.50 – 1.00 mm</v>
      </c>
      <c r="L465" t="s">
        <v>4491</v>
      </c>
      <c r="M465" s="1" t="str">
        <f t="shared" si="48"/>
        <v>Prp</v>
      </c>
      <c r="N465" t="s">
        <v>4593</v>
      </c>
      <c r="O465" t="s">
        <v>4594</v>
      </c>
      <c r="P465" t="s">
        <v>4595</v>
      </c>
      <c r="Q465" t="s">
        <v>4596</v>
      </c>
      <c r="R465" t="s">
        <v>220</v>
      </c>
      <c r="S465" t="s">
        <v>4597</v>
      </c>
      <c r="T465" t="s">
        <v>4598</v>
      </c>
      <c r="U465" t="s">
        <v>33</v>
      </c>
      <c r="V465" t="s">
        <v>4599</v>
      </c>
      <c r="W465" t="s">
        <v>555</v>
      </c>
      <c r="X465" t="s">
        <v>4600</v>
      </c>
    </row>
    <row r="466" spans="1:24" hidden="1" x14ac:dyDescent="0.25">
      <c r="A466" t="s">
        <v>4601</v>
      </c>
      <c r="B466" t="s">
        <v>4602</v>
      </c>
      <c r="C466" s="1" t="str">
        <f t="shared" si="44"/>
        <v>21:0301</v>
      </c>
      <c r="D466" s="1" t="str">
        <f t="shared" si="45"/>
        <v>21:0007</v>
      </c>
      <c r="E466" t="s">
        <v>3569</v>
      </c>
      <c r="F466" t="s">
        <v>4603</v>
      </c>
      <c r="H466">
        <v>64.209435499999998</v>
      </c>
      <c r="I466">
        <v>-113.7218924</v>
      </c>
      <c r="J466" s="1" t="str">
        <f t="shared" si="46"/>
        <v>Till</v>
      </c>
      <c r="K466" s="1" t="str">
        <f t="shared" si="47"/>
        <v>Grain Mount: 0.50 – 1.00 mm</v>
      </c>
      <c r="L466" t="s">
        <v>4491</v>
      </c>
      <c r="M466" s="1" t="str">
        <f t="shared" si="48"/>
        <v>Prp</v>
      </c>
      <c r="N466" t="s">
        <v>4604</v>
      </c>
      <c r="O466" t="s">
        <v>4605</v>
      </c>
      <c r="P466" t="s">
        <v>4606</v>
      </c>
      <c r="Q466" t="s">
        <v>4607</v>
      </c>
      <c r="R466" t="s">
        <v>420</v>
      </c>
      <c r="S466" t="s">
        <v>3888</v>
      </c>
      <c r="T466" t="s">
        <v>1231</v>
      </c>
      <c r="U466" t="s">
        <v>686</v>
      </c>
      <c r="V466" t="s">
        <v>4541</v>
      </c>
      <c r="W466" t="s">
        <v>531</v>
      </c>
      <c r="X466" t="s">
        <v>4608</v>
      </c>
    </row>
    <row r="467" spans="1:24" hidden="1" x14ac:dyDescent="0.25">
      <c r="A467" t="s">
        <v>4609</v>
      </c>
      <c r="B467" t="s">
        <v>4610</v>
      </c>
      <c r="C467" s="1" t="str">
        <f t="shared" si="44"/>
        <v>21:0301</v>
      </c>
      <c r="D467" s="1" t="str">
        <f t="shared" si="45"/>
        <v>21:0007</v>
      </c>
      <c r="E467" t="s">
        <v>3569</v>
      </c>
      <c r="F467" t="s">
        <v>4611</v>
      </c>
      <c r="H467">
        <v>64.209435499999998</v>
      </c>
      <c r="I467">
        <v>-113.7218924</v>
      </c>
      <c r="J467" s="1" t="str">
        <f t="shared" si="46"/>
        <v>Till</v>
      </c>
      <c r="K467" s="1" t="str">
        <f t="shared" si="47"/>
        <v>Grain Mount: 0.50 – 1.00 mm</v>
      </c>
      <c r="L467" t="s">
        <v>4491</v>
      </c>
      <c r="M467" s="1" t="str">
        <f t="shared" si="48"/>
        <v>Prp</v>
      </c>
      <c r="N467" t="s">
        <v>4612</v>
      </c>
      <c r="O467" t="s">
        <v>4613</v>
      </c>
      <c r="P467" t="s">
        <v>4614</v>
      </c>
      <c r="Q467" t="s">
        <v>4615</v>
      </c>
      <c r="R467" t="s">
        <v>87</v>
      </c>
      <c r="S467" t="s">
        <v>4616</v>
      </c>
      <c r="T467" t="s">
        <v>4617</v>
      </c>
      <c r="U467" t="s">
        <v>233</v>
      </c>
      <c r="V467" t="s">
        <v>4618</v>
      </c>
      <c r="W467" t="s">
        <v>4619</v>
      </c>
      <c r="X467" t="s">
        <v>4620</v>
      </c>
    </row>
    <row r="468" spans="1:24" hidden="1" x14ac:dyDescent="0.25">
      <c r="A468" t="s">
        <v>4621</v>
      </c>
      <c r="B468" t="s">
        <v>4622</v>
      </c>
      <c r="C468" s="1" t="str">
        <f t="shared" si="44"/>
        <v>21:0301</v>
      </c>
      <c r="D468" s="1" t="str">
        <f t="shared" si="45"/>
        <v>21:0007</v>
      </c>
      <c r="E468" t="s">
        <v>3569</v>
      </c>
      <c r="F468" t="s">
        <v>4623</v>
      </c>
      <c r="H468">
        <v>64.209435499999998</v>
      </c>
      <c r="I468">
        <v>-113.7218924</v>
      </c>
      <c r="J468" s="1" t="str">
        <f t="shared" si="46"/>
        <v>Till</v>
      </c>
      <c r="K468" s="1" t="str">
        <f t="shared" si="47"/>
        <v>Grain Mount: 0.50 – 1.00 mm</v>
      </c>
      <c r="L468" t="s">
        <v>4491</v>
      </c>
      <c r="M468" s="1" t="str">
        <f t="shared" si="48"/>
        <v>Prp</v>
      </c>
      <c r="N468" t="s">
        <v>4624</v>
      </c>
      <c r="O468" t="s">
        <v>4625</v>
      </c>
      <c r="P468" t="s">
        <v>4626</v>
      </c>
      <c r="Q468" t="s">
        <v>4596</v>
      </c>
      <c r="R468" t="s">
        <v>33</v>
      </c>
      <c r="S468" t="s">
        <v>4627</v>
      </c>
      <c r="T468" t="s">
        <v>1904</v>
      </c>
      <c r="U468" t="s">
        <v>223</v>
      </c>
      <c r="V468" t="s">
        <v>4628</v>
      </c>
      <c r="W468" t="s">
        <v>104</v>
      </c>
      <c r="X468" t="s">
        <v>4629</v>
      </c>
    </row>
    <row r="469" spans="1:24" hidden="1" x14ac:dyDescent="0.25">
      <c r="A469" t="s">
        <v>4630</v>
      </c>
      <c r="B469" t="s">
        <v>4631</v>
      </c>
      <c r="C469" s="1" t="str">
        <f t="shared" si="44"/>
        <v>21:0301</v>
      </c>
      <c r="D469" s="1" t="str">
        <f t="shared" si="45"/>
        <v>21:0007</v>
      </c>
      <c r="E469" t="s">
        <v>3569</v>
      </c>
      <c r="F469" t="s">
        <v>4632</v>
      </c>
      <c r="H469">
        <v>64.209435499999998</v>
      </c>
      <c r="I469">
        <v>-113.7218924</v>
      </c>
      <c r="J469" s="1" t="str">
        <f t="shared" si="46"/>
        <v>Till</v>
      </c>
      <c r="K469" s="1" t="str">
        <f t="shared" si="47"/>
        <v>Grain Mount: 0.50 – 1.00 mm</v>
      </c>
      <c r="L469" t="s">
        <v>4491</v>
      </c>
      <c r="M469" s="1" t="str">
        <f t="shared" si="48"/>
        <v>Prp</v>
      </c>
      <c r="N469" t="s">
        <v>2716</v>
      </c>
      <c r="O469" t="s">
        <v>4633</v>
      </c>
      <c r="P469" t="s">
        <v>4634</v>
      </c>
      <c r="Q469" t="s">
        <v>4635</v>
      </c>
      <c r="R469" t="s">
        <v>366</v>
      </c>
      <c r="S469" t="s">
        <v>4636</v>
      </c>
      <c r="T469" t="s">
        <v>4617</v>
      </c>
      <c r="U469" t="s">
        <v>33</v>
      </c>
      <c r="V469" t="s">
        <v>4637</v>
      </c>
      <c r="W469" t="s">
        <v>33</v>
      </c>
      <c r="X469" t="s">
        <v>4638</v>
      </c>
    </row>
    <row r="470" spans="1:24" hidden="1" x14ac:dyDescent="0.25">
      <c r="A470" t="s">
        <v>4639</v>
      </c>
      <c r="B470" t="s">
        <v>4640</v>
      </c>
      <c r="C470" s="1" t="str">
        <f t="shared" si="44"/>
        <v>21:0301</v>
      </c>
      <c r="D470" s="1" t="str">
        <f t="shared" si="45"/>
        <v>21:0007</v>
      </c>
      <c r="E470" t="s">
        <v>3569</v>
      </c>
      <c r="F470" t="s">
        <v>4641</v>
      </c>
      <c r="H470">
        <v>64.209435499999998</v>
      </c>
      <c r="I470">
        <v>-113.7218924</v>
      </c>
      <c r="J470" s="1" t="str">
        <f t="shared" si="46"/>
        <v>Till</v>
      </c>
      <c r="K470" s="1" t="str">
        <f t="shared" si="47"/>
        <v>Grain Mount: 0.50 – 1.00 mm</v>
      </c>
      <c r="L470" t="s">
        <v>4491</v>
      </c>
      <c r="M470" s="1" t="str">
        <f t="shared" si="48"/>
        <v>Prp</v>
      </c>
      <c r="N470" t="s">
        <v>4642</v>
      </c>
      <c r="O470" t="s">
        <v>4643</v>
      </c>
      <c r="P470" t="s">
        <v>4644</v>
      </c>
      <c r="Q470" t="s">
        <v>4645</v>
      </c>
      <c r="R470" t="s">
        <v>33</v>
      </c>
      <c r="S470" t="s">
        <v>2632</v>
      </c>
      <c r="T470" t="s">
        <v>4646</v>
      </c>
      <c r="U470" t="s">
        <v>4430</v>
      </c>
      <c r="V470" t="s">
        <v>4647</v>
      </c>
      <c r="W470" t="s">
        <v>3360</v>
      </c>
      <c r="X470" t="s">
        <v>4648</v>
      </c>
    </row>
    <row r="471" spans="1:24" hidden="1" x14ac:dyDescent="0.25">
      <c r="A471" t="s">
        <v>4649</v>
      </c>
      <c r="B471" t="s">
        <v>4650</v>
      </c>
      <c r="C471" s="1" t="str">
        <f t="shared" si="44"/>
        <v>21:0301</v>
      </c>
      <c r="D471" s="1" t="str">
        <f t="shared" si="45"/>
        <v>21:0007</v>
      </c>
      <c r="E471" t="s">
        <v>3569</v>
      </c>
      <c r="F471" t="s">
        <v>4651</v>
      </c>
      <c r="H471">
        <v>64.209435499999998</v>
      </c>
      <c r="I471">
        <v>-113.7218924</v>
      </c>
      <c r="J471" s="1" t="str">
        <f t="shared" si="46"/>
        <v>Till</v>
      </c>
      <c r="K471" s="1" t="str">
        <f t="shared" si="47"/>
        <v>Grain Mount: 0.50 – 1.00 mm</v>
      </c>
      <c r="L471" t="s">
        <v>4491</v>
      </c>
      <c r="M471" s="1" t="str">
        <f t="shared" si="48"/>
        <v>Prp</v>
      </c>
      <c r="N471" t="s">
        <v>4652</v>
      </c>
      <c r="O471" t="s">
        <v>4653</v>
      </c>
      <c r="P471" t="s">
        <v>4654</v>
      </c>
      <c r="Q471" t="s">
        <v>3146</v>
      </c>
      <c r="R471" t="s">
        <v>226</v>
      </c>
      <c r="S471" t="s">
        <v>4655</v>
      </c>
      <c r="T471" t="s">
        <v>1535</v>
      </c>
      <c r="U471" t="s">
        <v>33</v>
      </c>
      <c r="V471" t="s">
        <v>4656</v>
      </c>
      <c r="W471" t="s">
        <v>684</v>
      </c>
      <c r="X471" t="s">
        <v>4657</v>
      </c>
    </row>
    <row r="472" spans="1:24" hidden="1" x14ac:dyDescent="0.25">
      <c r="A472" t="s">
        <v>4658</v>
      </c>
      <c r="B472" t="s">
        <v>4659</v>
      </c>
      <c r="C472" s="1" t="str">
        <f t="shared" si="44"/>
        <v>21:0301</v>
      </c>
      <c r="D472" s="1" t="str">
        <f t="shared" si="45"/>
        <v>21:0007</v>
      </c>
      <c r="E472" t="s">
        <v>3569</v>
      </c>
      <c r="F472" t="s">
        <v>4660</v>
      </c>
      <c r="H472">
        <v>64.209435499999998</v>
      </c>
      <c r="I472">
        <v>-113.7218924</v>
      </c>
      <c r="J472" s="1" t="str">
        <f t="shared" si="46"/>
        <v>Till</v>
      </c>
      <c r="K472" s="1" t="str">
        <f t="shared" si="47"/>
        <v>Grain Mount: 0.50 – 1.00 mm</v>
      </c>
      <c r="L472" t="s">
        <v>4491</v>
      </c>
      <c r="M472" s="1" t="str">
        <f t="shared" si="48"/>
        <v>Prp</v>
      </c>
      <c r="N472" t="s">
        <v>4661</v>
      </c>
      <c r="O472" t="s">
        <v>4662</v>
      </c>
      <c r="P472" t="s">
        <v>4663</v>
      </c>
      <c r="Q472" t="s">
        <v>4664</v>
      </c>
      <c r="R472" t="s">
        <v>245</v>
      </c>
      <c r="S472" t="s">
        <v>4665</v>
      </c>
      <c r="T472" t="s">
        <v>4666</v>
      </c>
      <c r="U472" t="s">
        <v>409</v>
      </c>
      <c r="V472" t="s">
        <v>4667</v>
      </c>
      <c r="W472" t="s">
        <v>2132</v>
      </c>
      <c r="X472" t="s">
        <v>4668</v>
      </c>
    </row>
    <row r="473" spans="1:24" hidden="1" x14ac:dyDescent="0.25">
      <c r="A473" t="s">
        <v>4669</v>
      </c>
      <c r="B473" t="s">
        <v>4670</v>
      </c>
      <c r="C473" s="1" t="str">
        <f t="shared" si="44"/>
        <v>21:0301</v>
      </c>
      <c r="D473" s="1" t="str">
        <f t="shared" si="45"/>
        <v>21:0007</v>
      </c>
      <c r="E473" t="s">
        <v>3569</v>
      </c>
      <c r="F473" t="s">
        <v>4671</v>
      </c>
      <c r="H473">
        <v>64.209435499999998</v>
      </c>
      <c r="I473">
        <v>-113.7218924</v>
      </c>
      <c r="J473" s="1" t="str">
        <f t="shared" si="46"/>
        <v>Till</v>
      </c>
      <c r="K473" s="1" t="str">
        <f t="shared" si="47"/>
        <v>Grain Mount: 0.50 – 1.00 mm</v>
      </c>
      <c r="L473" t="s">
        <v>4491</v>
      </c>
      <c r="M473" s="1" t="str">
        <f t="shared" si="48"/>
        <v>Prp</v>
      </c>
      <c r="N473" t="s">
        <v>4672</v>
      </c>
      <c r="O473" t="s">
        <v>4673</v>
      </c>
      <c r="P473" t="s">
        <v>4674</v>
      </c>
      <c r="Q473" t="s">
        <v>4675</v>
      </c>
      <c r="R473" t="s">
        <v>457</v>
      </c>
      <c r="S473" t="s">
        <v>4676</v>
      </c>
      <c r="T473" t="s">
        <v>4677</v>
      </c>
      <c r="U473" t="s">
        <v>33</v>
      </c>
      <c r="V473" t="s">
        <v>4678</v>
      </c>
      <c r="W473" t="s">
        <v>1172</v>
      </c>
      <c r="X473" t="s">
        <v>4679</v>
      </c>
    </row>
    <row r="474" spans="1:24" hidden="1" x14ac:dyDescent="0.25">
      <c r="A474" t="s">
        <v>4680</v>
      </c>
      <c r="B474" t="s">
        <v>4681</v>
      </c>
      <c r="C474" s="1" t="str">
        <f t="shared" si="44"/>
        <v>21:0301</v>
      </c>
      <c r="D474" s="1" t="str">
        <f t="shared" si="45"/>
        <v>21:0007</v>
      </c>
      <c r="E474" t="s">
        <v>3569</v>
      </c>
      <c r="F474" t="s">
        <v>4682</v>
      </c>
      <c r="H474">
        <v>64.209435499999998</v>
      </c>
      <c r="I474">
        <v>-113.7218924</v>
      </c>
      <c r="J474" s="1" t="str">
        <f t="shared" si="46"/>
        <v>Till</v>
      </c>
      <c r="K474" s="1" t="str">
        <f t="shared" si="47"/>
        <v>Grain Mount: 0.50 – 1.00 mm</v>
      </c>
      <c r="L474" t="s">
        <v>4491</v>
      </c>
      <c r="M474" s="1" t="str">
        <f t="shared" si="48"/>
        <v>Prp</v>
      </c>
      <c r="N474" t="s">
        <v>4683</v>
      </c>
      <c r="O474" t="s">
        <v>4684</v>
      </c>
      <c r="P474" t="s">
        <v>4685</v>
      </c>
      <c r="Q474" t="s">
        <v>4686</v>
      </c>
      <c r="R474" t="s">
        <v>226</v>
      </c>
      <c r="S474" t="s">
        <v>4687</v>
      </c>
      <c r="T474" t="s">
        <v>4688</v>
      </c>
      <c r="U474" t="s">
        <v>226</v>
      </c>
      <c r="V474" t="s">
        <v>4689</v>
      </c>
      <c r="W474" t="s">
        <v>393</v>
      </c>
      <c r="X474" t="s">
        <v>4690</v>
      </c>
    </row>
    <row r="475" spans="1:24" hidden="1" x14ac:dyDescent="0.25">
      <c r="A475" t="s">
        <v>4691</v>
      </c>
      <c r="B475" t="s">
        <v>4692</v>
      </c>
      <c r="C475" s="1" t="str">
        <f t="shared" si="44"/>
        <v>21:0301</v>
      </c>
      <c r="D475" s="1" t="str">
        <f t="shared" si="45"/>
        <v>21:0007</v>
      </c>
      <c r="E475" t="s">
        <v>3569</v>
      </c>
      <c r="F475" t="s">
        <v>4693</v>
      </c>
      <c r="H475">
        <v>64.209435499999998</v>
      </c>
      <c r="I475">
        <v>-113.7218924</v>
      </c>
      <c r="J475" s="1" t="str">
        <f t="shared" si="46"/>
        <v>Till</v>
      </c>
      <c r="K475" s="1" t="str">
        <f t="shared" si="47"/>
        <v>Grain Mount: 0.50 – 1.00 mm</v>
      </c>
      <c r="L475" t="s">
        <v>4491</v>
      </c>
      <c r="M475" s="1" t="str">
        <f>HYPERLINK("http://geochem.nrcan.gc.ca/cdogs/content/kwd/kwd030538_e.htm", "Mg_Ilm")</f>
        <v>Mg_Ilm</v>
      </c>
      <c r="N475" t="s">
        <v>4694</v>
      </c>
      <c r="O475" t="s">
        <v>457</v>
      </c>
      <c r="P475" t="s">
        <v>4695</v>
      </c>
      <c r="Q475" t="s">
        <v>4696</v>
      </c>
      <c r="R475" t="s">
        <v>101</v>
      </c>
      <c r="S475" t="s">
        <v>4697</v>
      </c>
      <c r="T475" t="s">
        <v>601</v>
      </c>
      <c r="U475" t="s">
        <v>33</v>
      </c>
      <c r="V475" t="s">
        <v>4698</v>
      </c>
      <c r="W475" t="s">
        <v>4699</v>
      </c>
      <c r="X475" t="s">
        <v>4700</v>
      </c>
    </row>
    <row r="476" spans="1:24" hidden="1" x14ac:dyDescent="0.25">
      <c r="A476" t="s">
        <v>4701</v>
      </c>
      <c r="B476" t="s">
        <v>4702</v>
      </c>
      <c r="C476" s="1" t="str">
        <f t="shared" si="44"/>
        <v>21:0301</v>
      </c>
      <c r="D476" s="1" t="str">
        <f t="shared" si="45"/>
        <v>21:0007</v>
      </c>
      <c r="E476" t="s">
        <v>3569</v>
      </c>
      <c r="F476" t="s">
        <v>4703</v>
      </c>
      <c r="H476">
        <v>64.209435499999998</v>
      </c>
      <c r="I476">
        <v>-113.7218924</v>
      </c>
      <c r="J476" s="1" t="str">
        <f t="shared" si="46"/>
        <v>Till</v>
      </c>
      <c r="K476" s="1" t="str">
        <f t="shared" si="47"/>
        <v>Grain Mount: 0.50 – 1.00 mm</v>
      </c>
      <c r="L476" t="s">
        <v>4491</v>
      </c>
      <c r="M476" s="1" t="str">
        <f>HYPERLINK("http://geochem.nrcan.gc.ca/cdogs/content/kwd/kwd030538_e.htm", "Mg_Ilm")</f>
        <v>Mg_Ilm</v>
      </c>
      <c r="N476" t="s">
        <v>4704</v>
      </c>
      <c r="O476" t="s">
        <v>641</v>
      </c>
      <c r="P476" t="s">
        <v>799</v>
      </c>
      <c r="Q476" t="s">
        <v>4705</v>
      </c>
      <c r="R476" t="s">
        <v>291</v>
      </c>
      <c r="S476" t="s">
        <v>4706</v>
      </c>
      <c r="T476" t="s">
        <v>1297</v>
      </c>
      <c r="U476" t="s">
        <v>184</v>
      </c>
      <c r="V476" t="s">
        <v>4707</v>
      </c>
      <c r="W476" t="s">
        <v>4708</v>
      </c>
      <c r="X476" t="s">
        <v>4709</v>
      </c>
    </row>
    <row r="477" spans="1:24" hidden="1" x14ac:dyDescent="0.25">
      <c r="A477" t="s">
        <v>4710</v>
      </c>
      <c r="B477" t="s">
        <v>4711</v>
      </c>
      <c r="C477" s="1" t="str">
        <f t="shared" si="44"/>
        <v>21:0301</v>
      </c>
      <c r="D477" s="1" t="str">
        <f t="shared" si="45"/>
        <v>21:0007</v>
      </c>
      <c r="E477" t="s">
        <v>3569</v>
      </c>
      <c r="F477" t="s">
        <v>4712</v>
      </c>
      <c r="H477">
        <v>64.209435499999998</v>
      </c>
      <c r="I477">
        <v>-113.7218924</v>
      </c>
      <c r="J477" s="1" t="str">
        <f t="shared" si="46"/>
        <v>Till</v>
      </c>
      <c r="K477" s="1" t="str">
        <f t="shared" si="47"/>
        <v>Grain Mount: 0.50 – 1.00 mm</v>
      </c>
      <c r="L477" t="s">
        <v>4491</v>
      </c>
      <c r="M477" s="1" t="str">
        <f>HYPERLINK("http://geochem.nrcan.gc.ca/cdogs/content/kwd/kwd030533_e.htm", "Tur")</f>
        <v>Tur</v>
      </c>
      <c r="N477" t="s">
        <v>4713</v>
      </c>
      <c r="O477" t="s">
        <v>4714</v>
      </c>
      <c r="P477" t="s">
        <v>1156</v>
      </c>
      <c r="Q477" t="s">
        <v>4715</v>
      </c>
      <c r="R477" t="s">
        <v>278</v>
      </c>
      <c r="S477" t="s">
        <v>3328</v>
      </c>
      <c r="T477" t="s">
        <v>3524</v>
      </c>
      <c r="U477" t="s">
        <v>4716</v>
      </c>
      <c r="V477" t="s">
        <v>4717</v>
      </c>
      <c r="W477" t="s">
        <v>4718</v>
      </c>
      <c r="X477" t="s">
        <v>4719</v>
      </c>
    </row>
    <row r="478" spans="1:24" hidden="1" x14ac:dyDescent="0.25">
      <c r="A478" t="s">
        <v>4720</v>
      </c>
      <c r="B478" t="s">
        <v>4721</v>
      </c>
      <c r="C478" s="1" t="str">
        <f t="shared" ref="C478:C541" si="49">HYPERLINK("http://geochem.nrcan.gc.ca/cdogs/content/bdl/bdl210955_e.htm", "21:0955")</f>
        <v>21:0955</v>
      </c>
      <c r="D478" s="1" t="str">
        <f t="shared" ref="D478:D541" si="50">HYPERLINK("http://geochem.nrcan.gc.ca/cdogs/content/svy/svy210006_e.htm", "21:0006")</f>
        <v>21:0006</v>
      </c>
      <c r="E478" t="s">
        <v>4722</v>
      </c>
      <c r="F478" t="s">
        <v>4723</v>
      </c>
      <c r="H478">
        <v>64.168082799999993</v>
      </c>
      <c r="I478">
        <v>-111.9604842</v>
      </c>
      <c r="J478" s="1" t="str">
        <f t="shared" si="46"/>
        <v>Till</v>
      </c>
      <c r="K478" s="1" t="str">
        <f t="shared" ref="K478:K541" si="51">HYPERLINK("http://geochem.nrcan.gc.ca/cdogs/content/kwd/kwd080043_e.htm", "Grain Mount: 0.25 – 0.50 mm")</f>
        <v>Grain Mount: 0.25 – 0.50 mm</v>
      </c>
      <c r="L478" t="s">
        <v>4724</v>
      </c>
      <c r="M478" s="1" t="str">
        <f>HYPERLINK("http://geochem.nrcan.gc.ca/cdogs/content/kwd/kwd030548_e.htm", "Ap")</f>
        <v>Ap</v>
      </c>
      <c r="N478" t="s">
        <v>33</v>
      </c>
      <c r="O478" t="s">
        <v>4725</v>
      </c>
      <c r="P478" t="s">
        <v>184</v>
      </c>
      <c r="Q478" t="s">
        <v>439</v>
      </c>
      <c r="R478" t="s">
        <v>220</v>
      </c>
      <c r="S478" t="s">
        <v>641</v>
      </c>
      <c r="T478" t="s">
        <v>4726</v>
      </c>
      <c r="U478" t="s">
        <v>264</v>
      </c>
      <c r="V478" t="s">
        <v>3202</v>
      </c>
      <c r="W478" t="s">
        <v>366</v>
      </c>
      <c r="X478" t="s">
        <v>4727</v>
      </c>
    </row>
    <row r="479" spans="1:24" hidden="1" x14ac:dyDescent="0.25">
      <c r="A479" t="s">
        <v>4728</v>
      </c>
      <c r="B479" t="s">
        <v>4729</v>
      </c>
      <c r="C479" s="1" t="str">
        <f t="shared" si="49"/>
        <v>21:0955</v>
      </c>
      <c r="D479" s="1" t="str">
        <f t="shared" si="50"/>
        <v>21:0006</v>
      </c>
      <c r="E479" t="s">
        <v>4722</v>
      </c>
      <c r="F479" t="s">
        <v>4730</v>
      </c>
      <c r="H479">
        <v>64.168082799999993</v>
      </c>
      <c r="I479">
        <v>-111.9604842</v>
      </c>
      <c r="J479" s="1" t="str">
        <f t="shared" si="46"/>
        <v>Till</v>
      </c>
      <c r="K479" s="1" t="str">
        <f t="shared" si="51"/>
        <v>Grain Mount: 0.25 – 0.50 mm</v>
      </c>
      <c r="L479" t="s">
        <v>4724</v>
      </c>
      <c r="M479" s="1" t="str">
        <f>HYPERLINK("http://geochem.nrcan.gc.ca/cdogs/content/kwd/kwd030543_e.htm", "Di")</f>
        <v>Di</v>
      </c>
      <c r="N479" t="s">
        <v>4731</v>
      </c>
      <c r="O479" t="s">
        <v>4732</v>
      </c>
      <c r="P479" t="s">
        <v>4733</v>
      </c>
      <c r="Q479" t="s">
        <v>4734</v>
      </c>
      <c r="R479" t="s">
        <v>101</v>
      </c>
      <c r="S479" t="s">
        <v>4735</v>
      </c>
      <c r="T479" t="s">
        <v>1172</v>
      </c>
      <c r="U479" t="s">
        <v>4736</v>
      </c>
      <c r="V479" t="s">
        <v>4737</v>
      </c>
      <c r="W479" t="s">
        <v>1365</v>
      </c>
      <c r="X479" t="s">
        <v>2562</v>
      </c>
    </row>
    <row r="480" spans="1:24" hidden="1" x14ac:dyDescent="0.25">
      <c r="A480" t="s">
        <v>4738</v>
      </c>
      <c r="B480" t="s">
        <v>4739</v>
      </c>
      <c r="C480" s="1" t="str">
        <f t="shared" si="49"/>
        <v>21:0955</v>
      </c>
      <c r="D480" s="1" t="str">
        <f t="shared" si="50"/>
        <v>21:0006</v>
      </c>
      <c r="E480" t="s">
        <v>4722</v>
      </c>
      <c r="F480" t="s">
        <v>4740</v>
      </c>
      <c r="H480">
        <v>64.168082799999993</v>
      </c>
      <c r="I480">
        <v>-111.9604842</v>
      </c>
      <c r="J480" s="1" t="str">
        <f t="shared" si="46"/>
        <v>Till</v>
      </c>
      <c r="K480" s="1" t="str">
        <f t="shared" si="51"/>
        <v>Grain Mount: 0.25 – 0.50 mm</v>
      </c>
      <c r="L480" t="s">
        <v>4724</v>
      </c>
      <c r="M480" s="1" t="str">
        <f t="shared" ref="M480:M485" si="52">HYPERLINK("http://geochem.nrcan.gc.ca/cdogs/content/kwd/kwd030120_e.htm", "Ilm")</f>
        <v>Ilm</v>
      </c>
      <c r="N480" t="s">
        <v>555</v>
      </c>
      <c r="O480" t="s">
        <v>3202</v>
      </c>
      <c r="P480" t="s">
        <v>470</v>
      </c>
      <c r="Q480" t="s">
        <v>4741</v>
      </c>
      <c r="R480" t="s">
        <v>33</v>
      </c>
      <c r="S480" t="s">
        <v>1390</v>
      </c>
      <c r="T480" t="s">
        <v>4742</v>
      </c>
      <c r="U480" t="s">
        <v>246</v>
      </c>
      <c r="V480" t="s">
        <v>33</v>
      </c>
      <c r="W480" t="s">
        <v>4743</v>
      </c>
      <c r="X480" t="s">
        <v>4744</v>
      </c>
    </row>
    <row r="481" spans="1:24" hidden="1" x14ac:dyDescent="0.25">
      <c r="A481" t="s">
        <v>4745</v>
      </c>
      <c r="B481" t="s">
        <v>4746</v>
      </c>
      <c r="C481" s="1" t="str">
        <f t="shared" si="49"/>
        <v>21:0955</v>
      </c>
      <c r="D481" s="1" t="str">
        <f t="shared" si="50"/>
        <v>21:0006</v>
      </c>
      <c r="E481" t="s">
        <v>4722</v>
      </c>
      <c r="F481" t="s">
        <v>4747</v>
      </c>
      <c r="H481">
        <v>64.168082799999993</v>
      </c>
      <c r="I481">
        <v>-111.9604842</v>
      </c>
      <c r="J481" s="1" t="str">
        <f t="shared" si="46"/>
        <v>Till</v>
      </c>
      <c r="K481" s="1" t="str">
        <f t="shared" si="51"/>
        <v>Grain Mount: 0.25 – 0.50 mm</v>
      </c>
      <c r="L481" t="s">
        <v>4724</v>
      </c>
      <c r="M481" s="1" t="str">
        <f t="shared" si="52"/>
        <v>Ilm</v>
      </c>
      <c r="N481" t="s">
        <v>156</v>
      </c>
      <c r="O481" t="s">
        <v>686</v>
      </c>
      <c r="P481" t="s">
        <v>470</v>
      </c>
      <c r="Q481" t="s">
        <v>750</v>
      </c>
      <c r="R481" t="s">
        <v>33</v>
      </c>
      <c r="S481" t="s">
        <v>4748</v>
      </c>
      <c r="T481" t="s">
        <v>4749</v>
      </c>
      <c r="U481" t="s">
        <v>33</v>
      </c>
      <c r="V481" t="s">
        <v>420</v>
      </c>
      <c r="W481" t="s">
        <v>4750</v>
      </c>
      <c r="X481" t="s">
        <v>4751</v>
      </c>
    </row>
    <row r="482" spans="1:24" hidden="1" x14ac:dyDescent="0.25">
      <c r="A482" t="s">
        <v>4752</v>
      </c>
      <c r="B482" t="s">
        <v>4753</v>
      </c>
      <c r="C482" s="1" t="str">
        <f t="shared" si="49"/>
        <v>21:0955</v>
      </c>
      <c r="D482" s="1" t="str">
        <f t="shared" si="50"/>
        <v>21:0006</v>
      </c>
      <c r="E482" t="s">
        <v>4722</v>
      </c>
      <c r="F482" t="s">
        <v>4754</v>
      </c>
      <c r="H482">
        <v>64.168082799999993</v>
      </c>
      <c r="I482">
        <v>-111.9604842</v>
      </c>
      <c r="J482" s="1" t="str">
        <f t="shared" si="46"/>
        <v>Till</v>
      </c>
      <c r="K482" s="1" t="str">
        <f t="shared" si="51"/>
        <v>Grain Mount: 0.25 – 0.50 mm</v>
      </c>
      <c r="L482" t="s">
        <v>4724</v>
      </c>
      <c r="M482" s="1" t="str">
        <f t="shared" si="52"/>
        <v>Ilm</v>
      </c>
      <c r="N482" t="s">
        <v>1036</v>
      </c>
      <c r="O482" t="s">
        <v>235</v>
      </c>
      <c r="P482" t="s">
        <v>662</v>
      </c>
      <c r="Q482" t="s">
        <v>4755</v>
      </c>
      <c r="R482" t="s">
        <v>33</v>
      </c>
      <c r="S482" t="s">
        <v>711</v>
      </c>
      <c r="T482" t="s">
        <v>4756</v>
      </c>
      <c r="U482" t="s">
        <v>33</v>
      </c>
      <c r="V482" t="s">
        <v>33</v>
      </c>
      <c r="W482" t="s">
        <v>4757</v>
      </c>
      <c r="X482" t="s">
        <v>4758</v>
      </c>
    </row>
    <row r="483" spans="1:24" hidden="1" x14ac:dyDescent="0.25">
      <c r="A483" t="s">
        <v>4759</v>
      </c>
      <c r="B483" t="s">
        <v>4760</v>
      </c>
      <c r="C483" s="1" t="str">
        <f t="shared" si="49"/>
        <v>21:0955</v>
      </c>
      <c r="D483" s="1" t="str">
        <f t="shared" si="50"/>
        <v>21:0006</v>
      </c>
      <c r="E483" t="s">
        <v>4722</v>
      </c>
      <c r="F483" t="s">
        <v>4761</v>
      </c>
      <c r="H483">
        <v>64.168082799999993</v>
      </c>
      <c r="I483">
        <v>-111.9604842</v>
      </c>
      <c r="J483" s="1" t="str">
        <f t="shared" si="46"/>
        <v>Till</v>
      </c>
      <c r="K483" s="1" t="str">
        <f t="shared" si="51"/>
        <v>Grain Mount: 0.25 – 0.50 mm</v>
      </c>
      <c r="L483" t="s">
        <v>4724</v>
      </c>
      <c r="M483" s="1" t="str">
        <f t="shared" si="52"/>
        <v>Ilm</v>
      </c>
      <c r="N483" t="s">
        <v>509</v>
      </c>
      <c r="O483" t="s">
        <v>474</v>
      </c>
      <c r="P483" t="s">
        <v>3202</v>
      </c>
      <c r="Q483" t="s">
        <v>4762</v>
      </c>
      <c r="R483" t="s">
        <v>474</v>
      </c>
      <c r="S483" t="s">
        <v>1246</v>
      </c>
      <c r="T483" t="s">
        <v>1560</v>
      </c>
      <c r="U483" t="s">
        <v>33</v>
      </c>
      <c r="V483" t="s">
        <v>33</v>
      </c>
      <c r="W483" t="s">
        <v>4763</v>
      </c>
      <c r="X483" t="s">
        <v>4764</v>
      </c>
    </row>
    <row r="484" spans="1:24" hidden="1" x14ac:dyDescent="0.25">
      <c r="A484" t="s">
        <v>4765</v>
      </c>
      <c r="B484" t="s">
        <v>4766</v>
      </c>
      <c r="C484" s="1" t="str">
        <f t="shared" si="49"/>
        <v>21:0955</v>
      </c>
      <c r="D484" s="1" t="str">
        <f t="shared" si="50"/>
        <v>21:0006</v>
      </c>
      <c r="E484" t="s">
        <v>4722</v>
      </c>
      <c r="F484" t="s">
        <v>4767</v>
      </c>
      <c r="H484">
        <v>64.168082799999993</v>
      </c>
      <c r="I484">
        <v>-111.9604842</v>
      </c>
      <c r="J484" s="1" t="str">
        <f t="shared" si="46"/>
        <v>Till</v>
      </c>
      <c r="K484" s="1" t="str">
        <f t="shared" si="51"/>
        <v>Grain Mount: 0.25 – 0.50 mm</v>
      </c>
      <c r="L484" t="s">
        <v>4724</v>
      </c>
      <c r="M484" s="1" t="str">
        <f t="shared" si="52"/>
        <v>Ilm</v>
      </c>
      <c r="N484" t="s">
        <v>462</v>
      </c>
      <c r="O484" t="s">
        <v>380</v>
      </c>
      <c r="P484" t="s">
        <v>411</v>
      </c>
      <c r="Q484" t="s">
        <v>4768</v>
      </c>
      <c r="R484" t="s">
        <v>235</v>
      </c>
      <c r="S484" t="s">
        <v>1231</v>
      </c>
      <c r="T484" t="s">
        <v>4769</v>
      </c>
      <c r="U484" t="s">
        <v>33</v>
      </c>
      <c r="V484" t="s">
        <v>33</v>
      </c>
      <c r="W484" t="s">
        <v>4770</v>
      </c>
      <c r="X484" t="s">
        <v>4771</v>
      </c>
    </row>
    <row r="485" spans="1:24" hidden="1" x14ac:dyDescent="0.25">
      <c r="A485" t="s">
        <v>4772</v>
      </c>
      <c r="B485" t="s">
        <v>4773</v>
      </c>
      <c r="C485" s="1" t="str">
        <f t="shared" si="49"/>
        <v>21:0955</v>
      </c>
      <c r="D485" s="1" t="str">
        <f t="shared" si="50"/>
        <v>21:0006</v>
      </c>
      <c r="E485" t="s">
        <v>4722</v>
      </c>
      <c r="F485" t="s">
        <v>4774</v>
      </c>
      <c r="H485">
        <v>64.168082799999993</v>
      </c>
      <c r="I485">
        <v>-111.9604842</v>
      </c>
      <c r="J485" s="1" t="str">
        <f t="shared" si="46"/>
        <v>Till</v>
      </c>
      <c r="K485" s="1" t="str">
        <f t="shared" si="51"/>
        <v>Grain Mount: 0.25 – 0.50 mm</v>
      </c>
      <c r="L485" t="s">
        <v>4724</v>
      </c>
      <c r="M485" s="1" t="str">
        <f t="shared" si="52"/>
        <v>Ilm</v>
      </c>
      <c r="N485" t="s">
        <v>291</v>
      </c>
      <c r="O485" t="s">
        <v>245</v>
      </c>
      <c r="P485" t="s">
        <v>1213</v>
      </c>
      <c r="Q485" t="s">
        <v>4775</v>
      </c>
      <c r="R485" t="s">
        <v>33</v>
      </c>
      <c r="S485" t="s">
        <v>3465</v>
      </c>
      <c r="T485" t="s">
        <v>4776</v>
      </c>
      <c r="U485" t="s">
        <v>142</v>
      </c>
      <c r="V485" t="s">
        <v>33</v>
      </c>
      <c r="W485" t="s">
        <v>4777</v>
      </c>
      <c r="X485" t="s">
        <v>4778</v>
      </c>
    </row>
    <row r="486" spans="1:24" hidden="1" x14ac:dyDescent="0.25">
      <c r="A486" t="s">
        <v>4779</v>
      </c>
      <c r="B486" t="s">
        <v>4780</v>
      </c>
      <c r="C486" s="1" t="str">
        <f t="shared" si="49"/>
        <v>21:0955</v>
      </c>
      <c r="D486" s="1" t="str">
        <f t="shared" si="50"/>
        <v>21:0006</v>
      </c>
      <c r="E486" t="s">
        <v>4781</v>
      </c>
      <c r="F486" t="s">
        <v>4782</v>
      </c>
      <c r="H486">
        <v>64.304257300000003</v>
      </c>
      <c r="I486">
        <v>-111.5284822</v>
      </c>
      <c r="J486" s="1" t="str">
        <f t="shared" si="46"/>
        <v>Till</v>
      </c>
      <c r="K486" s="1" t="str">
        <f t="shared" si="51"/>
        <v>Grain Mount: 0.25 – 0.50 mm</v>
      </c>
      <c r="L486" t="s">
        <v>4724</v>
      </c>
      <c r="M486" s="1" t="str">
        <f>HYPERLINK("http://geochem.nrcan.gc.ca/cdogs/content/kwd/kwd030118_e.htm", "Hem")</f>
        <v>Hem</v>
      </c>
      <c r="N486" t="s">
        <v>144</v>
      </c>
      <c r="O486" t="s">
        <v>36</v>
      </c>
      <c r="P486" t="s">
        <v>676</v>
      </c>
      <c r="Q486" t="s">
        <v>4783</v>
      </c>
      <c r="R486" t="s">
        <v>33</v>
      </c>
      <c r="S486" t="s">
        <v>33</v>
      </c>
      <c r="T486" t="s">
        <v>531</v>
      </c>
      <c r="U486" t="s">
        <v>33</v>
      </c>
      <c r="V486" t="s">
        <v>589</v>
      </c>
      <c r="W486" t="s">
        <v>214</v>
      </c>
      <c r="X486" t="s">
        <v>4784</v>
      </c>
    </row>
    <row r="487" spans="1:24" hidden="1" x14ac:dyDescent="0.25">
      <c r="A487" t="s">
        <v>4785</v>
      </c>
      <c r="B487" t="s">
        <v>4786</v>
      </c>
      <c r="C487" s="1" t="str">
        <f t="shared" si="49"/>
        <v>21:0955</v>
      </c>
      <c r="D487" s="1" t="str">
        <f t="shared" si="50"/>
        <v>21:0006</v>
      </c>
      <c r="E487" t="s">
        <v>4781</v>
      </c>
      <c r="F487" t="s">
        <v>4787</v>
      </c>
      <c r="H487">
        <v>64.304257300000003</v>
      </c>
      <c r="I487">
        <v>-111.5284822</v>
      </c>
      <c r="J487" s="1" t="str">
        <f t="shared" si="46"/>
        <v>Till</v>
      </c>
      <c r="K487" s="1" t="str">
        <f t="shared" si="51"/>
        <v>Grain Mount: 0.25 – 0.50 mm</v>
      </c>
      <c r="L487" t="s">
        <v>4724</v>
      </c>
      <c r="M487" s="1" t="str">
        <f>HYPERLINK("http://geochem.nrcan.gc.ca/cdogs/content/kwd/kwd030120_e.htm", "Ilm")</f>
        <v>Ilm</v>
      </c>
      <c r="N487" t="s">
        <v>676</v>
      </c>
      <c r="O487" t="s">
        <v>33</v>
      </c>
      <c r="P487" t="s">
        <v>693</v>
      </c>
      <c r="Q487" t="s">
        <v>4788</v>
      </c>
      <c r="R487" t="s">
        <v>33</v>
      </c>
      <c r="S487" t="s">
        <v>4718</v>
      </c>
      <c r="T487" t="s">
        <v>1169</v>
      </c>
      <c r="U487" t="s">
        <v>33</v>
      </c>
      <c r="V487" t="s">
        <v>33</v>
      </c>
      <c r="W487" t="s">
        <v>4789</v>
      </c>
      <c r="X487" t="s">
        <v>4790</v>
      </c>
    </row>
    <row r="488" spans="1:24" hidden="1" x14ac:dyDescent="0.25">
      <c r="A488" t="s">
        <v>4791</v>
      </c>
      <c r="B488" t="s">
        <v>4792</v>
      </c>
      <c r="C488" s="1" t="str">
        <f t="shared" si="49"/>
        <v>21:0955</v>
      </c>
      <c r="D488" s="1" t="str">
        <f t="shared" si="50"/>
        <v>21:0006</v>
      </c>
      <c r="E488" t="s">
        <v>4781</v>
      </c>
      <c r="F488" t="s">
        <v>4793</v>
      </c>
      <c r="H488">
        <v>64.304257300000003</v>
      </c>
      <c r="I488">
        <v>-111.5284822</v>
      </c>
      <c r="J488" s="1" t="str">
        <f t="shared" si="46"/>
        <v>Till</v>
      </c>
      <c r="K488" s="1" t="str">
        <f t="shared" si="51"/>
        <v>Grain Mount: 0.25 – 0.50 mm</v>
      </c>
      <c r="L488" t="s">
        <v>4724</v>
      </c>
      <c r="M488" s="1" t="str">
        <f>HYPERLINK("http://geochem.nrcan.gc.ca/cdogs/content/kwd/kwd030686_e.htm", "Small")</f>
        <v>Small</v>
      </c>
      <c r="N488" t="s">
        <v>2132</v>
      </c>
      <c r="O488" t="s">
        <v>4794</v>
      </c>
      <c r="P488" t="s">
        <v>90</v>
      </c>
      <c r="Q488" t="s">
        <v>4795</v>
      </c>
      <c r="R488" t="s">
        <v>101</v>
      </c>
      <c r="S488" t="s">
        <v>1831</v>
      </c>
      <c r="T488" t="s">
        <v>333</v>
      </c>
      <c r="U488" t="s">
        <v>61</v>
      </c>
      <c r="V488" t="s">
        <v>4796</v>
      </c>
      <c r="W488" t="s">
        <v>1778</v>
      </c>
      <c r="X488" t="s">
        <v>4797</v>
      </c>
    </row>
    <row r="489" spans="1:24" hidden="1" x14ac:dyDescent="0.25">
      <c r="A489" t="s">
        <v>4798</v>
      </c>
      <c r="B489" t="s">
        <v>4799</v>
      </c>
      <c r="C489" s="1" t="str">
        <f t="shared" si="49"/>
        <v>21:0955</v>
      </c>
      <c r="D489" s="1" t="str">
        <f t="shared" si="50"/>
        <v>21:0006</v>
      </c>
      <c r="E489" t="s">
        <v>4781</v>
      </c>
      <c r="F489" t="s">
        <v>4800</v>
      </c>
      <c r="H489">
        <v>64.304257300000003</v>
      </c>
      <c r="I489">
        <v>-111.5284822</v>
      </c>
      <c r="J489" s="1" t="str">
        <f t="shared" si="46"/>
        <v>Till</v>
      </c>
      <c r="K489" s="1" t="str">
        <f t="shared" si="51"/>
        <v>Grain Mount: 0.25 – 0.50 mm</v>
      </c>
      <c r="L489" t="s">
        <v>4724</v>
      </c>
      <c r="M489" s="1" t="str">
        <f>HYPERLINK("http://geochem.nrcan.gc.ca/cdogs/content/kwd/kwd030541_e.htm", "Ti_Mag")</f>
        <v>Ti_Mag</v>
      </c>
      <c r="N489" t="s">
        <v>409</v>
      </c>
      <c r="O489" t="s">
        <v>33</v>
      </c>
      <c r="P489" t="s">
        <v>3235</v>
      </c>
      <c r="Q489" t="s">
        <v>4801</v>
      </c>
      <c r="R489" t="s">
        <v>33</v>
      </c>
      <c r="S489" t="s">
        <v>558</v>
      </c>
      <c r="T489" t="s">
        <v>2948</v>
      </c>
      <c r="U489" t="s">
        <v>33</v>
      </c>
      <c r="V489" t="s">
        <v>509</v>
      </c>
      <c r="W489" t="s">
        <v>4802</v>
      </c>
      <c r="X489" t="s">
        <v>4803</v>
      </c>
    </row>
    <row r="490" spans="1:24" hidden="1" x14ac:dyDescent="0.25">
      <c r="A490" t="s">
        <v>4804</v>
      </c>
      <c r="B490" t="s">
        <v>4805</v>
      </c>
      <c r="C490" s="1" t="str">
        <f t="shared" si="49"/>
        <v>21:0955</v>
      </c>
      <c r="D490" s="1" t="str">
        <f t="shared" si="50"/>
        <v>21:0006</v>
      </c>
      <c r="E490" t="s">
        <v>4781</v>
      </c>
      <c r="F490" t="s">
        <v>4806</v>
      </c>
      <c r="H490">
        <v>64.304257300000003</v>
      </c>
      <c r="I490">
        <v>-111.5284822</v>
      </c>
      <c r="J490" s="1" t="str">
        <f t="shared" si="46"/>
        <v>Till</v>
      </c>
      <c r="K490" s="1" t="str">
        <f t="shared" si="51"/>
        <v>Grain Mount: 0.25 – 0.50 mm</v>
      </c>
      <c r="L490" t="s">
        <v>4724</v>
      </c>
      <c r="M490" s="1" t="str">
        <f>HYPERLINK("http://geochem.nrcan.gc.ca/cdogs/content/kwd/kwd030120_e.htm", "Ilm")</f>
        <v>Ilm</v>
      </c>
      <c r="N490" t="s">
        <v>1558</v>
      </c>
      <c r="O490" t="s">
        <v>1156</v>
      </c>
      <c r="P490" t="s">
        <v>1350</v>
      </c>
      <c r="Q490" t="s">
        <v>4807</v>
      </c>
      <c r="R490" t="s">
        <v>33</v>
      </c>
      <c r="S490" t="s">
        <v>2054</v>
      </c>
      <c r="T490" t="s">
        <v>3113</v>
      </c>
      <c r="U490" t="s">
        <v>36</v>
      </c>
      <c r="V490" t="s">
        <v>33</v>
      </c>
      <c r="W490" t="s">
        <v>4808</v>
      </c>
      <c r="X490" t="s">
        <v>4809</v>
      </c>
    </row>
    <row r="491" spans="1:24" hidden="1" x14ac:dyDescent="0.25">
      <c r="A491" t="s">
        <v>4810</v>
      </c>
      <c r="B491" t="s">
        <v>4811</v>
      </c>
      <c r="C491" s="1" t="str">
        <f t="shared" si="49"/>
        <v>21:0955</v>
      </c>
      <c r="D491" s="1" t="str">
        <f t="shared" si="50"/>
        <v>21:0006</v>
      </c>
      <c r="E491" t="s">
        <v>4781</v>
      </c>
      <c r="F491" t="s">
        <v>4812</v>
      </c>
      <c r="H491">
        <v>64.304257300000003</v>
      </c>
      <c r="I491">
        <v>-111.5284822</v>
      </c>
      <c r="J491" s="1" t="str">
        <f t="shared" si="46"/>
        <v>Till</v>
      </c>
      <c r="K491" s="1" t="str">
        <f t="shared" si="51"/>
        <v>Grain Mount: 0.25 – 0.50 mm</v>
      </c>
      <c r="L491" t="s">
        <v>4724</v>
      </c>
      <c r="M491" s="1" t="str">
        <f>HYPERLINK("http://geochem.nrcan.gc.ca/cdogs/content/kwd/kwd030120_e.htm", "Ilm")</f>
        <v>Ilm</v>
      </c>
      <c r="N491" t="s">
        <v>399</v>
      </c>
      <c r="O491" t="s">
        <v>220</v>
      </c>
      <c r="P491" t="s">
        <v>172</v>
      </c>
      <c r="Q491" t="s">
        <v>4813</v>
      </c>
      <c r="R491" t="s">
        <v>245</v>
      </c>
      <c r="S491" t="s">
        <v>4814</v>
      </c>
      <c r="T491" t="s">
        <v>1934</v>
      </c>
      <c r="U491" t="s">
        <v>424</v>
      </c>
      <c r="V491" t="s">
        <v>33</v>
      </c>
      <c r="W491" t="s">
        <v>4815</v>
      </c>
      <c r="X491" t="s">
        <v>4816</v>
      </c>
    </row>
    <row r="492" spans="1:24" hidden="1" x14ac:dyDescent="0.25">
      <c r="A492" t="s">
        <v>4817</v>
      </c>
      <c r="B492" t="s">
        <v>4818</v>
      </c>
      <c r="C492" s="1" t="str">
        <f t="shared" si="49"/>
        <v>21:0955</v>
      </c>
      <c r="D492" s="1" t="str">
        <f t="shared" si="50"/>
        <v>21:0006</v>
      </c>
      <c r="E492" t="s">
        <v>4781</v>
      </c>
      <c r="F492" t="s">
        <v>4819</v>
      </c>
      <c r="H492">
        <v>64.304257300000003</v>
      </c>
      <c r="I492">
        <v>-111.5284822</v>
      </c>
      <c r="J492" s="1" t="str">
        <f t="shared" si="46"/>
        <v>Till</v>
      </c>
      <c r="K492" s="1" t="str">
        <f t="shared" si="51"/>
        <v>Grain Mount: 0.25 – 0.50 mm</v>
      </c>
      <c r="L492" t="s">
        <v>4724</v>
      </c>
      <c r="M492" s="1" t="str">
        <f>HYPERLINK("http://geochem.nrcan.gc.ca/cdogs/content/kwd/kwd030120_e.htm", "Ilm")</f>
        <v>Ilm</v>
      </c>
      <c r="N492" t="s">
        <v>1558</v>
      </c>
      <c r="O492" t="s">
        <v>331</v>
      </c>
      <c r="P492" t="s">
        <v>569</v>
      </c>
      <c r="Q492" t="s">
        <v>4820</v>
      </c>
      <c r="R492" t="s">
        <v>33</v>
      </c>
      <c r="S492" t="s">
        <v>4821</v>
      </c>
      <c r="T492" t="s">
        <v>799</v>
      </c>
      <c r="U492" t="s">
        <v>33</v>
      </c>
      <c r="V492" t="s">
        <v>33</v>
      </c>
      <c r="W492" t="s">
        <v>4822</v>
      </c>
      <c r="X492" t="s">
        <v>4823</v>
      </c>
    </row>
    <row r="493" spans="1:24" hidden="1" x14ac:dyDescent="0.25">
      <c r="A493" t="s">
        <v>4824</v>
      </c>
      <c r="B493" t="s">
        <v>4825</v>
      </c>
      <c r="C493" s="1" t="str">
        <f t="shared" si="49"/>
        <v>21:0955</v>
      </c>
      <c r="D493" s="1" t="str">
        <f t="shared" si="50"/>
        <v>21:0006</v>
      </c>
      <c r="E493" t="s">
        <v>4781</v>
      </c>
      <c r="F493" t="s">
        <v>4826</v>
      </c>
      <c r="H493">
        <v>64.304257300000003</v>
      </c>
      <c r="I493">
        <v>-111.5284822</v>
      </c>
      <c r="J493" s="1" t="str">
        <f t="shared" si="46"/>
        <v>Till</v>
      </c>
      <c r="K493" s="1" t="str">
        <f t="shared" si="51"/>
        <v>Grain Mount: 0.25 – 0.50 mm</v>
      </c>
      <c r="L493" t="s">
        <v>4724</v>
      </c>
      <c r="M493" s="1" t="str">
        <f>HYPERLINK("http://geochem.nrcan.gc.ca/cdogs/content/kwd/kwd030120_e.htm", "Ilm")</f>
        <v>Ilm</v>
      </c>
      <c r="N493" t="s">
        <v>501</v>
      </c>
      <c r="O493" t="s">
        <v>462</v>
      </c>
      <c r="P493" t="s">
        <v>4827</v>
      </c>
      <c r="Q493" t="s">
        <v>4828</v>
      </c>
      <c r="R493" t="s">
        <v>33</v>
      </c>
      <c r="S493" t="s">
        <v>4829</v>
      </c>
      <c r="T493" t="s">
        <v>4830</v>
      </c>
      <c r="U493" t="s">
        <v>33</v>
      </c>
      <c r="V493" t="s">
        <v>645</v>
      </c>
      <c r="W493" t="s">
        <v>4831</v>
      </c>
      <c r="X493" t="s">
        <v>4832</v>
      </c>
    </row>
    <row r="494" spans="1:24" hidden="1" x14ac:dyDescent="0.25">
      <c r="A494" t="s">
        <v>4833</v>
      </c>
      <c r="B494" t="s">
        <v>4834</v>
      </c>
      <c r="C494" s="1" t="str">
        <f t="shared" si="49"/>
        <v>21:0955</v>
      </c>
      <c r="D494" s="1" t="str">
        <f t="shared" si="50"/>
        <v>21:0006</v>
      </c>
      <c r="E494" t="s">
        <v>4781</v>
      </c>
      <c r="F494" t="s">
        <v>4835</v>
      </c>
      <c r="H494">
        <v>64.304257300000003</v>
      </c>
      <c r="I494">
        <v>-111.5284822</v>
      </c>
      <c r="J494" s="1" t="str">
        <f t="shared" si="46"/>
        <v>Till</v>
      </c>
      <c r="K494" s="1" t="str">
        <f t="shared" si="51"/>
        <v>Grain Mount: 0.25 – 0.50 mm</v>
      </c>
      <c r="L494" t="s">
        <v>4724</v>
      </c>
      <c r="M494" s="1" t="str">
        <f>HYPERLINK("http://geochem.nrcan.gc.ca/cdogs/content/kwd/kwd030120_e.htm", "Ilm")</f>
        <v>Ilm</v>
      </c>
      <c r="N494" t="s">
        <v>1350</v>
      </c>
      <c r="O494" t="s">
        <v>555</v>
      </c>
      <c r="P494" t="s">
        <v>782</v>
      </c>
      <c r="Q494" t="s">
        <v>4836</v>
      </c>
      <c r="R494" t="s">
        <v>474</v>
      </c>
      <c r="S494" t="s">
        <v>414</v>
      </c>
      <c r="T494" t="s">
        <v>4726</v>
      </c>
      <c r="U494" t="s">
        <v>33</v>
      </c>
      <c r="V494" t="s">
        <v>33</v>
      </c>
      <c r="W494" t="s">
        <v>4837</v>
      </c>
      <c r="X494" t="s">
        <v>4838</v>
      </c>
    </row>
    <row r="495" spans="1:24" hidden="1" x14ac:dyDescent="0.25">
      <c r="A495" t="s">
        <v>4839</v>
      </c>
      <c r="B495" t="s">
        <v>4840</v>
      </c>
      <c r="C495" s="1" t="str">
        <f t="shared" si="49"/>
        <v>21:0955</v>
      </c>
      <c r="D495" s="1" t="str">
        <f t="shared" si="50"/>
        <v>21:0006</v>
      </c>
      <c r="E495" t="s">
        <v>4781</v>
      </c>
      <c r="F495" t="s">
        <v>4841</v>
      </c>
      <c r="H495">
        <v>64.304257300000003</v>
      </c>
      <c r="I495">
        <v>-111.5284822</v>
      </c>
      <c r="J495" s="1" t="str">
        <f t="shared" si="46"/>
        <v>Till</v>
      </c>
      <c r="K495" s="1" t="str">
        <f t="shared" si="51"/>
        <v>Grain Mount: 0.25 – 0.50 mm</v>
      </c>
      <c r="L495" t="s">
        <v>4724</v>
      </c>
      <c r="M495" s="1" t="str">
        <f>HYPERLINK("http://geochem.nrcan.gc.ca/cdogs/content/kwd/kwd030125_e.htm", "Rt")</f>
        <v>Rt</v>
      </c>
      <c r="N495" t="s">
        <v>4430</v>
      </c>
      <c r="O495" t="s">
        <v>223</v>
      </c>
      <c r="P495" t="s">
        <v>4842</v>
      </c>
      <c r="Q495" t="s">
        <v>4843</v>
      </c>
      <c r="R495" t="s">
        <v>366</v>
      </c>
      <c r="S495" t="s">
        <v>641</v>
      </c>
      <c r="T495" t="s">
        <v>33</v>
      </c>
      <c r="U495" t="s">
        <v>33</v>
      </c>
      <c r="V495" t="s">
        <v>33</v>
      </c>
      <c r="W495" t="s">
        <v>4844</v>
      </c>
      <c r="X495" t="s">
        <v>4845</v>
      </c>
    </row>
    <row r="496" spans="1:24" hidden="1" x14ac:dyDescent="0.25">
      <c r="A496" t="s">
        <v>4846</v>
      </c>
      <c r="B496" t="s">
        <v>4847</v>
      </c>
      <c r="C496" s="1" t="str">
        <f t="shared" si="49"/>
        <v>21:0955</v>
      </c>
      <c r="D496" s="1" t="str">
        <f t="shared" si="50"/>
        <v>21:0006</v>
      </c>
      <c r="E496" t="s">
        <v>4781</v>
      </c>
      <c r="F496" t="s">
        <v>4848</v>
      </c>
      <c r="H496">
        <v>64.304257300000003</v>
      </c>
      <c r="I496">
        <v>-111.5284822</v>
      </c>
      <c r="J496" s="1" t="str">
        <f t="shared" si="46"/>
        <v>Till</v>
      </c>
      <c r="K496" s="1" t="str">
        <f t="shared" si="51"/>
        <v>Grain Mount: 0.25 – 0.50 mm</v>
      </c>
      <c r="L496" t="s">
        <v>4724</v>
      </c>
      <c r="M496" s="1" t="str">
        <f>HYPERLINK("http://geochem.nrcan.gc.ca/cdogs/content/kwd/kwd030120_e.htm", "Ilm")</f>
        <v>Ilm</v>
      </c>
      <c r="N496" t="s">
        <v>686</v>
      </c>
      <c r="O496" t="s">
        <v>47</v>
      </c>
      <c r="P496" t="s">
        <v>1022</v>
      </c>
      <c r="Q496" t="s">
        <v>4849</v>
      </c>
      <c r="R496" t="s">
        <v>366</v>
      </c>
      <c r="S496" t="s">
        <v>4160</v>
      </c>
      <c r="T496" t="s">
        <v>4850</v>
      </c>
      <c r="U496" t="s">
        <v>90</v>
      </c>
      <c r="V496" t="s">
        <v>33</v>
      </c>
      <c r="W496" t="s">
        <v>4851</v>
      </c>
      <c r="X496" t="s">
        <v>4852</v>
      </c>
    </row>
    <row r="497" spans="1:24" hidden="1" x14ac:dyDescent="0.25">
      <c r="A497" t="s">
        <v>4853</v>
      </c>
      <c r="B497" t="s">
        <v>4854</v>
      </c>
      <c r="C497" s="1" t="str">
        <f t="shared" si="49"/>
        <v>21:0955</v>
      </c>
      <c r="D497" s="1" t="str">
        <f t="shared" si="50"/>
        <v>21:0006</v>
      </c>
      <c r="E497" t="s">
        <v>4781</v>
      </c>
      <c r="F497" t="s">
        <v>4855</v>
      </c>
      <c r="H497">
        <v>64.304257300000003</v>
      </c>
      <c r="I497">
        <v>-111.5284822</v>
      </c>
      <c r="J497" s="1" t="str">
        <f t="shared" si="46"/>
        <v>Till</v>
      </c>
      <c r="K497" s="1" t="str">
        <f t="shared" si="51"/>
        <v>Grain Mount: 0.25 – 0.50 mm</v>
      </c>
      <c r="L497" t="s">
        <v>4724</v>
      </c>
      <c r="M497" s="1" t="str">
        <f>HYPERLINK("http://geochem.nrcan.gc.ca/cdogs/content/kwd/kwd030118_e.htm", "Hem")</f>
        <v>Hem</v>
      </c>
      <c r="N497" t="s">
        <v>474</v>
      </c>
      <c r="O497" t="s">
        <v>33</v>
      </c>
      <c r="P497" t="s">
        <v>142</v>
      </c>
      <c r="Q497" t="s">
        <v>4856</v>
      </c>
      <c r="R497" t="s">
        <v>33</v>
      </c>
      <c r="S497" t="s">
        <v>33</v>
      </c>
      <c r="T497" t="s">
        <v>234</v>
      </c>
      <c r="U497" t="s">
        <v>33</v>
      </c>
      <c r="V497" t="s">
        <v>2060</v>
      </c>
      <c r="W497" t="s">
        <v>411</v>
      </c>
      <c r="X497" t="s">
        <v>4857</v>
      </c>
    </row>
    <row r="498" spans="1:24" hidden="1" x14ac:dyDescent="0.25">
      <c r="A498" t="s">
        <v>4858</v>
      </c>
      <c r="B498" t="s">
        <v>4859</v>
      </c>
      <c r="C498" s="1" t="str">
        <f t="shared" si="49"/>
        <v>21:0955</v>
      </c>
      <c r="D498" s="1" t="str">
        <f t="shared" si="50"/>
        <v>21:0006</v>
      </c>
      <c r="E498" t="s">
        <v>4860</v>
      </c>
      <c r="F498" t="s">
        <v>4861</v>
      </c>
      <c r="H498">
        <v>64.263516499999994</v>
      </c>
      <c r="I498">
        <v>-111.3119145</v>
      </c>
      <c r="J498" s="1" t="str">
        <f t="shared" si="46"/>
        <v>Till</v>
      </c>
      <c r="K498" s="1" t="str">
        <f t="shared" si="51"/>
        <v>Grain Mount: 0.25 – 0.50 mm</v>
      </c>
      <c r="L498" t="s">
        <v>4724</v>
      </c>
      <c r="M498" s="1" t="str">
        <f>HYPERLINK("http://geochem.nrcan.gc.ca/cdogs/content/kwd/kwd030120_e.htm", "Ilm")</f>
        <v>Ilm</v>
      </c>
      <c r="N498" t="s">
        <v>307</v>
      </c>
      <c r="O498" t="s">
        <v>33</v>
      </c>
      <c r="P498" t="s">
        <v>1022</v>
      </c>
      <c r="Q498" t="s">
        <v>4862</v>
      </c>
      <c r="R498" t="s">
        <v>33</v>
      </c>
      <c r="S498" t="s">
        <v>868</v>
      </c>
      <c r="T498" t="s">
        <v>1944</v>
      </c>
      <c r="U498" t="s">
        <v>226</v>
      </c>
      <c r="V498" t="s">
        <v>33</v>
      </c>
      <c r="W498" t="s">
        <v>4863</v>
      </c>
      <c r="X498" t="s">
        <v>4864</v>
      </c>
    </row>
    <row r="499" spans="1:24" hidden="1" x14ac:dyDescent="0.25">
      <c r="A499" t="s">
        <v>4865</v>
      </c>
      <c r="B499" t="s">
        <v>4866</v>
      </c>
      <c r="C499" s="1" t="str">
        <f t="shared" si="49"/>
        <v>21:0955</v>
      </c>
      <c r="D499" s="1" t="str">
        <f t="shared" si="50"/>
        <v>21:0006</v>
      </c>
      <c r="E499" t="s">
        <v>4860</v>
      </c>
      <c r="F499" t="s">
        <v>4867</v>
      </c>
      <c r="H499">
        <v>64.263516499999994</v>
      </c>
      <c r="I499">
        <v>-111.3119145</v>
      </c>
      <c r="J499" s="1" t="str">
        <f t="shared" si="46"/>
        <v>Till</v>
      </c>
      <c r="K499" s="1" t="str">
        <f t="shared" si="51"/>
        <v>Grain Mount: 0.25 – 0.50 mm</v>
      </c>
      <c r="L499" t="s">
        <v>4724</v>
      </c>
      <c r="M499" s="1" t="str">
        <f>HYPERLINK("http://geochem.nrcan.gc.ca/cdogs/content/kwd/kwd030120_e.htm", "Ilm")</f>
        <v>Ilm</v>
      </c>
      <c r="N499" t="s">
        <v>1350</v>
      </c>
      <c r="O499" t="s">
        <v>420</v>
      </c>
      <c r="P499" t="s">
        <v>246</v>
      </c>
      <c r="Q499" t="s">
        <v>4868</v>
      </c>
      <c r="R499" t="s">
        <v>474</v>
      </c>
      <c r="S499" t="s">
        <v>4869</v>
      </c>
      <c r="T499" t="s">
        <v>3680</v>
      </c>
      <c r="U499" t="s">
        <v>33</v>
      </c>
      <c r="V499" t="s">
        <v>33</v>
      </c>
      <c r="W499" t="s">
        <v>4870</v>
      </c>
      <c r="X499" t="s">
        <v>4871</v>
      </c>
    </row>
    <row r="500" spans="1:24" hidden="1" x14ac:dyDescent="0.25">
      <c r="A500" t="s">
        <v>4872</v>
      </c>
      <c r="B500" t="s">
        <v>4873</v>
      </c>
      <c r="C500" s="1" t="str">
        <f t="shared" si="49"/>
        <v>21:0955</v>
      </c>
      <c r="D500" s="1" t="str">
        <f t="shared" si="50"/>
        <v>21:0006</v>
      </c>
      <c r="E500" t="s">
        <v>4860</v>
      </c>
      <c r="F500" t="s">
        <v>4874</v>
      </c>
      <c r="H500">
        <v>64.263516499999994</v>
      </c>
      <c r="I500">
        <v>-111.3119145</v>
      </c>
      <c r="J500" s="1" t="str">
        <f t="shared" si="46"/>
        <v>Till</v>
      </c>
      <c r="K500" s="1" t="str">
        <f t="shared" si="51"/>
        <v>Grain Mount: 0.25 – 0.50 mm</v>
      </c>
      <c r="L500" t="s">
        <v>4724</v>
      </c>
      <c r="M500" s="1" t="str">
        <f>HYPERLINK("http://geochem.nrcan.gc.ca/cdogs/content/kwd/kwd030120_e.htm", "Ilm")</f>
        <v>Ilm</v>
      </c>
      <c r="N500" t="s">
        <v>156</v>
      </c>
      <c r="O500" t="s">
        <v>494</v>
      </c>
      <c r="P500" t="s">
        <v>806</v>
      </c>
      <c r="Q500" t="s">
        <v>4875</v>
      </c>
      <c r="R500" t="s">
        <v>33</v>
      </c>
      <c r="S500" t="s">
        <v>2160</v>
      </c>
      <c r="T500" t="s">
        <v>4876</v>
      </c>
      <c r="U500" t="s">
        <v>33</v>
      </c>
      <c r="V500" t="s">
        <v>50</v>
      </c>
      <c r="W500" t="s">
        <v>4877</v>
      </c>
      <c r="X500" t="s">
        <v>4878</v>
      </c>
    </row>
    <row r="501" spans="1:24" hidden="1" x14ac:dyDescent="0.25">
      <c r="A501" t="s">
        <v>4879</v>
      </c>
      <c r="B501" t="s">
        <v>4880</v>
      </c>
      <c r="C501" s="1" t="str">
        <f t="shared" si="49"/>
        <v>21:0955</v>
      </c>
      <c r="D501" s="1" t="str">
        <f t="shared" si="50"/>
        <v>21:0006</v>
      </c>
      <c r="E501" t="s">
        <v>4860</v>
      </c>
      <c r="F501" t="s">
        <v>4881</v>
      </c>
      <c r="H501">
        <v>64.263516499999994</v>
      </c>
      <c r="I501">
        <v>-111.3119145</v>
      </c>
      <c r="J501" s="1" t="str">
        <f t="shared" si="46"/>
        <v>Till</v>
      </c>
      <c r="K501" s="1" t="str">
        <f t="shared" si="51"/>
        <v>Grain Mount: 0.25 – 0.50 mm</v>
      </c>
      <c r="L501" t="s">
        <v>4724</v>
      </c>
      <c r="M501" s="1" t="str">
        <f>HYPERLINK("http://geochem.nrcan.gc.ca/cdogs/content/kwd/kwd030120_e.htm", "Ilm")</f>
        <v>Ilm</v>
      </c>
      <c r="N501" t="s">
        <v>424</v>
      </c>
      <c r="O501" t="s">
        <v>555</v>
      </c>
      <c r="P501" t="s">
        <v>775</v>
      </c>
      <c r="Q501" t="s">
        <v>4882</v>
      </c>
      <c r="R501" t="s">
        <v>33</v>
      </c>
      <c r="S501" t="s">
        <v>4883</v>
      </c>
      <c r="T501" t="s">
        <v>2893</v>
      </c>
      <c r="U501" t="s">
        <v>33</v>
      </c>
      <c r="V501" t="s">
        <v>33</v>
      </c>
      <c r="W501" t="s">
        <v>4884</v>
      </c>
      <c r="X501" t="s">
        <v>1431</v>
      </c>
    </row>
    <row r="502" spans="1:24" hidden="1" x14ac:dyDescent="0.25">
      <c r="A502" t="s">
        <v>4885</v>
      </c>
      <c r="B502" t="s">
        <v>4886</v>
      </c>
      <c r="C502" s="1" t="str">
        <f t="shared" si="49"/>
        <v>21:0955</v>
      </c>
      <c r="D502" s="1" t="str">
        <f t="shared" si="50"/>
        <v>21:0006</v>
      </c>
      <c r="E502" t="s">
        <v>4860</v>
      </c>
      <c r="F502" t="s">
        <v>4887</v>
      </c>
      <c r="H502">
        <v>64.263516499999994</v>
      </c>
      <c r="I502">
        <v>-111.3119145</v>
      </c>
      <c r="J502" s="1" t="str">
        <f t="shared" si="46"/>
        <v>Till</v>
      </c>
      <c r="K502" s="1" t="str">
        <f t="shared" si="51"/>
        <v>Grain Mount: 0.25 – 0.50 mm</v>
      </c>
      <c r="L502" t="s">
        <v>4724</v>
      </c>
      <c r="M502" s="1" t="str">
        <f>HYPERLINK("http://geochem.nrcan.gc.ca/cdogs/content/kwd/kwd030541_e.htm", "Ti_Mag")</f>
        <v>Ti_Mag</v>
      </c>
      <c r="N502" t="s">
        <v>115</v>
      </c>
      <c r="O502" t="s">
        <v>172</v>
      </c>
      <c r="P502" t="s">
        <v>214</v>
      </c>
      <c r="Q502" t="s">
        <v>4888</v>
      </c>
      <c r="R502" t="s">
        <v>33</v>
      </c>
      <c r="S502" t="s">
        <v>64</v>
      </c>
      <c r="T502" t="s">
        <v>3487</v>
      </c>
      <c r="U502" t="s">
        <v>33</v>
      </c>
      <c r="V502" t="s">
        <v>558</v>
      </c>
      <c r="W502" t="s">
        <v>4889</v>
      </c>
      <c r="X502" t="s">
        <v>4890</v>
      </c>
    </row>
    <row r="503" spans="1:24" hidden="1" x14ac:dyDescent="0.25">
      <c r="A503" t="s">
        <v>4891</v>
      </c>
      <c r="B503" t="s">
        <v>4892</v>
      </c>
      <c r="C503" s="1" t="str">
        <f t="shared" si="49"/>
        <v>21:0955</v>
      </c>
      <c r="D503" s="1" t="str">
        <f t="shared" si="50"/>
        <v>21:0006</v>
      </c>
      <c r="E503" t="s">
        <v>4860</v>
      </c>
      <c r="F503" t="s">
        <v>4893</v>
      </c>
      <c r="H503">
        <v>64.263516499999994</v>
      </c>
      <c r="I503">
        <v>-111.3119145</v>
      </c>
      <c r="J503" s="1" t="str">
        <f t="shared" si="46"/>
        <v>Till</v>
      </c>
      <c r="K503" s="1" t="str">
        <f t="shared" si="51"/>
        <v>Grain Mount: 0.25 – 0.50 mm</v>
      </c>
      <c r="L503" t="s">
        <v>4724</v>
      </c>
      <c r="M503" s="1" t="str">
        <f>HYPERLINK("http://geochem.nrcan.gc.ca/cdogs/content/kwd/kwd030120_e.htm", "Ilm")</f>
        <v>Ilm</v>
      </c>
      <c r="N503" t="s">
        <v>184</v>
      </c>
      <c r="O503" t="s">
        <v>47</v>
      </c>
      <c r="P503" t="s">
        <v>307</v>
      </c>
      <c r="Q503" t="s">
        <v>510</v>
      </c>
      <c r="R503" t="s">
        <v>33</v>
      </c>
      <c r="S503" t="s">
        <v>523</v>
      </c>
      <c r="T503" t="s">
        <v>2657</v>
      </c>
      <c r="U503" t="s">
        <v>33</v>
      </c>
      <c r="V503" t="s">
        <v>33</v>
      </c>
      <c r="W503" t="s">
        <v>4894</v>
      </c>
      <c r="X503" t="s">
        <v>4895</v>
      </c>
    </row>
    <row r="504" spans="1:24" hidden="1" x14ac:dyDescent="0.25">
      <c r="A504" t="s">
        <v>4896</v>
      </c>
      <c r="B504" t="s">
        <v>4897</v>
      </c>
      <c r="C504" s="1" t="str">
        <f t="shared" si="49"/>
        <v>21:0955</v>
      </c>
      <c r="D504" s="1" t="str">
        <f t="shared" si="50"/>
        <v>21:0006</v>
      </c>
      <c r="E504" t="s">
        <v>4860</v>
      </c>
      <c r="F504" t="s">
        <v>4898</v>
      </c>
      <c r="H504">
        <v>64.263516499999994</v>
      </c>
      <c r="I504">
        <v>-111.3119145</v>
      </c>
      <c r="J504" s="1" t="str">
        <f t="shared" si="46"/>
        <v>Till</v>
      </c>
      <c r="K504" s="1" t="str">
        <f t="shared" si="51"/>
        <v>Grain Mount: 0.25 – 0.50 mm</v>
      </c>
      <c r="L504" t="s">
        <v>4724</v>
      </c>
      <c r="M504" s="1" t="str">
        <f>HYPERLINK("http://geochem.nrcan.gc.ca/cdogs/content/kwd/kwd030120_e.htm", "Ilm")</f>
        <v>Ilm</v>
      </c>
      <c r="N504" t="s">
        <v>233</v>
      </c>
      <c r="O504" t="s">
        <v>420</v>
      </c>
      <c r="P504" t="s">
        <v>278</v>
      </c>
      <c r="Q504" t="s">
        <v>4899</v>
      </c>
      <c r="R504" t="s">
        <v>33</v>
      </c>
      <c r="S504" t="s">
        <v>461</v>
      </c>
      <c r="T504" t="s">
        <v>4900</v>
      </c>
      <c r="U504" t="s">
        <v>33</v>
      </c>
      <c r="V504" t="s">
        <v>420</v>
      </c>
      <c r="W504" t="s">
        <v>4901</v>
      </c>
      <c r="X504" t="s">
        <v>4902</v>
      </c>
    </row>
    <row r="505" spans="1:24" hidden="1" x14ac:dyDescent="0.25">
      <c r="A505" t="s">
        <v>4903</v>
      </c>
      <c r="B505" t="s">
        <v>4904</v>
      </c>
      <c r="C505" s="1" t="str">
        <f t="shared" si="49"/>
        <v>21:0955</v>
      </c>
      <c r="D505" s="1" t="str">
        <f t="shared" si="50"/>
        <v>21:0006</v>
      </c>
      <c r="E505" t="s">
        <v>4860</v>
      </c>
      <c r="F505" t="s">
        <v>4905</v>
      </c>
      <c r="H505">
        <v>64.263516499999994</v>
      </c>
      <c r="I505">
        <v>-111.3119145</v>
      </c>
      <c r="J505" s="1" t="str">
        <f t="shared" si="46"/>
        <v>Till</v>
      </c>
      <c r="K505" s="1" t="str">
        <f t="shared" si="51"/>
        <v>Grain Mount: 0.25 – 0.50 mm</v>
      </c>
      <c r="L505" t="s">
        <v>4724</v>
      </c>
      <c r="M505" s="1" t="str">
        <f>HYPERLINK("http://geochem.nrcan.gc.ca/cdogs/content/kwd/kwd030125_e.htm", "Rt")</f>
        <v>Rt</v>
      </c>
      <c r="N505" t="s">
        <v>36</v>
      </c>
      <c r="O505" t="s">
        <v>170</v>
      </c>
      <c r="P505" t="s">
        <v>36</v>
      </c>
      <c r="Q505" t="s">
        <v>4906</v>
      </c>
      <c r="R505" t="s">
        <v>33</v>
      </c>
      <c r="S505" t="s">
        <v>33</v>
      </c>
      <c r="T505" t="s">
        <v>33</v>
      </c>
      <c r="U505" t="s">
        <v>33</v>
      </c>
      <c r="V505" t="s">
        <v>33</v>
      </c>
      <c r="W505" t="s">
        <v>4907</v>
      </c>
      <c r="X505" t="s">
        <v>4908</v>
      </c>
    </row>
    <row r="506" spans="1:24" hidden="1" x14ac:dyDescent="0.25">
      <c r="A506" t="s">
        <v>4909</v>
      </c>
      <c r="B506" t="s">
        <v>4910</v>
      </c>
      <c r="C506" s="1" t="str">
        <f t="shared" si="49"/>
        <v>21:0955</v>
      </c>
      <c r="D506" s="1" t="str">
        <f t="shared" si="50"/>
        <v>21:0006</v>
      </c>
      <c r="E506" t="s">
        <v>4860</v>
      </c>
      <c r="F506" t="s">
        <v>4911</v>
      </c>
      <c r="H506">
        <v>64.263516499999994</v>
      </c>
      <c r="I506">
        <v>-111.3119145</v>
      </c>
      <c r="J506" s="1" t="str">
        <f t="shared" si="46"/>
        <v>Till</v>
      </c>
      <c r="K506" s="1" t="str">
        <f t="shared" si="51"/>
        <v>Grain Mount: 0.25 – 0.50 mm</v>
      </c>
      <c r="L506" t="s">
        <v>4724</v>
      </c>
      <c r="M506" s="1" t="str">
        <f>HYPERLINK("http://geochem.nrcan.gc.ca/cdogs/content/kwd/kwd030120_e.htm", "Ilm")</f>
        <v>Ilm</v>
      </c>
      <c r="N506" t="s">
        <v>718</v>
      </c>
      <c r="O506" t="s">
        <v>226</v>
      </c>
      <c r="P506" t="s">
        <v>307</v>
      </c>
      <c r="Q506" t="s">
        <v>4912</v>
      </c>
      <c r="R506" t="s">
        <v>234</v>
      </c>
      <c r="S506" t="s">
        <v>4913</v>
      </c>
      <c r="T506" t="s">
        <v>4598</v>
      </c>
      <c r="U506" t="s">
        <v>728</v>
      </c>
      <c r="V506" t="s">
        <v>686</v>
      </c>
      <c r="W506" t="s">
        <v>4914</v>
      </c>
      <c r="X506" t="s">
        <v>4915</v>
      </c>
    </row>
    <row r="507" spans="1:24" hidden="1" x14ac:dyDescent="0.25">
      <c r="A507" t="s">
        <v>4916</v>
      </c>
      <c r="B507" t="s">
        <v>4917</v>
      </c>
      <c r="C507" s="1" t="str">
        <f t="shared" si="49"/>
        <v>21:0955</v>
      </c>
      <c r="D507" s="1" t="str">
        <f t="shared" si="50"/>
        <v>21:0006</v>
      </c>
      <c r="E507" t="s">
        <v>4860</v>
      </c>
      <c r="F507" t="s">
        <v>4918</v>
      </c>
      <c r="H507">
        <v>64.263516499999994</v>
      </c>
      <c r="I507">
        <v>-111.3119145</v>
      </c>
      <c r="J507" s="1" t="str">
        <f t="shared" si="46"/>
        <v>Till</v>
      </c>
      <c r="K507" s="1" t="str">
        <f t="shared" si="51"/>
        <v>Grain Mount: 0.25 – 0.50 mm</v>
      </c>
      <c r="L507" t="s">
        <v>4724</v>
      </c>
      <c r="M507" s="1" t="str">
        <f>HYPERLINK("http://geochem.nrcan.gc.ca/cdogs/content/kwd/kwd030685_e.htm", "Missed")</f>
        <v>Missed</v>
      </c>
      <c r="N507" t="s">
        <v>33</v>
      </c>
      <c r="O507" t="s">
        <v>234</v>
      </c>
      <c r="P507" t="s">
        <v>33</v>
      </c>
      <c r="Q507" t="s">
        <v>200</v>
      </c>
      <c r="R507" t="s">
        <v>420</v>
      </c>
      <c r="S507" t="s">
        <v>234</v>
      </c>
      <c r="T507" t="s">
        <v>33</v>
      </c>
      <c r="U507" t="s">
        <v>3501</v>
      </c>
      <c r="V507" t="s">
        <v>2948</v>
      </c>
      <c r="W507" t="s">
        <v>172</v>
      </c>
      <c r="X507" t="s">
        <v>1115</v>
      </c>
    </row>
    <row r="508" spans="1:24" hidden="1" x14ac:dyDescent="0.25">
      <c r="A508" t="s">
        <v>4919</v>
      </c>
      <c r="B508" t="s">
        <v>4920</v>
      </c>
      <c r="C508" s="1" t="str">
        <f t="shared" si="49"/>
        <v>21:0955</v>
      </c>
      <c r="D508" s="1" t="str">
        <f t="shared" si="50"/>
        <v>21:0006</v>
      </c>
      <c r="E508" t="s">
        <v>4860</v>
      </c>
      <c r="F508" t="s">
        <v>4921</v>
      </c>
      <c r="H508">
        <v>64.263516499999994</v>
      </c>
      <c r="I508">
        <v>-111.3119145</v>
      </c>
      <c r="J508" s="1" t="str">
        <f t="shared" si="46"/>
        <v>Till</v>
      </c>
      <c r="K508" s="1" t="str">
        <f t="shared" si="51"/>
        <v>Grain Mount: 0.25 – 0.50 mm</v>
      </c>
      <c r="L508" t="s">
        <v>4724</v>
      </c>
      <c r="M508" s="1" t="str">
        <f>HYPERLINK("http://geochem.nrcan.gc.ca/cdogs/content/kwd/kwd030120_e.htm", "Ilm")</f>
        <v>Ilm</v>
      </c>
      <c r="N508" t="s">
        <v>4922</v>
      </c>
      <c r="O508" t="s">
        <v>1191</v>
      </c>
      <c r="P508" t="s">
        <v>36</v>
      </c>
      <c r="Q508" t="s">
        <v>4923</v>
      </c>
      <c r="R508" t="s">
        <v>278</v>
      </c>
      <c r="S508" t="s">
        <v>4924</v>
      </c>
      <c r="T508" t="s">
        <v>4925</v>
      </c>
      <c r="U508" t="s">
        <v>33</v>
      </c>
      <c r="V508" t="s">
        <v>4926</v>
      </c>
      <c r="W508" t="s">
        <v>4927</v>
      </c>
      <c r="X508" t="s">
        <v>4928</v>
      </c>
    </row>
    <row r="509" spans="1:24" hidden="1" x14ac:dyDescent="0.25">
      <c r="A509" t="s">
        <v>4929</v>
      </c>
      <c r="B509" t="s">
        <v>4930</v>
      </c>
      <c r="C509" s="1" t="str">
        <f t="shared" si="49"/>
        <v>21:0955</v>
      </c>
      <c r="D509" s="1" t="str">
        <f t="shared" si="50"/>
        <v>21:0006</v>
      </c>
      <c r="E509" t="s">
        <v>4860</v>
      </c>
      <c r="F509" t="s">
        <v>4931</v>
      </c>
      <c r="H509">
        <v>64.263516499999994</v>
      </c>
      <c r="I509">
        <v>-111.3119145</v>
      </c>
      <c r="J509" s="1" t="str">
        <f t="shared" si="46"/>
        <v>Till</v>
      </c>
      <c r="K509" s="1" t="str">
        <f t="shared" si="51"/>
        <v>Grain Mount: 0.25 – 0.50 mm</v>
      </c>
      <c r="L509" t="s">
        <v>4724</v>
      </c>
      <c r="M509" s="1" t="str">
        <f>HYPERLINK("http://geochem.nrcan.gc.ca/cdogs/content/kwd/kwd030120_e.htm", "Ilm")</f>
        <v>Ilm</v>
      </c>
      <c r="N509" t="s">
        <v>490</v>
      </c>
      <c r="O509" t="s">
        <v>220</v>
      </c>
      <c r="P509" t="s">
        <v>469</v>
      </c>
      <c r="Q509" t="s">
        <v>4932</v>
      </c>
      <c r="R509" t="s">
        <v>33</v>
      </c>
      <c r="S509" t="s">
        <v>4688</v>
      </c>
      <c r="T509" t="s">
        <v>4933</v>
      </c>
      <c r="U509" t="s">
        <v>255</v>
      </c>
      <c r="V509" t="s">
        <v>170</v>
      </c>
      <c r="W509" t="s">
        <v>4934</v>
      </c>
      <c r="X509" t="s">
        <v>4935</v>
      </c>
    </row>
    <row r="510" spans="1:24" hidden="1" x14ac:dyDescent="0.25">
      <c r="A510" t="s">
        <v>4936</v>
      </c>
      <c r="B510" t="s">
        <v>4937</v>
      </c>
      <c r="C510" s="1" t="str">
        <f t="shared" si="49"/>
        <v>21:0955</v>
      </c>
      <c r="D510" s="1" t="str">
        <f t="shared" si="50"/>
        <v>21:0006</v>
      </c>
      <c r="E510" t="s">
        <v>4860</v>
      </c>
      <c r="F510" t="s">
        <v>4938</v>
      </c>
      <c r="H510">
        <v>64.263516499999994</v>
      </c>
      <c r="I510">
        <v>-111.3119145</v>
      </c>
      <c r="J510" s="1" t="str">
        <f t="shared" si="46"/>
        <v>Till</v>
      </c>
      <c r="K510" s="1" t="str">
        <f t="shared" si="51"/>
        <v>Grain Mount: 0.25 – 0.50 mm</v>
      </c>
      <c r="L510" t="s">
        <v>4724</v>
      </c>
      <c r="M510" s="1" t="str">
        <f>HYPERLINK("http://geochem.nrcan.gc.ca/cdogs/content/kwd/kwd030120_e.htm", "Ilm")</f>
        <v>Ilm</v>
      </c>
      <c r="N510" t="s">
        <v>494</v>
      </c>
      <c r="O510" t="s">
        <v>420</v>
      </c>
      <c r="P510" t="s">
        <v>474</v>
      </c>
      <c r="Q510" t="s">
        <v>4939</v>
      </c>
      <c r="R510" t="s">
        <v>33</v>
      </c>
      <c r="S510" t="s">
        <v>4185</v>
      </c>
      <c r="T510" t="s">
        <v>831</v>
      </c>
      <c r="U510" t="s">
        <v>411</v>
      </c>
      <c r="V510" t="s">
        <v>33</v>
      </c>
      <c r="W510" t="s">
        <v>4940</v>
      </c>
      <c r="X510" t="s">
        <v>4941</v>
      </c>
    </row>
    <row r="511" spans="1:24" hidden="1" x14ac:dyDescent="0.25">
      <c r="A511" t="s">
        <v>4942</v>
      </c>
      <c r="B511" t="s">
        <v>4943</v>
      </c>
      <c r="C511" s="1" t="str">
        <f t="shared" si="49"/>
        <v>21:0955</v>
      </c>
      <c r="D511" s="1" t="str">
        <f t="shared" si="50"/>
        <v>21:0006</v>
      </c>
      <c r="E511" t="s">
        <v>4860</v>
      </c>
      <c r="F511" t="s">
        <v>4944</v>
      </c>
      <c r="H511">
        <v>64.263516499999994</v>
      </c>
      <c r="I511">
        <v>-111.3119145</v>
      </c>
      <c r="J511" s="1" t="str">
        <f t="shared" si="46"/>
        <v>Till</v>
      </c>
      <c r="K511" s="1" t="str">
        <f t="shared" si="51"/>
        <v>Grain Mount: 0.25 – 0.50 mm</v>
      </c>
      <c r="L511" t="s">
        <v>4724</v>
      </c>
      <c r="M511" s="1" t="str">
        <f>HYPERLINK("http://geochem.nrcan.gc.ca/cdogs/content/kwd/kwd030120_e.htm", "Ilm")</f>
        <v>Ilm</v>
      </c>
      <c r="N511" t="s">
        <v>645</v>
      </c>
      <c r="O511" t="s">
        <v>366</v>
      </c>
      <c r="P511" t="s">
        <v>782</v>
      </c>
      <c r="Q511" t="s">
        <v>4945</v>
      </c>
      <c r="R511" t="s">
        <v>33</v>
      </c>
      <c r="S511" t="s">
        <v>1768</v>
      </c>
      <c r="T511" t="s">
        <v>4946</v>
      </c>
      <c r="U511" t="s">
        <v>33</v>
      </c>
      <c r="V511" t="s">
        <v>33</v>
      </c>
      <c r="W511" t="s">
        <v>4947</v>
      </c>
      <c r="X511" t="s">
        <v>4948</v>
      </c>
    </row>
    <row r="512" spans="1:24" hidden="1" x14ac:dyDescent="0.25">
      <c r="A512" t="s">
        <v>4949</v>
      </c>
      <c r="B512" t="s">
        <v>4950</v>
      </c>
      <c r="C512" s="1" t="str">
        <f t="shared" si="49"/>
        <v>21:0955</v>
      </c>
      <c r="D512" s="1" t="str">
        <f t="shared" si="50"/>
        <v>21:0006</v>
      </c>
      <c r="E512" t="s">
        <v>4860</v>
      </c>
      <c r="F512" t="s">
        <v>4951</v>
      </c>
      <c r="H512">
        <v>64.263516499999994</v>
      </c>
      <c r="I512">
        <v>-111.3119145</v>
      </c>
      <c r="J512" s="1" t="str">
        <f t="shared" si="46"/>
        <v>Till</v>
      </c>
      <c r="K512" s="1" t="str">
        <f t="shared" si="51"/>
        <v>Grain Mount: 0.25 – 0.50 mm</v>
      </c>
      <c r="L512" t="s">
        <v>4724</v>
      </c>
      <c r="M512" s="1" t="str">
        <f>HYPERLINK("http://geochem.nrcan.gc.ca/cdogs/content/kwd/kwd030543_e.htm", "Di")</f>
        <v>Di</v>
      </c>
      <c r="N512" t="s">
        <v>4952</v>
      </c>
      <c r="O512" t="s">
        <v>4953</v>
      </c>
      <c r="P512" t="s">
        <v>4954</v>
      </c>
      <c r="Q512" t="s">
        <v>4955</v>
      </c>
      <c r="R512" t="s">
        <v>33</v>
      </c>
      <c r="S512" t="s">
        <v>4956</v>
      </c>
      <c r="T512" t="s">
        <v>1297</v>
      </c>
      <c r="U512" t="s">
        <v>4666</v>
      </c>
      <c r="V512" t="s">
        <v>4957</v>
      </c>
      <c r="W512" t="s">
        <v>1350</v>
      </c>
      <c r="X512" t="s">
        <v>4958</v>
      </c>
    </row>
    <row r="513" spans="1:24" hidden="1" x14ac:dyDescent="0.25">
      <c r="A513" t="s">
        <v>4959</v>
      </c>
      <c r="B513" t="s">
        <v>4960</v>
      </c>
      <c r="C513" s="1" t="str">
        <f t="shared" si="49"/>
        <v>21:0955</v>
      </c>
      <c r="D513" s="1" t="str">
        <f t="shared" si="50"/>
        <v>21:0006</v>
      </c>
      <c r="E513" t="s">
        <v>4961</v>
      </c>
      <c r="F513" t="s">
        <v>4962</v>
      </c>
      <c r="H513">
        <v>64.090312900000001</v>
      </c>
      <c r="I513">
        <v>-111.33807729999999</v>
      </c>
      <c r="J513" s="1" t="str">
        <f t="shared" si="46"/>
        <v>Till</v>
      </c>
      <c r="K513" s="1" t="str">
        <f t="shared" si="51"/>
        <v>Grain Mount: 0.25 – 0.50 mm</v>
      </c>
      <c r="L513" t="s">
        <v>4724</v>
      </c>
      <c r="M513" s="1" t="str">
        <f t="shared" ref="M513:M519" si="53">HYPERLINK("http://geochem.nrcan.gc.ca/cdogs/content/kwd/kwd030120_e.htm", "Ilm")</f>
        <v>Ilm</v>
      </c>
      <c r="N513" t="s">
        <v>4160</v>
      </c>
      <c r="O513" t="s">
        <v>33</v>
      </c>
      <c r="P513" t="s">
        <v>1191</v>
      </c>
      <c r="Q513" t="s">
        <v>4963</v>
      </c>
      <c r="R513" t="s">
        <v>33</v>
      </c>
      <c r="S513" t="s">
        <v>4964</v>
      </c>
      <c r="T513" t="s">
        <v>3588</v>
      </c>
      <c r="U513" t="s">
        <v>33</v>
      </c>
      <c r="V513" t="s">
        <v>33</v>
      </c>
      <c r="W513" t="s">
        <v>504</v>
      </c>
      <c r="X513" t="s">
        <v>4965</v>
      </c>
    </row>
    <row r="514" spans="1:24" hidden="1" x14ac:dyDescent="0.25">
      <c r="A514" t="s">
        <v>4966</v>
      </c>
      <c r="B514" t="s">
        <v>4967</v>
      </c>
      <c r="C514" s="1" t="str">
        <f t="shared" si="49"/>
        <v>21:0955</v>
      </c>
      <c r="D514" s="1" t="str">
        <f t="shared" si="50"/>
        <v>21:0006</v>
      </c>
      <c r="E514" t="s">
        <v>4961</v>
      </c>
      <c r="F514" t="s">
        <v>4968</v>
      </c>
      <c r="H514">
        <v>64.090312900000001</v>
      </c>
      <c r="I514">
        <v>-111.33807729999999</v>
      </c>
      <c r="J514" s="1" t="str">
        <f t="shared" ref="J514:J577" si="54">HYPERLINK("http://geochem.nrcan.gc.ca/cdogs/content/kwd/kwd020044_e.htm", "Till")</f>
        <v>Till</v>
      </c>
      <c r="K514" s="1" t="str">
        <f t="shared" si="51"/>
        <v>Grain Mount: 0.25 – 0.50 mm</v>
      </c>
      <c r="L514" t="s">
        <v>4724</v>
      </c>
      <c r="M514" s="1" t="str">
        <f t="shared" si="53"/>
        <v>Ilm</v>
      </c>
      <c r="N514" t="s">
        <v>411</v>
      </c>
      <c r="O514" t="s">
        <v>220</v>
      </c>
      <c r="P514" t="s">
        <v>425</v>
      </c>
      <c r="Q514" t="s">
        <v>4969</v>
      </c>
      <c r="R514" t="s">
        <v>33</v>
      </c>
      <c r="S514" t="s">
        <v>4970</v>
      </c>
      <c r="T514" t="s">
        <v>4971</v>
      </c>
      <c r="U514" t="s">
        <v>33</v>
      </c>
      <c r="V514" t="s">
        <v>33</v>
      </c>
      <c r="W514" t="s">
        <v>4972</v>
      </c>
      <c r="X514" t="s">
        <v>4973</v>
      </c>
    </row>
    <row r="515" spans="1:24" hidden="1" x14ac:dyDescent="0.25">
      <c r="A515" t="s">
        <v>4974</v>
      </c>
      <c r="B515" t="s">
        <v>4975</v>
      </c>
      <c r="C515" s="1" t="str">
        <f t="shared" si="49"/>
        <v>21:0955</v>
      </c>
      <c r="D515" s="1" t="str">
        <f t="shared" si="50"/>
        <v>21:0006</v>
      </c>
      <c r="E515" t="s">
        <v>4961</v>
      </c>
      <c r="F515" t="s">
        <v>4976</v>
      </c>
      <c r="H515">
        <v>64.090312900000001</v>
      </c>
      <c r="I515">
        <v>-111.33807729999999</v>
      </c>
      <c r="J515" s="1" t="str">
        <f t="shared" si="54"/>
        <v>Till</v>
      </c>
      <c r="K515" s="1" t="str">
        <f t="shared" si="51"/>
        <v>Grain Mount: 0.25 – 0.50 mm</v>
      </c>
      <c r="L515" t="s">
        <v>4724</v>
      </c>
      <c r="M515" s="1" t="str">
        <f t="shared" si="53"/>
        <v>Ilm</v>
      </c>
      <c r="N515" t="s">
        <v>318</v>
      </c>
      <c r="O515" t="s">
        <v>331</v>
      </c>
      <c r="P515" t="s">
        <v>221</v>
      </c>
      <c r="Q515" t="s">
        <v>4977</v>
      </c>
      <c r="R515" t="s">
        <v>234</v>
      </c>
      <c r="S515" t="s">
        <v>2434</v>
      </c>
      <c r="T515" t="s">
        <v>4978</v>
      </c>
      <c r="U515" t="s">
        <v>33</v>
      </c>
      <c r="V515" t="s">
        <v>33</v>
      </c>
      <c r="W515" t="s">
        <v>4979</v>
      </c>
      <c r="X515" t="s">
        <v>4907</v>
      </c>
    </row>
    <row r="516" spans="1:24" hidden="1" x14ac:dyDescent="0.25">
      <c r="A516" t="s">
        <v>4980</v>
      </c>
      <c r="B516" t="s">
        <v>4981</v>
      </c>
      <c r="C516" s="1" t="str">
        <f t="shared" si="49"/>
        <v>21:0955</v>
      </c>
      <c r="D516" s="1" t="str">
        <f t="shared" si="50"/>
        <v>21:0006</v>
      </c>
      <c r="E516" t="s">
        <v>4961</v>
      </c>
      <c r="F516" t="s">
        <v>4982</v>
      </c>
      <c r="H516">
        <v>64.090312900000001</v>
      </c>
      <c r="I516">
        <v>-111.33807729999999</v>
      </c>
      <c r="J516" s="1" t="str">
        <f t="shared" si="54"/>
        <v>Till</v>
      </c>
      <c r="K516" s="1" t="str">
        <f t="shared" si="51"/>
        <v>Grain Mount: 0.25 – 0.50 mm</v>
      </c>
      <c r="L516" t="s">
        <v>4724</v>
      </c>
      <c r="M516" s="1" t="str">
        <f t="shared" si="53"/>
        <v>Ilm</v>
      </c>
      <c r="N516" t="s">
        <v>1350</v>
      </c>
      <c r="O516" t="s">
        <v>47</v>
      </c>
      <c r="P516" t="s">
        <v>156</v>
      </c>
      <c r="Q516" t="s">
        <v>4983</v>
      </c>
      <c r="R516" t="s">
        <v>246</v>
      </c>
      <c r="S516" t="s">
        <v>4984</v>
      </c>
      <c r="T516" t="s">
        <v>3700</v>
      </c>
      <c r="U516" t="s">
        <v>33</v>
      </c>
      <c r="V516" t="s">
        <v>33</v>
      </c>
      <c r="W516" t="s">
        <v>4985</v>
      </c>
      <c r="X516" t="s">
        <v>4986</v>
      </c>
    </row>
    <row r="517" spans="1:24" hidden="1" x14ac:dyDescent="0.25">
      <c r="A517" t="s">
        <v>4987</v>
      </c>
      <c r="B517" t="s">
        <v>4988</v>
      </c>
      <c r="C517" s="1" t="str">
        <f t="shared" si="49"/>
        <v>21:0955</v>
      </c>
      <c r="D517" s="1" t="str">
        <f t="shared" si="50"/>
        <v>21:0006</v>
      </c>
      <c r="E517" t="s">
        <v>4961</v>
      </c>
      <c r="F517" t="s">
        <v>4989</v>
      </c>
      <c r="H517">
        <v>64.090312900000001</v>
      </c>
      <c r="I517">
        <v>-111.33807729999999</v>
      </c>
      <c r="J517" s="1" t="str">
        <f t="shared" si="54"/>
        <v>Till</v>
      </c>
      <c r="K517" s="1" t="str">
        <f t="shared" si="51"/>
        <v>Grain Mount: 0.25 – 0.50 mm</v>
      </c>
      <c r="L517" t="s">
        <v>4724</v>
      </c>
      <c r="M517" s="1" t="str">
        <f t="shared" si="53"/>
        <v>Ilm</v>
      </c>
      <c r="N517" t="s">
        <v>4123</v>
      </c>
      <c r="O517" t="s">
        <v>4990</v>
      </c>
      <c r="P517" t="s">
        <v>90</v>
      </c>
      <c r="Q517" t="s">
        <v>4991</v>
      </c>
      <c r="R517" t="s">
        <v>462</v>
      </c>
      <c r="S517" t="s">
        <v>4992</v>
      </c>
      <c r="T517" t="s">
        <v>4993</v>
      </c>
      <c r="U517" t="s">
        <v>184</v>
      </c>
      <c r="V517" t="s">
        <v>4087</v>
      </c>
      <c r="W517" t="s">
        <v>4994</v>
      </c>
      <c r="X517" t="s">
        <v>4995</v>
      </c>
    </row>
    <row r="518" spans="1:24" hidden="1" x14ac:dyDescent="0.25">
      <c r="A518" t="s">
        <v>4996</v>
      </c>
      <c r="B518" t="s">
        <v>4997</v>
      </c>
      <c r="C518" s="1" t="str">
        <f t="shared" si="49"/>
        <v>21:0955</v>
      </c>
      <c r="D518" s="1" t="str">
        <f t="shared" si="50"/>
        <v>21:0006</v>
      </c>
      <c r="E518" t="s">
        <v>4961</v>
      </c>
      <c r="F518" t="s">
        <v>4998</v>
      </c>
      <c r="H518">
        <v>64.090312900000001</v>
      </c>
      <c r="I518">
        <v>-111.33807729999999</v>
      </c>
      <c r="J518" s="1" t="str">
        <f t="shared" si="54"/>
        <v>Till</v>
      </c>
      <c r="K518" s="1" t="str">
        <f t="shared" si="51"/>
        <v>Grain Mount: 0.25 – 0.50 mm</v>
      </c>
      <c r="L518" t="s">
        <v>4724</v>
      </c>
      <c r="M518" s="1" t="str">
        <f t="shared" si="53"/>
        <v>Ilm</v>
      </c>
      <c r="N518" t="s">
        <v>494</v>
      </c>
      <c r="O518" t="s">
        <v>255</v>
      </c>
      <c r="P518" t="s">
        <v>531</v>
      </c>
      <c r="Q518" t="s">
        <v>4999</v>
      </c>
      <c r="R518" t="s">
        <v>33</v>
      </c>
      <c r="S518" t="s">
        <v>4430</v>
      </c>
      <c r="T518" t="s">
        <v>5000</v>
      </c>
      <c r="U518" t="s">
        <v>142</v>
      </c>
      <c r="V518" t="s">
        <v>420</v>
      </c>
      <c r="W518" t="s">
        <v>5001</v>
      </c>
      <c r="X518" t="s">
        <v>5002</v>
      </c>
    </row>
    <row r="519" spans="1:24" hidden="1" x14ac:dyDescent="0.25">
      <c r="A519" t="s">
        <v>5003</v>
      </c>
      <c r="B519" t="s">
        <v>5004</v>
      </c>
      <c r="C519" s="1" t="str">
        <f t="shared" si="49"/>
        <v>21:0955</v>
      </c>
      <c r="D519" s="1" t="str">
        <f t="shared" si="50"/>
        <v>21:0006</v>
      </c>
      <c r="E519" t="s">
        <v>4961</v>
      </c>
      <c r="F519" t="s">
        <v>5005</v>
      </c>
      <c r="H519">
        <v>64.090312900000001</v>
      </c>
      <c r="I519">
        <v>-111.33807729999999</v>
      </c>
      <c r="J519" s="1" t="str">
        <f t="shared" si="54"/>
        <v>Till</v>
      </c>
      <c r="K519" s="1" t="str">
        <f t="shared" si="51"/>
        <v>Grain Mount: 0.25 – 0.50 mm</v>
      </c>
      <c r="L519" t="s">
        <v>4724</v>
      </c>
      <c r="M519" s="1" t="str">
        <f t="shared" si="53"/>
        <v>Ilm</v>
      </c>
      <c r="N519" t="s">
        <v>291</v>
      </c>
      <c r="O519" t="s">
        <v>366</v>
      </c>
      <c r="P519" t="s">
        <v>662</v>
      </c>
      <c r="Q519" t="s">
        <v>5006</v>
      </c>
      <c r="R519" t="s">
        <v>33</v>
      </c>
      <c r="S519" t="s">
        <v>5007</v>
      </c>
      <c r="T519" t="s">
        <v>5008</v>
      </c>
      <c r="U519" t="s">
        <v>33</v>
      </c>
      <c r="V519" t="s">
        <v>170</v>
      </c>
      <c r="W519" t="s">
        <v>2203</v>
      </c>
      <c r="X519" t="s">
        <v>5009</v>
      </c>
    </row>
    <row r="520" spans="1:24" hidden="1" x14ac:dyDescent="0.25">
      <c r="A520" t="s">
        <v>5010</v>
      </c>
      <c r="B520" t="s">
        <v>5011</v>
      </c>
      <c r="C520" s="1" t="str">
        <f t="shared" si="49"/>
        <v>21:0955</v>
      </c>
      <c r="D520" s="1" t="str">
        <f t="shared" si="50"/>
        <v>21:0006</v>
      </c>
      <c r="E520" t="s">
        <v>4961</v>
      </c>
      <c r="F520" t="s">
        <v>5012</v>
      </c>
      <c r="H520">
        <v>64.090312900000001</v>
      </c>
      <c r="I520">
        <v>-111.33807729999999</v>
      </c>
      <c r="J520" s="1" t="str">
        <f t="shared" si="54"/>
        <v>Till</v>
      </c>
      <c r="K520" s="1" t="str">
        <f t="shared" si="51"/>
        <v>Grain Mount: 0.25 – 0.50 mm</v>
      </c>
      <c r="L520" t="s">
        <v>4724</v>
      </c>
      <c r="M520" s="1" t="str">
        <f>HYPERLINK("http://geochem.nrcan.gc.ca/cdogs/content/kwd/kwd030543_e.htm", "Di")</f>
        <v>Di</v>
      </c>
      <c r="N520" t="s">
        <v>5013</v>
      </c>
      <c r="O520" t="s">
        <v>5014</v>
      </c>
      <c r="P520" t="s">
        <v>775</v>
      </c>
      <c r="Q520" t="s">
        <v>5015</v>
      </c>
      <c r="R520" t="s">
        <v>101</v>
      </c>
      <c r="S520" t="s">
        <v>5016</v>
      </c>
      <c r="T520" t="s">
        <v>1019</v>
      </c>
      <c r="U520" t="s">
        <v>2288</v>
      </c>
      <c r="V520" t="s">
        <v>5017</v>
      </c>
      <c r="W520" t="s">
        <v>226</v>
      </c>
      <c r="X520" t="s">
        <v>1975</v>
      </c>
    </row>
    <row r="521" spans="1:24" hidden="1" x14ac:dyDescent="0.25">
      <c r="A521" t="s">
        <v>5018</v>
      </c>
      <c r="B521" t="s">
        <v>5019</v>
      </c>
      <c r="C521" s="1" t="str">
        <f t="shared" si="49"/>
        <v>21:0955</v>
      </c>
      <c r="D521" s="1" t="str">
        <f t="shared" si="50"/>
        <v>21:0006</v>
      </c>
      <c r="E521" t="s">
        <v>5020</v>
      </c>
      <c r="F521" t="s">
        <v>5021</v>
      </c>
      <c r="H521">
        <v>64.137941299999994</v>
      </c>
      <c r="I521">
        <v>-111.1158308</v>
      </c>
      <c r="J521" s="1" t="str">
        <f t="shared" si="54"/>
        <v>Till</v>
      </c>
      <c r="K521" s="1" t="str">
        <f t="shared" si="51"/>
        <v>Grain Mount: 0.25 – 0.50 mm</v>
      </c>
      <c r="L521" t="s">
        <v>4724</v>
      </c>
      <c r="M521" s="1" t="str">
        <f>HYPERLINK("http://geochem.nrcan.gc.ca/cdogs/content/kwd/kwd030523_e.htm", "Prp")</f>
        <v>Prp</v>
      </c>
      <c r="N521" t="s">
        <v>5022</v>
      </c>
      <c r="O521" t="s">
        <v>30</v>
      </c>
      <c r="P521" t="s">
        <v>5023</v>
      </c>
      <c r="Q521" t="s">
        <v>1054</v>
      </c>
      <c r="R521" t="s">
        <v>33</v>
      </c>
      <c r="S521" t="s">
        <v>5024</v>
      </c>
      <c r="T521" t="s">
        <v>2378</v>
      </c>
      <c r="U521" t="s">
        <v>366</v>
      </c>
      <c r="V521" t="s">
        <v>5025</v>
      </c>
      <c r="W521" t="s">
        <v>480</v>
      </c>
      <c r="X521" t="s">
        <v>3400</v>
      </c>
    </row>
    <row r="522" spans="1:24" hidden="1" x14ac:dyDescent="0.25">
      <c r="A522" t="s">
        <v>5026</v>
      </c>
      <c r="B522" t="s">
        <v>5027</v>
      </c>
      <c r="C522" s="1" t="str">
        <f t="shared" si="49"/>
        <v>21:0955</v>
      </c>
      <c r="D522" s="1" t="str">
        <f t="shared" si="50"/>
        <v>21:0006</v>
      </c>
      <c r="E522" t="s">
        <v>5020</v>
      </c>
      <c r="F522" t="s">
        <v>5028</v>
      </c>
      <c r="H522">
        <v>64.137941299999994</v>
      </c>
      <c r="I522">
        <v>-111.1158308</v>
      </c>
      <c r="J522" s="1" t="str">
        <f t="shared" si="54"/>
        <v>Till</v>
      </c>
      <c r="K522" s="1" t="str">
        <f t="shared" si="51"/>
        <v>Grain Mount: 0.25 – 0.50 mm</v>
      </c>
      <c r="L522" t="s">
        <v>4724</v>
      </c>
      <c r="M522" s="1" t="str">
        <f>HYPERLINK("http://geochem.nrcan.gc.ca/cdogs/content/kwd/kwd030543_e.htm", "Di")</f>
        <v>Di</v>
      </c>
      <c r="N522" t="s">
        <v>5029</v>
      </c>
      <c r="O522" t="s">
        <v>5030</v>
      </c>
      <c r="P522" t="s">
        <v>5031</v>
      </c>
      <c r="Q522" t="s">
        <v>5032</v>
      </c>
      <c r="R522" t="s">
        <v>246</v>
      </c>
      <c r="S522" t="s">
        <v>5033</v>
      </c>
      <c r="T522" t="s">
        <v>248</v>
      </c>
      <c r="U522" t="s">
        <v>4598</v>
      </c>
      <c r="V522" t="s">
        <v>5034</v>
      </c>
      <c r="W522" t="s">
        <v>765</v>
      </c>
      <c r="X522" t="s">
        <v>5035</v>
      </c>
    </row>
    <row r="523" spans="1:24" hidden="1" x14ac:dyDescent="0.25">
      <c r="A523" t="s">
        <v>5036</v>
      </c>
      <c r="B523" t="s">
        <v>5037</v>
      </c>
      <c r="C523" s="1" t="str">
        <f t="shared" si="49"/>
        <v>21:0955</v>
      </c>
      <c r="D523" s="1" t="str">
        <f t="shared" si="50"/>
        <v>21:0006</v>
      </c>
      <c r="E523" t="s">
        <v>5020</v>
      </c>
      <c r="F523" t="s">
        <v>5038</v>
      </c>
      <c r="H523">
        <v>64.137941299999994</v>
      </c>
      <c r="I523">
        <v>-111.1158308</v>
      </c>
      <c r="J523" s="1" t="str">
        <f t="shared" si="54"/>
        <v>Till</v>
      </c>
      <c r="K523" s="1" t="str">
        <f t="shared" si="51"/>
        <v>Grain Mount: 0.25 – 0.50 mm</v>
      </c>
      <c r="L523" t="s">
        <v>4724</v>
      </c>
      <c r="M523" s="1" t="str">
        <f>HYPERLINK("http://geochem.nrcan.gc.ca/cdogs/content/kwd/kwd030543_e.htm", "Di")</f>
        <v>Di</v>
      </c>
      <c r="N523" t="s">
        <v>5039</v>
      </c>
      <c r="O523" t="s">
        <v>5040</v>
      </c>
      <c r="P523" t="s">
        <v>3931</v>
      </c>
      <c r="Q523" t="s">
        <v>5041</v>
      </c>
      <c r="R523" t="s">
        <v>278</v>
      </c>
      <c r="S523" t="s">
        <v>5042</v>
      </c>
      <c r="T523" t="s">
        <v>1408</v>
      </c>
      <c r="U523" t="s">
        <v>369</v>
      </c>
      <c r="V523" t="s">
        <v>5043</v>
      </c>
      <c r="W523" t="s">
        <v>501</v>
      </c>
      <c r="X523" t="s">
        <v>5044</v>
      </c>
    </row>
    <row r="524" spans="1:24" hidden="1" x14ac:dyDescent="0.25">
      <c r="A524" t="s">
        <v>5045</v>
      </c>
      <c r="B524" t="s">
        <v>5046</v>
      </c>
      <c r="C524" s="1" t="str">
        <f t="shared" si="49"/>
        <v>21:0955</v>
      </c>
      <c r="D524" s="1" t="str">
        <f t="shared" si="50"/>
        <v>21:0006</v>
      </c>
      <c r="E524" t="s">
        <v>5020</v>
      </c>
      <c r="F524" t="s">
        <v>5047</v>
      </c>
      <c r="H524">
        <v>64.137941299999994</v>
      </c>
      <c r="I524">
        <v>-111.1158308</v>
      </c>
      <c r="J524" s="1" t="str">
        <f t="shared" si="54"/>
        <v>Till</v>
      </c>
      <c r="K524" s="1" t="str">
        <f t="shared" si="51"/>
        <v>Grain Mount: 0.25 – 0.50 mm</v>
      </c>
      <c r="L524" t="s">
        <v>4724</v>
      </c>
      <c r="M524" s="1" t="str">
        <f>HYPERLINK("http://geochem.nrcan.gc.ca/cdogs/content/kwd/kwd030536_e.htm", "Lcx")</f>
        <v>Lcx</v>
      </c>
      <c r="N524" t="s">
        <v>156</v>
      </c>
      <c r="O524" t="s">
        <v>223</v>
      </c>
      <c r="P524" t="s">
        <v>676</v>
      </c>
      <c r="Q524" t="s">
        <v>5048</v>
      </c>
      <c r="R524" t="s">
        <v>235</v>
      </c>
      <c r="S524" t="s">
        <v>2905</v>
      </c>
      <c r="T524" t="s">
        <v>5049</v>
      </c>
      <c r="U524" t="s">
        <v>33</v>
      </c>
      <c r="V524" t="s">
        <v>36</v>
      </c>
      <c r="W524" t="s">
        <v>5050</v>
      </c>
      <c r="X524" t="s">
        <v>5051</v>
      </c>
    </row>
    <row r="525" spans="1:24" hidden="1" x14ac:dyDescent="0.25">
      <c r="A525" t="s">
        <v>5052</v>
      </c>
      <c r="B525" t="s">
        <v>5053</v>
      </c>
      <c r="C525" s="1" t="str">
        <f t="shared" si="49"/>
        <v>21:0955</v>
      </c>
      <c r="D525" s="1" t="str">
        <f t="shared" si="50"/>
        <v>21:0006</v>
      </c>
      <c r="E525" t="s">
        <v>5020</v>
      </c>
      <c r="F525" t="s">
        <v>5054</v>
      </c>
      <c r="H525">
        <v>64.137941299999994</v>
      </c>
      <c r="I525">
        <v>-111.1158308</v>
      </c>
      <c r="J525" s="1" t="str">
        <f t="shared" si="54"/>
        <v>Till</v>
      </c>
      <c r="K525" s="1" t="str">
        <f t="shared" si="51"/>
        <v>Grain Mount: 0.25 – 0.50 mm</v>
      </c>
      <c r="L525" t="s">
        <v>4724</v>
      </c>
      <c r="M525" s="1" t="str">
        <f>HYPERLINK("http://geochem.nrcan.gc.ca/cdogs/content/kwd/kwd030541_e.htm", "Ti_Mag")</f>
        <v>Ti_Mag</v>
      </c>
      <c r="N525" t="s">
        <v>2960</v>
      </c>
      <c r="O525" t="s">
        <v>223</v>
      </c>
      <c r="P525" t="s">
        <v>4992</v>
      </c>
      <c r="Q525" t="s">
        <v>5055</v>
      </c>
      <c r="R525" t="s">
        <v>33</v>
      </c>
      <c r="S525" t="s">
        <v>4748</v>
      </c>
      <c r="T525" t="s">
        <v>1535</v>
      </c>
      <c r="U525" t="s">
        <v>474</v>
      </c>
      <c r="V525" t="s">
        <v>5056</v>
      </c>
      <c r="W525" t="s">
        <v>5057</v>
      </c>
      <c r="X525" t="s">
        <v>5058</v>
      </c>
    </row>
    <row r="526" spans="1:24" hidden="1" x14ac:dyDescent="0.25">
      <c r="A526" t="s">
        <v>5059</v>
      </c>
      <c r="B526" t="s">
        <v>5060</v>
      </c>
      <c r="C526" s="1" t="str">
        <f t="shared" si="49"/>
        <v>21:0955</v>
      </c>
      <c r="D526" s="1" t="str">
        <f t="shared" si="50"/>
        <v>21:0006</v>
      </c>
      <c r="E526" t="s">
        <v>5020</v>
      </c>
      <c r="F526" t="s">
        <v>5061</v>
      </c>
      <c r="H526">
        <v>64.137941299999994</v>
      </c>
      <c r="I526">
        <v>-111.1158308</v>
      </c>
      <c r="J526" s="1" t="str">
        <f t="shared" si="54"/>
        <v>Till</v>
      </c>
      <c r="K526" s="1" t="str">
        <f t="shared" si="51"/>
        <v>Grain Mount: 0.25 – 0.50 mm</v>
      </c>
      <c r="L526" t="s">
        <v>4724</v>
      </c>
      <c r="M526" s="1" t="str">
        <f>HYPERLINK("http://geochem.nrcan.gc.ca/cdogs/content/kwd/kwd030120_e.htm", "Ilm")</f>
        <v>Ilm</v>
      </c>
      <c r="N526" t="s">
        <v>2948</v>
      </c>
      <c r="O526" t="s">
        <v>255</v>
      </c>
      <c r="P526" t="s">
        <v>291</v>
      </c>
      <c r="Q526" t="s">
        <v>5062</v>
      </c>
      <c r="R526" t="s">
        <v>226</v>
      </c>
      <c r="S526" t="s">
        <v>5063</v>
      </c>
      <c r="T526" t="s">
        <v>5064</v>
      </c>
      <c r="U526" t="s">
        <v>246</v>
      </c>
      <c r="V526" t="s">
        <v>33</v>
      </c>
      <c r="W526" t="s">
        <v>5065</v>
      </c>
      <c r="X526" t="s">
        <v>452</v>
      </c>
    </row>
    <row r="527" spans="1:24" hidden="1" x14ac:dyDescent="0.25">
      <c r="A527" t="s">
        <v>5066</v>
      </c>
      <c r="B527" t="s">
        <v>5067</v>
      </c>
      <c r="C527" s="1" t="str">
        <f t="shared" si="49"/>
        <v>21:0955</v>
      </c>
      <c r="D527" s="1" t="str">
        <f t="shared" si="50"/>
        <v>21:0006</v>
      </c>
      <c r="E527" t="s">
        <v>5020</v>
      </c>
      <c r="F527" t="s">
        <v>5068</v>
      </c>
      <c r="H527">
        <v>64.137941299999994</v>
      </c>
      <c r="I527">
        <v>-111.1158308</v>
      </c>
      <c r="J527" s="1" t="str">
        <f t="shared" si="54"/>
        <v>Till</v>
      </c>
      <c r="K527" s="1" t="str">
        <f t="shared" si="51"/>
        <v>Grain Mount: 0.25 – 0.50 mm</v>
      </c>
      <c r="L527" t="s">
        <v>4724</v>
      </c>
      <c r="M527" s="1" t="str">
        <f>HYPERLINK("http://geochem.nrcan.gc.ca/cdogs/content/kwd/kwd030120_e.htm", "Ilm")</f>
        <v>Ilm</v>
      </c>
      <c r="N527" t="s">
        <v>380</v>
      </c>
      <c r="O527" t="s">
        <v>420</v>
      </c>
      <c r="P527" t="s">
        <v>412</v>
      </c>
      <c r="Q527" t="s">
        <v>5069</v>
      </c>
      <c r="R527" t="s">
        <v>33</v>
      </c>
      <c r="S527" t="s">
        <v>5070</v>
      </c>
      <c r="T527" t="s">
        <v>5071</v>
      </c>
      <c r="U527" t="s">
        <v>424</v>
      </c>
      <c r="V527" t="s">
        <v>33</v>
      </c>
      <c r="W527" t="s">
        <v>5072</v>
      </c>
      <c r="X527" t="s">
        <v>5073</v>
      </c>
    </row>
    <row r="528" spans="1:24" hidden="1" x14ac:dyDescent="0.25">
      <c r="A528" t="s">
        <v>5074</v>
      </c>
      <c r="B528" t="s">
        <v>5075</v>
      </c>
      <c r="C528" s="1" t="str">
        <f t="shared" si="49"/>
        <v>21:0955</v>
      </c>
      <c r="D528" s="1" t="str">
        <f t="shared" si="50"/>
        <v>21:0006</v>
      </c>
      <c r="E528" t="s">
        <v>5076</v>
      </c>
      <c r="F528" t="s">
        <v>5077</v>
      </c>
      <c r="H528">
        <v>64.704834199999993</v>
      </c>
      <c r="I528">
        <v>-111.73050019999999</v>
      </c>
      <c r="J528" s="1" t="str">
        <f t="shared" si="54"/>
        <v>Till</v>
      </c>
      <c r="K528" s="1" t="str">
        <f t="shared" si="51"/>
        <v>Grain Mount: 0.25 – 0.50 mm</v>
      </c>
      <c r="L528" t="s">
        <v>4724</v>
      </c>
      <c r="M528" s="1" t="str">
        <f>HYPERLINK("http://geochem.nrcan.gc.ca/cdogs/content/kwd/kwd030685_e.htm", "Missed")</f>
        <v>Missed</v>
      </c>
      <c r="N528" t="s">
        <v>209</v>
      </c>
      <c r="O528" t="s">
        <v>462</v>
      </c>
      <c r="P528" t="s">
        <v>380</v>
      </c>
      <c r="Q528" t="s">
        <v>457</v>
      </c>
      <c r="R528" t="s">
        <v>33</v>
      </c>
      <c r="S528" t="s">
        <v>64</v>
      </c>
      <c r="T528" t="s">
        <v>33</v>
      </c>
      <c r="U528" t="s">
        <v>3871</v>
      </c>
      <c r="V528" t="s">
        <v>636</v>
      </c>
      <c r="W528" t="s">
        <v>278</v>
      </c>
      <c r="X528" t="s">
        <v>5078</v>
      </c>
    </row>
    <row r="529" spans="1:24" hidden="1" x14ac:dyDescent="0.25">
      <c r="A529" t="s">
        <v>5079</v>
      </c>
      <c r="B529" t="s">
        <v>5080</v>
      </c>
      <c r="C529" s="1" t="str">
        <f t="shared" si="49"/>
        <v>21:0955</v>
      </c>
      <c r="D529" s="1" t="str">
        <f t="shared" si="50"/>
        <v>21:0006</v>
      </c>
      <c r="E529" t="s">
        <v>5076</v>
      </c>
      <c r="F529" t="s">
        <v>5081</v>
      </c>
      <c r="H529">
        <v>64.704834199999993</v>
      </c>
      <c r="I529">
        <v>-111.73050019999999</v>
      </c>
      <c r="J529" s="1" t="str">
        <f t="shared" si="54"/>
        <v>Till</v>
      </c>
      <c r="K529" s="1" t="str">
        <f t="shared" si="51"/>
        <v>Grain Mount: 0.25 – 0.50 mm</v>
      </c>
      <c r="L529" t="s">
        <v>4724</v>
      </c>
      <c r="M529" s="1" t="str">
        <f t="shared" ref="M529:M534" si="55">HYPERLINK("http://geochem.nrcan.gc.ca/cdogs/content/kwd/kwd030523_e.htm", "Prp")</f>
        <v>Prp</v>
      </c>
      <c r="N529" t="s">
        <v>5082</v>
      </c>
      <c r="O529" t="s">
        <v>5083</v>
      </c>
      <c r="P529" t="s">
        <v>5084</v>
      </c>
      <c r="Q529" t="s">
        <v>5085</v>
      </c>
      <c r="R529" t="s">
        <v>331</v>
      </c>
      <c r="S529" t="s">
        <v>5086</v>
      </c>
      <c r="T529" t="s">
        <v>2277</v>
      </c>
      <c r="U529" t="s">
        <v>33</v>
      </c>
      <c r="V529" t="s">
        <v>5087</v>
      </c>
      <c r="W529" t="s">
        <v>33</v>
      </c>
      <c r="X529" t="s">
        <v>5088</v>
      </c>
    </row>
    <row r="530" spans="1:24" hidden="1" x14ac:dyDescent="0.25">
      <c r="A530" t="s">
        <v>5089</v>
      </c>
      <c r="B530" t="s">
        <v>5090</v>
      </c>
      <c r="C530" s="1" t="str">
        <f t="shared" si="49"/>
        <v>21:0955</v>
      </c>
      <c r="D530" s="1" t="str">
        <f t="shared" si="50"/>
        <v>21:0006</v>
      </c>
      <c r="E530" t="s">
        <v>5076</v>
      </c>
      <c r="F530" t="s">
        <v>5091</v>
      </c>
      <c r="H530">
        <v>64.704834199999993</v>
      </c>
      <c r="I530">
        <v>-111.73050019999999</v>
      </c>
      <c r="J530" s="1" t="str">
        <f t="shared" si="54"/>
        <v>Till</v>
      </c>
      <c r="K530" s="1" t="str">
        <f t="shared" si="51"/>
        <v>Grain Mount: 0.25 – 0.50 mm</v>
      </c>
      <c r="L530" t="s">
        <v>4724</v>
      </c>
      <c r="M530" s="1" t="str">
        <f t="shared" si="55"/>
        <v>Prp</v>
      </c>
      <c r="N530" t="s">
        <v>181</v>
      </c>
      <c r="O530" t="s">
        <v>5092</v>
      </c>
      <c r="P530" t="s">
        <v>5093</v>
      </c>
      <c r="Q530" t="s">
        <v>5094</v>
      </c>
      <c r="R530" t="s">
        <v>33</v>
      </c>
      <c r="S530" t="s">
        <v>5095</v>
      </c>
      <c r="T530" t="s">
        <v>966</v>
      </c>
      <c r="U530" t="s">
        <v>50</v>
      </c>
      <c r="V530" t="s">
        <v>5096</v>
      </c>
      <c r="W530" t="s">
        <v>955</v>
      </c>
      <c r="X530" t="s">
        <v>5097</v>
      </c>
    </row>
    <row r="531" spans="1:24" hidden="1" x14ac:dyDescent="0.25">
      <c r="A531" t="s">
        <v>5098</v>
      </c>
      <c r="B531" t="s">
        <v>5099</v>
      </c>
      <c r="C531" s="1" t="str">
        <f t="shared" si="49"/>
        <v>21:0955</v>
      </c>
      <c r="D531" s="1" t="str">
        <f t="shared" si="50"/>
        <v>21:0006</v>
      </c>
      <c r="E531" t="s">
        <v>5076</v>
      </c>
      <c r="F531" t="s">
        <v>5100</v>
      </c>
      <c r="H531">
        <v>64.704834199999993</v>
      </c>
      <c r="I531">
        <v>-111.73050019999999</v>
      </c>
      <c r="J531" s="1" t="str">
        <f t="shared" si="54"/>
        <v>Till</v>
      </c>
      <c r="K531" s="1" t="str">
        <f t="shared" si="51"/>
        <v>Grain Mount: 0.25 – 0.50 mm</v>
      </c>
      <c r="L531" t="s">
        <v>4724</v>
      </c>
      <c r="M531" s="1" t="str">
        <f t="shared" si="55"/>
        <v>Prp</v>
      </c>
      <c r="N531" t="s">
        <v>5101</v>
      </c>
      <c r="O531" t="s">
        <v>5102</v>
      </c>
      <c r="P531" t="s">
        <v>3987</v>
      </c>
      <c r="Q531" t="s">
        <v>5103</v>
      </c>
      <c r="R531" t="s">
        <v>33</v>
      </c>
      <c r="S531" t="s">
        <v>5104</v>
      </c>
      <c r="T531" t="s">
        <v>293</v>
      </c>
      <c r="U531" t="s">
        <v>462</v>
      </c>
      <c r="V531" t="s">
        <v>5105</v>
      </c>
      <c r="W531" t="s">
        <v>5106</v>
      </c>
      <c r="X531" t="s">
        <v>5107</v>
      </c>
    </row>
    <row r="532" spans="1:24" hidden="1" x14ac:dyDescent="0.25">
      <c r="A532" t="s">
        <v>5108</v>
      </c>
      <c r="B532" t="s">
        <v>5109</v>
      </c>
      <c r="C532" s="1" t="str">
        <f t="shared" si="49"/>
        <v>21:0955</v>
      </c>
      <c r="D532" s="1" t="str">
        <f t="shared" si="50"/>
        <v>21:0006</v>
      </c>
      <c r="E532" t="s">
        <v>5076</v>
      </c>
      <c r="F532" t="s">
        <v>5110</v>
      </c>
      <c r="H532">
        <v>64.704834199999993</v>
      </c>
      <c r="I532">
        <v>-111.73050019999999</v>
      </c>
      <c r="J532" s="1" t="str">
        <f t="shared" si="54"/>
        <v>Till</v>
      </c>
      <c r="K532" s="1" t="str">
        <f t="shared" si="51"/>
        <v>Grain Mount: 0.25 – 0.50 mm</v>
      </c>
      <c r="L532" t="s">
        <v>4724</v>
      </c>
      <c r="M532" s="1" t="str">
        <f t="shared" si="55"/>
        <v>Prp</v>
      </c>
      <c r="N532" t="s">
        <v>5111</v>
      </c>
      <c r="O532" t="s">
        <v>5112</v>
      </c>
      <c r="P532" t="s">
        <v>2672</v>
      </c>
      <c r="Q532" t="s">
        <v>5113</v>
      </c>
      <c r="R532" t="s">
        <v>101</v>
      </c>
      <c r="S532" t="s">
        <v>5114</v>
      </c>
      <c r="T532" t="s">
        <v>3019</v>
      </c>
      <c r="U532" t="s">
        <v>254</v>
      </c>
      <c r="V532" t="s">
        <v>5115</v>
      </c>
      <c r="W532" t="s">
        <v>2257</v>
      </c>
      <c r="X532" t="s">
        <v>5116</v>
      </c>
    </row>
    <row r="533" spans="1:24" hidden="1" x14ac:dyDescent="0.25">
      <c r="A533" t="s">
        <v>5117</v>
      </c>
      <c r="B533" t="s">
        <v>5118</v>
      </c>
      <c r="C533" s="1" t="str">
        <f t="shared" si="49"/>
        <v>21:0955</v>
      </c>
      <c r="D533" s="1" t="str">
        <f t="shared" si="50"/>
        <v>21:0006</v>
      </c>
      <c r="E533" t="s">
        <v>5076</v>
      </c>
      <c r="F533" t="s">
        <v>5119</v>
      </c>
      <c r="H533">
        <v>64.704834199999993</v>
      </c>
      <c r="I533">
        <v>-111.73050019999999</v>
      </c>
      <c r="J533" s="1" t="str">
        <f t="shared" si="54"/>
        <v>Till</v>
      </c>
      <c r="K533" s="1" t="str">
        <f t="shared" si="51"/>
        <v>Grain Mount: 0.25 – 0.50 mm</v>
      </c>
      <c r="L533" t="s">
        <v>4724</v>
      </c>
      <c r="M533" s="1" t="str">
        <f t="shared" si="55"/>
        <v>Prp</v>
      </c>
      <c r="N533" t="s">
        <v>3911</v>
      </c>
      <c r="O533" t="s">
        <v>5120</v>
      </c>
      <c r="P533" t="s">
        <v>5121</v>
      </c>
      <c r="Q533" t="s">
        <v>5122</v>
      </c>
      <c r="R533" t="s">
        <v>87</v>
      </c>
      <c r="S533" t="s">
        <v>5123</v>
      </c>
      <c r="T533" t="s">
        <v>1449</v>
      </c>
      <c r="U533" t="s">
        <v>398</v>
      </c>
      <c r="V533" t="s">
        <v>5124</v>
      </c>
      <c r="W533" t="s">
        <v>1346</v>
      </c>
      <c r="X533" t="s">
        <v>5125</v>
      </c>
    </row>
    <row r="534" spans="1:24" hidden="1" x14ac:dyDescent="0.25">
      <c r="A534" t="s">
        <v>5126</v>
      </c>
      <c r="B534" t="s">
        <v>5127</v>
      </c>
      <c r="C534" s="1" t="str">
        <f t="shared" si="49"/>
        <v>21:0955</v>
      </c>
      <c r="D534" s="1" t="str">
        <f t="shared" si="50"/>
        <v>21:0006</v>
      </c>
      <c r="E534" t="s">
        <v>5076</v>
      </c>
      <c r="F534" t="s">
        <v>5128</v>
      </c>
      <c r="H534">
        <v>64.704834199999993</v>
      </c>
      <c r="I534">
        <v>-111.73050019999999</v>
      </c>
      <c r="J534" s="1" t="str">
        <f t="shared" si="54"/>
        <v>Till</v>
      </c>
      <c r="K534" s="1" t="str">
        <f t="shared" si="51"/>
        <v>Grain Mount: 0.25 – 0.50 mm</v>
      </c>
      <c r="L534" t="s">
        <v>4724</v>
      </c>
      <c r="M534" s="1" t="str">
        <f t="shared" si="55"/>
        <v>Prp</v>
      </c>
      <c r="N534" t="s">
        <v>5129</v>
      </c>
      <c r="O534" t="s">
        <v>5130</v>
      </c>
      <c r="P534" t="s">
        <v>5131</v>
      </c>
      <c r="Q534" t="s">
        <v>5132</v>
      </c>
      <c r="R534" t="s">
        <v>728</v>
      </c>
      <c r="S534" t="s">
        <v>5133</v>
      </c>
      <c r="T534" t="s">
        <v>1231</v>
      </c>
      <c r="U534" t="s">
        <v>209</v>
      </c>
      <c r="V534" t="s">
        <v>5134</v>
      </c>
      <c r="W534" t="s">
        <v>5135</v>
      </c>
      <c r="X534" t="s">
        <v>5136</v>
      </c>
    </row>
    <row r="535" spans="1:24" hidden="1" x14ac:dyDescent="0.25">
      <c r="A535" t="s">
        <v>5137</v>
      </c>
      <c r="B535" t="s">
        <v>5138</v>
      </c>
      <c r="C535" s="1" t="str">
        <f t="shared" si="49"/>
        <v>21:0955</v>
      </c>
      <c r="D535" s="1" t="str">
        <f t="shared" si="50"/>
        <v>21:0006</v>
      </c>
      <c r="E535" t="s">
        <v>5076</v>
      </c>
      <c r="F535" t="s">
        <v>5139</v>
      </c>
      <c r="H535">
        <v>64.704834199999993</v>
      </c>
      <c r="I535">
        <v>-111.73050019999999</v>
      </c>
      <c r="J535" s="1" t="str">
        <f t="shared" si="54"/>
        <v>Till</v>
      </c>
      <c r="K535" s="1" t="str">
        <f t="shared" si="51"/>
        <v>Grain Mount: 0.25 – 0.50 mm</v>
      </c>
      <c r="L535" t="s">
        <v>4724</v>
      </c>
      <c r="M535" s="1" t="str">
        <f>HYPERLINK("http://geochem.nrcan.gc.ca/cdogs/content/kwd/kwd030543_e.htm", "Di")</f>
        <v>Di</v>
      </c>
      <c r="N535" t="s">
        <v>5140</v>
      </c>
      <c r="O535" t="s">
        <v>5141</v>
      </c>
      <c r="P535" t="s">
        <v>5142</v>
      </c>
      <c r="Q535" t="s">
        <v>5143</v>
      </c>
      <c r="R535" t="s">
        <v>490</v>
      </c>
      <c r="S535" t="s">
        <v>5144</v>
      </c>
      <c r="T535" t="s">
        <v>1172</v>
      </c>
      <c r="U535" t="s">
        <v>5145</v>
      </c>
      <c r="V535" t="s">
        <v>5146</v>
      </c>
      <c r="W535" t="s">
        <v>5147</v>
      </c>
      <c r="X535" t="s">
        <v>5148</v>
      </c>
    </row>
    <row r="536" spans="1:24" hidden="1" x14ac:dyDescent="0.25">
      <c r="A536" t="s">
        <v>5149</v>
      </c>
      <c r="B536" t="s">
        <v>5150</v>
      </c>
      <c r="C536" s="1" t="str">
        <f t="shared" si="49"/>
        <v>21:0955</v>
      </c>
      <c r="D536" s="1" t="str">
        <f t="shared" si="50"/>
        <v>21:0006</v>
      </c>
      <c r="E536" t="s">
        <v>5076</v>
      </c>
      <c r="F536" t="s">
        <v>5151</v>
      </c>
      <c r="H536">
        <v>64.704834199999993</v>
      </c>
      <c r="I536">
        <v>-111.73050019999999</v>
      </c>
      <c r="J536" s="1" t="str">
        <f t="shared" si="54"/>
        <v>Till</v>
      </c>
      <c r="K536" s="1" t="str">
        <f t="shared" si="51"/>
        <v>Grain Mount: 0.25 – 0.50 mm</v>
      </c>
      <c r="L536" t="s">
        <v>4724</v>
      </c>
      <c r="M536" s="1" t="str">
        <f>HYPERLINK("http://geochem.nrcan.gc.ca/cdogs/content/kwd/kwd030543_e.htm", "Di")</f>
        <v>Di</v>
      </c>
      <c r="N536" t="s">
        <v>1498</v>
      </c>
      <c r="O536" t="s">
        <v>5152</v>
      </c>
      <c r="P536" t="s">
        <v>258</v>
      </c>
      <c r="Q536" t="s">
        <v>1757</v>
      </c>
      <c r="R536" t="s">
        <v>254</v>
      </c>
      <c r="S536" t="s">
        <v>3366</v>
      </c>
      <c r="T536" t="s">
        <v>3235</v>
      </c>
      <c r="U536" t="s">
        <v>5153</v>
      </c>
      <c r="V536" t="s">
        <v>5154</v>
      </c>
      <c r="W536" t="s">
        <v>2960</v>
      </c>
      <c r="X536" t="s">
        <v>5155</v>
      </c>
    </row>
    <row r="537" spans="1:24" hidden="1" x14ac:dyDescent="0.25">
      <c r="A537" t="s">
        <v>5156</v>
      </c>
      <c r="B537" t="s">
        <v>5157</v>
      </c>
      <c r="C537" s="1" t="str">
        <f t="shared" si="49"/>
        <v>21:0955</v>
      </c>
      <c r="D537" s="1" t="str">
        <f t="shared" si="50"/>
        <v>21:0006</v>
      </c>
      <c r="E537" t="s">
        <v>5076</v>
      </c>
      <c r="F537" t="s">
        <v>5158</v>
      </c>
      <c r="H537">
        <v>64.704834199999993</v>
      </c>
      <c r="I537">
        <v>-111.73050019999999</v>
      </c>
      <c r="J537" s="1" t="str">
        <f t="shared" si="54"/>
        <v>Till</v>
      </c>
      <c r="K537" s="1" t="str">
        <f t="shared" si="51"/>
        <v>Grain Mount: 0.25 – 0.50 mm</v>
      </c>
      <c r="L537" t="s">
        <v>4724</v>
      </c>
      <c r="M537" s="1" t="str">
        <f>HYPERLINK("http://geochem.nrcan.gc.ca/cdogs/content/kwd/kwd030115_e.htm", "Chr")</f>
        <v>Chr</v>
      </c>
      <c r="N537" t="s">
        <v>5159</v>
      </c>
      <c r="O537" t="s">
        <v>184</v>
      </c>
      <c r="P537" t="s">
        <v>5160</v>
      </c>
      <c r="Q537" t="s">
        <v>2506</v>
      </c>
      <c r="R537" t="s">
        <v>33</v>
      </c>
      <c r="S537" t="s">
        <v>5161</v>
      </c>
      <c r="T537" t="s">
        <v>1295</v>
      </c>
      <c r="U537" t="s">
        <v>33</v>
      </c>
      <c r="V537" t="s">
        <v>1009</v>
      </c>
      <c r="W537" t="s">
        <v>1350</v>
      </c>
      <c r="X537" t="s">
        <v>5162</v>
      </c>
    </row>
    <row r="538" spans="1:24" hidden="1" x14ac:dyDescent="0.25">
      <c r="A538" t="s">
        <v>5163</v>
      </c>
      <c r="B538" t="s">
        <v>5164</v>
      </c>
      <c r="C538" s="1" t="str">
        <f t="shared" si="49"/>
        <v>21:0955</v>
      </c>
      <c r="D538" s="1" t="str">
        <f t="shared" si="50"/>
        <v>21:0006</v>
      </c>
      <c r="E538" t="s">
        <v>5076</v>
      </c>
      <c r="F538" t="s">
        <v>5165</v>
      </c>
      <c r="H538">
        <v>64.704834199999993</v>
      </c>
      <c r="I538">
        <v>-111.73050019999999</v>
      </c>
      <c r="J538" s="1" t="str">
        <f t="shared" si="54"/>
        <v>Till</v>
      </c>
      <c r="K538" s="1" t="str">
        <f t="shared" si="51"/>
        <v>Grain Mount: 0.25 – 0.50 mm</v>
      </c>
      <c r="L538" t="s">
        <v>4724</v>
      </c>
      <c r="M538" s="1" t="str">
        <f>HYPERLINK("http://geochem.nrcan.gc.ca/cdogs/content/kwd/kwd030538_e.htm", "Mg_Ilm")</f>
        <v>Mg_Ilm</v>
      </c>
      <c r="N538" t="s">
        <v>3430</v>
      </c>
      <c r="O538" t="s">
        <v>555</v>
      </c>
      <c r="P538" t="s">
        <v>5166</v>
      </c>
      <c r="Q538" t="s">
        <v>5167</v>
      </c>
      <c r="R538" t="s">
        <v>47</v>
      </c>
      <c r="S538" t="s">
        <v>5168</v>
      </c>
      <c r="T538" t="s">
        <v>4031</v>
      </c>
      <c r="U538" t="s">
        <v>245</v>
      </c>
      <c r="V538" t="s">
        <v>33</v>
      </c>
      <c r="W538" t="s">
        <v>5169</v>
      </c>
      <c r="X538" t="s">
        <v>731</v>
      </c>
    </row>
    <row r="539" spans="1:24" hidden="1" x14ac:dyDescent="0.25">
      <c r="A539" t="s">
        <v>5170</v>
      </c>
      <c r="B539" t="s">
        <v>5171</v>
      </c>
      <c r="C539" s="1" t="str">
        <f t="shared" si="49"/>
        <v>21:0955</v>
      </c>
      <c r="D539" s="1" t="str">
        <f t="shared" si="50"/>
        <v>21:0006</v>
      </c>
      <c r="E539" t="s">
        <v>5076</v>
      </c>
      <c r="F539" t="s">
        <v>5172</v>
      </c>
      <c r="H539">
        <v>64.704834199999993</v>
      </c>
      <c r="I539">
        <v>-111.73050019999999</v>
      </c>
      <c r="J539" s="1" t="str">
        <f t="shared" si="54"/>
        <v>Till</v>
      </c>
      <c r="K539" s="1" t="str">
        <f t="shared" si="51"/>
        <v>Grain Mount: 0.25 – 0.50 mm</v>
      </c>
      <c r="L539" t="s">
        <v>4724</v>
      </c>
      <c r="M539" s="1" t="str">
        <f>HYPERLINK("http://geochem.nrcan.gc.ca/cdogs/content/kwd/kwd030120_e.htm", "Ilm")</f>
        <v>Ilm</v>
      </c>
      <c r="N539" t="s">
        <v>380</v>
      </c>
      <c r="O539" t="s">
        <v>33</v>
      </c>
      <c r="P539" t="s">
        <v>2340</v>
      </c>
      <c r="Q539" t="s">
        <v>5173</v>
      </c>
      <c r="R539" t="s">
        <v>33</v>
      </c>
      <c r="S539" t="s">
        <v>1196</v>
      </c>
      <c r="T539" t="s">
        <v>5174</v>
      </c>
      <c r="U539" t="s">
        <v>33</v>
      </c>
      <c r="V539" t="s">
        <v>33</v>
      </c>
      <c r="W539" t="s">
        <v>5175</v>
      </c>
      <c r="X539" t="s">
        <v>5176</v>
      </c>
    </row>
    <row r="540" spans="1:24" hidden="1" x14ac:dyDescent="0.25">
      <c r="A540" t="s">
        <v>5177</v>
      </c>
      <c r="B540" t="s">
        <v>5178</v>
      </c>
      <c r="C540" s="1" t="str">
        <f t="shared" si="49"/>
        <v>21:0955</v>
      </c>
      <c r="D540" s="1" t="str">
        <f t="shared" si="50"/>
        <v>21:0006</v>
      </c>
      <c r="E540" t="s">
        <v>5179</v>
      </c>
      <c r="F540" t="s">
        <v>5180</v>
      </c>
      <c r="H540">
        <v>64.591807900000006</v>
      </c>
      <c r="I540">
        <v>-111.5129898</v>
      </c>
      <c r="J540" s="1" t="str">
        <f t="shared" si="54"/>
        <v>Till</v>
      </c>
      <c r="K540" s="1" t="str">
        <f t="shared" si="51"/>
        <v>Grain Mount: 0.25 – 0.50 mm</v>
      </c>
      <c r="L540" t="s">
        <v>4724</v>
      </c>
      <c r="M540" s="1" t="str">
        <f t="shared" ref="M540:M545" si="56">HYPERLINK("http://geochem.nrcan.gc.ca/cdogs/content/kwd/kwd030523_e.htm", "Prp")</f>
        <v>Prp</v>
      </c>
      <c r="N540" t="s">
        <v>5181</v>
      </c>
      <c r="O540" t="s">
        <v>5182</v>
      </c>
      <c r="P540" t="s">
        <v>5183</v>
      </c>
      <c r="Q540" t="s">
        <v>1293</v>
      </c>
      <c r="R540" t="s">
        <v>33</v>
      </c>
      <c r="S540" t="s">
        <v>5184</v>
      </c>
      <c r="T540" t="s">
        <v>3858</v>
      </c>
      <c r="U540" t="s">
        <v>33</v>
      </c>
      <c r="V540" t="s">
        <v>3294</v>
      </c>
      <c r="W540" t="s">
        <v>676</v>
      </c>
      <c r="X540" t="s">
        <v>5185</v>
      </c>
    </row>
    <row r="541" spans="1:24" hidden="1" x14ac:dyDescent="0.25">
      <c r="A541" t="s">
        <v>5186</v>
      </c>
      <c r="B541" t="s">
        <v>5187</v>
      </c>
      <c r="C541" s="1" t="str">
        <f t="shared" si="49"/>
        <v>21:0955</v>
      </c>
      <c r="D541" s="1" t="str">
        <f t="shared" si="50"/>
        <v>21:0006</v>
      </c>
      <c r="E541" t="s">
        <v>5179</v>
      </c>
      <c r="F541" t="s">
        <v>5188</v>
      </c>
      <c r="H541">
        <v>64.591807900000006</v>
      </c>
      <c r="I541">
        <v>-111.5129898</v>
      </c>
      <c r="J541" s="1" t="str">
        <f t="shared" si="54"/>
        <v>Till</v>
      </c>
      <c r="K541" s="1" t="str">
        <f t="shared" si="51"/>
        <v>Grain Mount: 0.25 – 0.50 mm</v>
      </c>
      <c r="L541" t="s">
        <v>4724</v>
      </c>
      <c r="M541" s="1" t="str">
        <f t="shared" si="56"/>
        <v>Prp</v>
      </c>
      <c r="N541" t="s">
        <v>5189</v>
      </c>
      <c r="O541" t="s">
        <v>5190</v>
      </c>
      <c r="P541" t="s">
        <v>5191</v>
      </c>
      <c r="Q541" t="s">
        <v>5192</v>
      </c>
      <c r="R541" t="s">
        <v>33</v>
      </c>
      <c r="S541" t="s">
        <v>5193</v>
      </c>
      <c r="T541" t="s">
        <v>5194</v>
      </c>
      <c r="U541" t="s">
        <v>366</v>
      </c>
      <c r="V541" t="s">
        <v>3381</v>
      </c>
      <c r="W541" t="s">
        <v>3871</v>
      </c>
      <c r="X541" t="s">
        <v>5195</v>
      </c>
    </row>
    <row r="542" spans="1:24" hidden="1" x14ac:dyDescent="0.25">
      <c r="A542" t="s">
        <v>5196</v>
      </c>
      <c r="B542" t="s">
        <v>5197</v>
      </c>
      <c r="C542" s="1" t="str">
        <f t="shared" ref="C542:C605" si="57">HYPERLINK("http://geochem.nrcan.gc.ca/cdogs/content/bdl/bdl210955_e.htm", "21:0955")</f>
        <v>21:0955</v>
      </c>
      <c r="D542" s="1" t="str">
        <f t="shared" ref="D542:D605" si="58">HYPERLINK("http://geochem.nrcan.gc.ca/cdogs/content/svy/svy210006_e.htm", "21:0006")</f>
        <v>21:0006</v>
      </c>
      <c r="E542" t="s">
        <v>5179</v>
      </c>
      <c r="F542" t="s">
        <v>5198</v>
      </c>
      <c r="H542">
        <v>64.591807900000006</v>
      </c>
      <c r="I542">
        <v>-111.5129898</v>
      </c>
      <c r="J542" s="1" t="str">
        <f t="shared" si="54"/>
        <v>Till</v>
      </c>
      <c r="K542" s="1" t="str">
        <f t="shared" ref="K542:K605" si="59">HYPERLINK("http://geochem.nrcan.gc.ca/cdogs/content/kwd/kwd080043_e.htm", "Grain Mount: 0.25 – 0.50 mm")</f>
        <v>Grain Mount: 0.25 – 0.50 mm</v>
      </c>
      <c r="L542" t="s">
        <v>4724</v>
      </c>
      <c r="M542" s="1" t="str">
        <f t="shared" si="56"/>
        <v>Prp</v>
      </c>
      <c r="N542" t="s">
        <v>5199</v>
      </c>
      <c r="O542" t="s">
        <v>5200</v>
      </c>
      <c r="P542" t="s">
        <v>5201</v>
      </c>
      <c r="Q542" t="s">
        <v>3397</v>
      </c>
      <c r="R542" t="s">
        <v>555</v>
      </c>
      <c r="S542" t="s">
        <v>5202</v>
      </c>
      <c r="T542" t="s">
        <v>4031</v>
      </c>
      <c r="U542" t="s">
        <v>226</v>
      </c>
      <c r="V542" t="s">
        <v>5203</v>
      </c>
      <c r="W542" t="s">
        <v>254</v>
      </c>
      <c r="X542" t="s">
        <v>5204</v>
      </c>
    </row>
    <row r="543" spans="1:24" hidden="1" x14ac:dyDescent="0.25">
      <c r="A543" t="s">
        <v>5205</v>
      </c>
      <c r="B543" t="s">
        <v>5206</v>
      </c>
      <c r="C543" s="1" t="str">
        <f t="shared" si="57"/>
        <v>21:0955</v>
      </c>
      <c r="D543" s="1" t="str">
        <f t="shared" si="58"/>
        <v>21:0006</v>
      </c>
      <c r="E543" t="s">
        <v>5179</v>
      </c>
      <c r="F543" t="s">
        <v>5207</v>
      </c>
      <c r="H543">
        <v>64.591807900000006</v>
      </c>
      <c r="I543">
        <v>-111.5129898</v>
      </c>
      <c r="J543" s="1" t="str">
        <f t="shared" si="54"/>
        <v>Till</v>
      </c>
      <c r="K543" s="1" t="str">
        <f t="shared" si="59"/>
        <v>Grain Mount: 0.25 – 0.50 mm</v>
      </c>
      <c r="L543" t="s">
        <v>4724</v>
      </c>
      <c r="M543" s="1" t="str">
        <f t="shared" si="56"/>
        <v>Prp</v>
      </c>
      <c r="N543" t="s">
        <v>5208</v>
      </c>
      <c r="O543" t="s">
        <v>4614</v>
      </c>
      <c r="P543" t="s">
        <v>5209</v>
      </c>
      <c r="Q543" t="s">
        <v>5210</v>
      </c>
      <c r="R543" t="s">
        <v>411</v>
      </c>
      <c r="S543" t="s">
        <v>5211</v>
      </c>
      <c r="T543" t="s">
        <v>1668</v>
      </c>
      <c r="U543" t="s">
        <v>457</v>
      </c>
      <c r="V543" t="s">
        <v>5212</v>
      </c>
      <c r="W543" t="s">
        <v>2049</v>
      </c>
      <c r="X543" t="s">
        <v>5213</v>
      </c>
    </row>
    <row r="544" spans="1:24" hidden="1" x14ac:dyDescent="0.25">
      <c r="A544" t="s">
        <v>5214</v>
      </c>
      <c r="B544" t="s">
        <v>5215</v>
      </c>
      <c r="C544" s="1" t="str">
        <f t="shared" si="57"/>
        <v>21:0955</v>
      </c>
      <c r="D544" s="1" t="str">
        <f t="shared" si="58"/>
        <v>21:0006</v>
      </c>
      <c r="E544" t="s">
        <v>5179</v>
      </c>
      <c r="F544" t="s">
        <v>5216</v>
      </c>
      <c r="H544">
        <v>64.591807900000006</v>
      </c>
      <c r="I544">
        <v>-111.5129898</v>
      </c>
      <c r="J544" s="1" t="str">
        <f t="shared" si="54"/>
        <v>Till</v>
      </c>
      <c r="K544" s="1" t="str">
        <f t="shared" si="59"/>
        <v>Grain Mount: 0.25 – 0.50 mm</v>
      </c>
      <c r="L544" t="s">
        <v>4724</v>
      </c>
      <c r="M544" s="1" t="str">
        <f t="shared" si="56"/>
        <v>Prp</v>
      </c>
      <c r="N544" t="s">
        <v>5217</v>
      </c>
      <c r="O544" t="s">
        <v>5218</v>
      </c>
      <c r="P544" t="s">
        <v>4494</v>
      </c>
      <c r="Q544" t="s">
        <v>4292</v>
      </c>
      <c r="R544" t="s">
        <v>366</v>
      </c>
      <c r="S544" t="s">
        <v>5219</v>
      </c>
      <c r="T544" t="s">
        <v>211</v>
      </c>
      <c r="U544" t="s">
        <v>33</v>
      </c>
      <c r="V544" t="s">
        <v>5220</v>
      </c>
      <c r="W544" t="s">
        <v>531</v>
      </c>
      <c r="X544" t="s">
        <v>5221</v>
      </c>
    </row>
    <row r="545" spans="1:24" hidden="1" x14ac:dyDescent="0.25">
      <c r="A545" t="s">
        <v>5222</v>
      </c>
      <c r="B545" t="s">
        <v>5223</v>
      </c>
      <c r="C545" s="1" t="str">
        <f t="shared" si="57"/>
        <v>21:0955</v>
      </c>
      <c r="D545" s="1" t="str">
        <f t="shared" si="58"/>
        <v>21:0006</v>
      </c>
      <c r="E545" t="s">
        <v>5179</v>
      </c>
      <c r="F545" t="s">
        <v>5224</v>
      </c>
      <c r="H545">
        <v>64.591807900000006</v>
      </c>
      <c r="I545">
        <v>-111.5129898</v>
      </c>
      <c r="J545" s="1" t="str">
        <f t="shared" si="54"/>
        <v>Till</v>
      </c>
      <c r="K545" s="1" t="str">
        <f t="shared" si="59"/>
        <v>Grain Mount: 0.25 – 0.50 mm</v>
      </c>
      <c r="L545" t="s">
        <v>4724</v>
      </c>
      <c r="M545" s="1" t="str">
        <f t="shared" si="56"/>
        <v>Prp</v>
      </c>
      <c r="N545" t="s">
        <v>5225</v>
      </c>
      <c r="O545" t="s">
        <v>5226</v>
      </c>
      <c r="P545" t="s">
        <v>5227</v>
      </c>
      <c r="Q545" t="s">
        <v>5228</v>
      </c>
      <c r="R545" t="s">
        <v>220</v>
      </c>
      <c r="S545" t="s">
        <v>5229</v>
      </c>
      <c r="T545" t="s">
        <v>330</v>
      </c>
      <c r="U545" t="s">
        <v>641</v>
      </c>
      <c r="V545" t="s">
        <v>5230</v>
      </c>
      <c r="W545" t="s">
        <v>3487</v>
      </c>
      <c r="X545" t="s">
        <v>4062</v>
      </c>
    </row>
    <row r="546" spans="1:24" hidden="1" x14ac:dyDescent="0.25">
      <c r="A546" t="s">
        <v>5231</v>
      </c>
      <c r="B546" t="s">
        <v>5232</v>
      </c>
      <c r="C546" s="1" t="str">
        <f t="shared" si="57"/>
        <v>21:0955</v>
      </c>
      <c r="D546" s="1" t="str">
        <f t="shared" si="58"/>
        <v>21:0006</v>
      </c>
      <c r="E546" t="s">
        <v>5179</v>
      </c>
      <c r="F546" t="s">
        <v>5233</v>
      </c>
      <c r="H546">
        <v>64.591807900000006</v>
      </c>
      <c r="I546">
        <v>-111.5129898</v>
      </c>
      <c r="J546" s="1" t="str">
        <f t="shared" si="54"/>
        <v>Till</v>
      </c>
      <c r="K546" s="1" t="str">
        <f t="shared" si="59"/>
        <v>Grain Mount: 0.25 – 0.50 mm</v>
      </c>
      <c r="L546" t="s">
        <v>4724</v>
      </c>
      <c r="M546" s="1" t="str">
        <f>HYPERLINK("http://geochem.nrcan.gc.ca/cdogs/content/kwd/kwd030685_e.htm", "Missed")</f>
        <v>Missed</v>
      </c>
      <c r="N546" t="s">
        <v>686</v>
      </c>
      <c r="O546" t="s">
        <v>234</v>
      </c>
      <c r="P546" t="s">
        <v>1156</v>
      </c>
      <c r="Q546" t="s">
        <v>686</v>
      </c>
      <c r="R546" t="s">
        <v>33</v>
      </c>
      <c r="S546" t="s">
        <v>686</v>
      </c>
      <c r="T546" t="s">
        <v>245</v>
      </c>
      <c r="U546" t="s">
        <v>33</v>
      </c>
      <c r="V546" t="s">
        <v>1009</v>
      </c>
      <c r="W546" t="s">
        <v>33</v>
      </c>
      <c r="X546" t="s">
        <v>2049</v>
      </c>
    </row>
    <row r="547" spans="1:24" hidden="1" x14ac:dyDescent="0.25">
      <c r="A547" t="s">
        <v>5234</v>
      </c>
      <c r="B547" t="s">
        <v>5235</v>
      </c>
      <c r="C547" s="1" t="str">
        <f t="shared" si="57"/>
        <v>21:0955</v>
      </c>
      <c r="D547" s="1" t="str">
        <f t="shared" si="58"/>
        <v>21:0006</v>
      </c>
      <c r="E547" t="s">
        <v>5179</v>
      </c>
      <c r="F547" t="s">
        <v>5236</v>
      </c>
      <c r="H547">
        <v>64.591807900000006</v>
      </c>
      <c r="I547">
        <v>-111.5129898</v>
      </c>
      <c r="J547" s="1" t="str">
        <f t="shared" si="54"/>
        <v>Till</v>
      </c>
      <c r="K547" s="1" t="str">
        <f t="shared" si="59"/>
        <v>Grain Mount: 0.25 – 0.50 mm</v>
      </c>
      <c r="L547" t="s">
        <v>4724</v>
      </c>
      <c r="M547" s="1" t="str">
        <f t="shared" ref="M547:M552" si="60">HYPERLINK("http://geochem.nrcan.gc.ca/cdogs/content/kwd/kwd030523_e.htm", "Prp")</f>
        <v>Prp</v>
      </c>
      <c r="N547" t="s">
        <v>5237</v>
      </c>
      <c r="O547" t="s">
        <v>363</v>
      </c>
      <c r="P547" t="s">
        <v>5238</v>
      </c>
      <c r="Q547" t="s">
        <v>5239</v>
      </c>
      <c r="R547" t="s">
        <v>101</v>
      </c>
      <c r="S547" t="s">
        <v>902</v>
      </c>
      <c r="T547" t="s">
        <v>5240</v>
      </c>
      <c r="U547" t="s">
        <v>47</v>
      </c>
      <c r="V547" t="s">
        <v>4412</v>
      </c>
      <c r="W547" t="s">
        <v>175</v>
      </c>
      <c r="X547" t="s">
        <v>5241</v>
      </c>
    </row>
    <row r="548" spans="1:24" hidden="1" x14ac:dyDescent="0.25">
      <c r="A548" t="s">
        <v>5242</v>
      </c>
      <c r="B548" t="s">
        <v>5243</v>
      </c>
      <c r="C548" s="1" t="str">
        <f t="shared" si="57"/>
        <v>21:0955</v>
      </c>
      <c r="D548" s="1" t="str">
        <f t="shared" si="58"/>
        <v>21:0006</v>
      </c>
      <c r="E548" t="s">
        <v>5179</v>
      </c>
      <c r="F548" t="s">
        <v>5244</v>
      </c>
      <c r="H548">
        <v>64.591807900000006</v>
      </c>
      <c r="I548">
        <v>-111.5129898</v>
      </c>
      <c r="J548" s="1" t="str">
        <f t="shared" si="54"/>
        <v>Till</v>
      </c>
      <c r="K548" s="1" t="str">
        <f t="shared" si="59"/>
        <v>Grain Mount: 0.25 – 0.50 mm</v>
      </c>
      <c r="L548" t="s">
        <v>4724</v>
      </c>
      <c r="M548" s="1" t="str">
        <f t="shared" si="60"/>
        <v>Prp</v>
      </c>
      <c r="N548" t="s">
        <v>5245</v>
      </c>
      <c r="O548" t="s">
        <v>5246</v>
      </c>
      <c r="P548" t="s">
        <v>5247</v>
      </c>
      <c r="Q548" t="s">
        <v>5248</v>
      </c>
      <c r="R548" t="s">
        <v>246</v>
      </c>
      <c r="S548" t="s">
        <v>5086</v>
      </c>
      <c r="T548" t="s">
        <v>224</v>
      </c>
      <c r="U548" t="s">
        <v>245</v>
      </c>
      <c r="V548" t="s">
        <v>5249</v>
      </c>
      <c r="W548" t="s">
        <v>5250</v>
      </c>
      <c r="X548" t="s">
        <v>5251</v>
      </c>
    </row>
    <row r="549" spans="1:24" hidden="1" x14ac:dyDescent="0.25">
      <c r="A549" t="s">
        <v>5252</v>
      </c>
      <c r="B549" t="s">
        <v>5253</v>
      </c>
      <c r="C549" s="1" t="str">
        <f t="shared" si="57"/>
        <v>21:0955</v>
      </c>
      <c r="D549" s="1" t="str">
        <f t="shared" si="58"/>
        <v>21:0006</v>
      </c>
      <c r="E549" t="s">
        <v>5179</v>
      </c>
      <c r="F549" t="s">
        <v>5254</v>
      </c>
      <c r="H549">
        <v>64.591807900000006</v>
      </c>
      <c r="I549">
        <v>-111.5129898</v>
      </c>
      <c r="J549" s="1" t="str">
        <f t="shared" si="54"/>
        <v>Till</v>
      </c>
      <c r="K549" s="1" t="str">
        <f t="shared" si="59"/>
        <v>Grain Mount: 0.25 – 0.50 mm</v>
      </c>
      <c r="L549" t="s">
        <v>4724</v>
      </c>
      <c r="M549" s="1" t="str">
        <f t="shared" si="60"/>
        <v>Prp</v>
      </c>
      <c r="N549" t="s">
        <v>5255</v>
      </c>
      <c r="O549" t="s">
        <v>5256</v>
      </c>
      <c r="P549" t="s">
        <v>5120</v>
      </c>
      <c r="Q549" t="s">
        <v>5257</v>
      </c>
      <c r="R549" t="s">
        <v>645</v>
      </c>
      <c r="S549" t="s">
        <v>5258</v>
      </c>
      <c r="T549" t="s">
        <v>4031</v>
      </c>
      <c r="U549" t="s">
        <v>411</v>
      </c>
      <c r="V549" t="s">
        <v>5259</v>
      </c>
      <c r="W549" t="s">
        <v>2592</v>
      </c>
      <c r="X549" t="s">
        <v>5260</v>
      </c>
    </row>
    <row r="550" spans="1:24" hidden="1" x14ac:dyDescent="0.25">
      <c r="A550" t="s">
        <v>5261</v>
      </c>
      <c r="B550" t="s">
        <v>5262</v>
      </c>
      <c r="C550" s="1" t="str">
        <f t="shared" si="57"/>
        <v>21:0955</v>
      </c>
      <c r="D550" s="1" t="str">
        <f t="shared" si="58"/>
        <v>21:0006</v>
      </c>
      <c r="E550" t="s">
        <v>5179</v>
      </c>
      <c r="F550" t="s">
        <v>5263</v>
      </c>
      <c r="H550">
        <v>64.591807900000006</v>
      </c>
      <c r="I550">
        <v>-111.5129898</v>
      </c>
      <c r="J550" s="1" t="str">
        <f t="shared" si="54"/>
        <v>Till</v>
      </c>
      <c r="K550" s="1" t="str">
        <f t="shared" si="59"/>
        <v>Grain Mount: 0.25 – 0.50 mm</v>
      </c>
      <c r="L550" t="s">
        <v>4724</v>
      </c>
      <c r="M550" s="1" t="str">
        <f t="shared" si="60"/>
        <v>Prp</v>
      </c>
      <c r="N550" t="s">
        <v>5264</v>
      </c>
      <c r="O550" t="s">
        <v>433</v>
      </c>
      <c r="P550" t="s">
        <v>5265</v>
      </c>
      <c r="Q550" t="s">
        <v>5266</v>
      </c>
      <c r="R550" t="s">
        <v>246</v>
      </c>
      <c r="S550" t="s">
        <v>5267</v>
      </c>
      <c r="T550" t="s">
        <v>3441</v>
      </c>
      <c r="U550" t="s">
        <v>90</v>
      </c>
      <c r="V550" t="s">
        <v>5268</v>
      </c>
      <c r="W550" t="s">
        <v>1550</v>
      </c>
      <c r="X550" t="s">
        <v>5269</v>
      </c>
    </row>
    <row r="551" spans="1:24" hidden="1" x14ac:dyDescent="0.25">
      <c r="A551" t="s">
        <v>5270</v>
      </c>
      <c r="B551" t="s">
        <v>5271</v>
      </c>
      <c r="C551" s="1" t="str">
        <f t="shared" si="57"/>
        <v>21:0955</v>
      </c>
      <c r="D551" s="1" t="str">
        <f t="shared" si="58"/>
        <v>21:0006</v>
      </c>
      <c r="E551" t="s">
        <v>5179</v>
      </c>
      <c r="F551" t="s">
        <v>5272</v>
      </c>
      <c r="H551">
        <v>64.591807900000006</v>
      </c>
      <c r="I551">
        <v>-111.5129898</v>
      </c>
      <c r="J551" s="1" t="str">
        <f t="shared" si="54"/>
        <v>Till</v>
      </c>
      <c r="K551" s="1" t="str">
        <f t="shared" si="59"/>
        <v>Grain Mount: 0.25 – 0.50 mm</v>
      </c>
      <c r="L551" t="s">
        <v>4724</v>
      </c>
      <c r="M551" s="1" t="str">
        <f t="shared" si="60"/>
        <v>Prp</v>
      </c>
      <c r="N551" t="s">
        <v>5273</v>
      </c>
      <c r="O551" t="s">
        <v>5274</v>
      </c>
      <c r="P551" t="s">
        <v>5275</v>
      </c>
      <c r="Q551" t="s">
        <v>5276</v>
      </c>
      <c r="R551" t="s">
        <v>90</v>
      </c>
      <c r="S551" t="s">
        <v>5277</v>
      </c>
      <c r="T551" t="s">
        <v>522</v>
      </c>
      <c r="U551" t="s">
        <v>462</v>
      </c>
      <c r="V551" t="s">
        <v>5278</v>
      </c>
      <c r="W551" t="s">
        <v>5279</v>
      </c>
      <c r="X551" t="s">
        <v>5280</v>
      </c>
    </row>
    <row r="552" spans="1:24" hidden="1" x14ac:dyDescent="0.25">
      <c r="A552" t="s">
        <v>5281</v>
      </c>
      <c r="B552" t="s">
        <v>5282</v>
      </c>
      <c r="C552" s="1" t="str">
        <f t="shared" si="57"/>
        <v>21:0955</v>
      </c>
      <c r="D552" s="1" t="str">
        <f t="shared" si="58"/>
        <v>21:0006</v>
      </c>
      <c r="E552" t="s">
        <v>5179</v>
      </c>
      <c r="F552" t="s">
        <v>5283</v>
      </c>
      <c r="H552">
        <v>64.591807900000006</v>
      </c>
      <c r="I552">
        <v>-111.5129898</v>
      </c>
      <c r="J552" s="1" t="str">
        <f t="shared" si="54"/>
        <v>Till</v>
      </c>
      <c r="K552" s="1" t="str">
        <f t="shared" si="59"/>
        <v>Grain Mount: 0.25 – 0.50 mm</v>
      </c>
      <c r="L552" t="s">
        <v>4724</v>
      </c>
      <c r="M552" s="1" t="str">
        <f t="shared" si="60"/>
        <v>Prp</v>
      </c>
      <c r="N552" t="s">
        <v>5284</v>
      </c>
      <c r="O552" t="s">
        <v>5285</v>
      </c>
      <c r="P552" t="s">
        <v>3886</v>
      </c>
      <c r="Q552" t="s">
        <v>5286</v>
      </c>
      <c r="R552" t="s">
        <v>33</v>
      </c>
      <c r="S552" t="s">
        <v>5287</v>
      </c>
      <c r="T552" t="s">
        <v>35</v>
      </c>
      <c r="U552" t="s">
        <v>33</v>
      </c>
      <c r="V552" t="s">
        <v>5288</v>
      </c>
      <c r="W552" t="s">
        <v>3191</v>
      </c>
      <c r="X552" t="s">
        <v>5289</v>
      </c>
    </row>
    <row r="553" spans="1:24" hidden="1" x14ac:dyDescent="0.25">
      <c r="A553" t="s">
        <v>5290</v>
      </c>
      <c r="B553" t="s">
        <v>5291</v>
      </c>
      <c r="C553" s="1" t="str">
        <f t="shared" si="57"/>
        <v>21:0955</v>
      </c>
      <c r="D553" s="1" t="str">
        <f t="shared" si="58"/>
        <v>21:0006</v>
      </c>
      <c r="E553" t="s">
        <v>5179</v>
      </c>
      <c r="F553" t="s">
        <v>5292</v>
      </c>
      <c r="H553">
        <v>64.591807900000006</v>
      </c>
      <c r="I553">
        <v>-111.5129898</v>
      </c>
      <c r="J553" s="1" t="str">
        <f t="shared" si="54"/>
        <v>Till</v>
      </c>
      <c r="K553" s="1" t="str">
        <f t="shared" si="59"/>
        <v>Grain Mount: 0.25 – 0.50 mm</v>
      </c>
      <c r="L553" t="s">
        <v>4724</v>
      </c>
      <c r="M553" s="1" t="str">
        <f>HYPERLINK("http://geochem.nrcan.gc.ca/cdogs/content/kwd/kwd030530_e.htm", "Cr_Di")</f>
        <v>Cr_Di</v>
      </c>
      <c r="N553" t="s">
        <v>5293</v>
      </c>
      <c r="O553" t="s">
        <v>5294</v>
      </c>
      <c r="P553" t="s">
        <v>5295</v>
      </c>
      <c r="Q553" t="s">
        <v>1089</v>
      </c>
      <c r="R553" t="s">
        <v>409</v>
      </c>
      <c r="S553" t="s">
        <v>5296</v>
      </c>
      <c r="T553" t="s">
        <v>3235</v>
      </c>
      <c r="U553" t="s">
        <v>5297</v>
      </c>
      <c r="V553" t="s">
        <v>5298</v>
      </c>
      <c r="W553" t="s">
        <v>2356</v>
      </c>
      <c r="X553" t="s">
        <v>5299</v>
      </c>
    </row>
    <row r="554" spans="1:24" hidden="1" x14ac:dyDescent="0.25">
      <c r="A554" t="s">
        <v>5300</v>
      </c>
      <c r="B554" t="s">
        <v>5301</v>
      </c>
      <c r="C554" s="1" t="str">
        <f t="shared" si="57"/>
        <v>21:0955</v>
      </c>
      <c r="D554" s="1" t="str">
        <f t="shared" si="58"/>
        <v>21:0006</v>
      </c>
      <c r="E554" t="s">
        <v>5179</v>
      </c>
      <c r="F554" t="s">
        <v>5302</v>
      </c>
      <c r="H554">
        <v>64.591807900000006</v>
      </c>
      <c r="I554">
        <v>-111.5129898</v>
      </c>
      <c r="J554" s="1" t="str">
        <f t="shared" si="54"/>
        <v>Till</v>
      </c>
      <c r="K554" s="1" t="str">
        <f t="shared" si="59"/>
        <v>Grain Mount: 0.25 – 0.50 mm</v>
      </c>
      <c r="L554" t="s">
        <v>4724</v>
      </c>
      <c r="M554" s="1" t="str">
        <f>HYPERLINK("http://geochem.nrcan.gc.ca/cdogs/content/kwd/kwd030530_e.htm", "Cr_Di")</f>
        <v>Cr_Di</v>
      </c>
      <c r="N554" t="s">
        <v>2611</v>
      </c>
      <c r="O554" t="s">
        <v>5303</v>
      </c>
      <c r="P554" t="s">
        <v>5304</v>
      </c>
      <c r="Q554" t="s">
        <v>5305</v>
      </c>
      <c r="R554" t="s">
        <v>1269</v>
      </c>
      <c r="S554" t="s">
        <v>3179</v>
      </c>
      <c r="T554" t="s">
        <v>1350</v>
      </c>
      <c r="U554" t="s">
        <v>5306</v>
      </c>
      <c r="V554" t="s">
        <v>5307</v>
      </c>
      <c r="W554" t="s">
        <v>147</v>
      </c>
      <c r="X554" t="s">
        <v>5308</v>
      </c>
    </row>
    <row r="555" spans="1:24" hidden="1" x14ac:dyDescent="0.25">
      <c r="A555" t="s">
        <v>5309</v>
      </c>
      <c r="B555" t="s">
        <v>5310</v>
      </c>
      <c r="C555" s="1" t="str">
        <f t="shared" si="57"/>
        <v>21:0955</v>
      </c>
      <c r="D555" s="1" t="str">
        <f t="shared" si="58"/>
        <v>21:0006</v>
      </c>
      <c r="E555" t="s">
        <v>5179</v>
      </c>
      <c r="F555" t="s">
        <v>5311</v>
      </c>
      <c r="H555">
        <v>64.591807900000006</v>
      </c>
      <c r="I555">
        <v>-111.5129898</v>
      </c>
      <c r="J555" s="1" t="str">
        <f t="shared" si="54"/>
        <v>Till</v>
      </c>
      <c r="K555" s="1" t="str">
        <f t="shared" si="59"/>
        <v>Grain Mount: 0.25 – 0.50 mm</v>
      </c>
      <c r="L555" t="s">
        <v>4724</v>
      </c>
      <c r="M555" s="1" t="str">
        <f>HYPERLINK("http://geochem.nrcan.gc.ca/cdogs/content/kwd/kwd030543_e.htm", "Di")</f>
        <v>Di</v>
      </c>
      <c r="N555" t="s">
        <v>5293</v>
      </c>
      <c r="O555" t="s">
        <v>5040</v>
      </c>
      <c r="P555" t="s">
        <v>1272</v>
      </c>
      <c r="Q555" t="s">
        <v>5312</v>
      </c>
      <c r="R555" t="s">
        <v>129</v>
      </c>
      <c r="S555" t="s">
        <v>5313</v>
      </c>
      <c r="T555" t="s">
        <v>1552</v>
      </c>
      <c r="U555" t="s">
        <v>5314</v>
      </c>
      <c r="V555" t="s">
        <v>5315</v>
      </c>
      <c r="W555" t="s">
        <v>2141</v>
      </c>
      <c r="X555" t="s">
        <v>5316</v>
      </c>
    </row>
    <row r="556" spans="1:24" hidden="1" x14ac:dyDescent="0.25">
      <c r="A556" t="s">
        <v>5317</v>
      </c>
      <c r="B556" t="s">
        <v>5318</v>
      </c>
      <c r="C556" s="1" t="str">
        <f t="shared" si="57"/>
        <v>21:0955</v>
      </c>
      <c r="D556" s="1" t="str">
        <f t="shared" si="58"/>
        <v>21:0006</v>
      </c>
      <c r="E556" t="s">
        <v>5179</v>
      </c>
      <c r="F556" t="s">
        <v>5319</v>
      </c>
      <c r="H556">
        <v>64.591807900000006</v>
      </c>
      <c r="I556">
        <v>-111.5129898</v>
      </c>
      <c r="J556" s="1" t="str">
        <f t="shared" si="54"/>
        <v>Till</v>
      </c>
      <c r="K556" s="1" t="str">
        <f t="shared" si="59"/>
        <v>Grain Mount: 0.25 – 0.50 mm</v>
      </c>
      <c r="L556" t="s">
        <v>4724</v>
      </c>
      <c r="M556" s="1" t="str">
        <f>HYPERLINK("http://geochem.nrcan.gc.ca/cdogs/content/kwd/kwd030543_e.htm", "Di")</f>
        <v>Di</v>
      </c>
      <c r="N556" t="s">
        <v>5320</v>
      </c>
      <c r="O556" t="s">
        <v>5321</v>
      </c>
      <c r="P556" t="s">
        <v>5322</v>
      </c>
      <c r="Q556" t="s">
        <v>5323</v>
      </c>
      <c r="R556" t="s">
        <v>104</v>
      </c>
      <c r="S556" t="s">
        <v>5324</v>
      </c>
      <c r="T556" t="s">
        <v>684</v>
      </c>
      <c r="U556" t="s">
        <v>5325</v>
      </c>
      <c r="V556" t="s">
        <v>5326</v>
      </c>
      <c r="W556" t="s">
        <v>472</v>
      </c>
      <c r="X556" t="s">
        <v>5327</v>
      </c>
    </row>
    <row r="557" spans="1:24" hidden="1" x14ac:dyDescent="0.25">
      <c r="A557" t="s">
        <v>5328</v>
      </c>
      <c r="B557" t="s">
        <v>5329</v>
      </c>
      <c r="C557" s="1" t="str">
        <f t="shared" si="57"/>
        <v>21:0955</v>
      </c>
      <c r="D557" s="1" t="str">
        <f t="shared" si="58"/>
        <v>21:0006</v>
      </c>
      <c r="E557" t="s">
        <v>5179</v>
      </c>
      <c r="F557" t="s">
        <v>5330</v>
      </c>
      <c r="H557">
        <v>64.591807900000006</v>
      </c>
      <c r="I557">
        <v>-111.5129898</v>
      </c>
      <c r="J557" s="1" t="str">
        <f t="shared" si="54"/>
        <v>Till</v>
      </c>
      <c r="K557" s="1" t="str">
        <f t="shared" si="59"/>
        <v>Grain Mount: 0.25 – 0.50 mm</v>
      </c>
      <c r="L557" t="s">
        <v>4724</v>
      </c>
      <c r="M557" s="1" t="str">
        <f>HYPERLINK("http://geochem.nrcan.gc.ca/cdogs/content/kwd/kwd030118_e.htm", "Hem")</f>
        <v>Hem</v>
      </c>
      <c r="N557" t="s">
        <v>2571</v>
      </c>
      <c r="O557" t="s">
        <v>33</v>
      </c>
      <c r="P557" t="s">
        <v>254</v>
      </c>
      <c r="Q557" t="s">
        <v>5331</v>
      </c>
      <c r="R557" t="s">
        <v>420</v>
      </c>
      <c r="S557" t="s">
        <v>278</v>
      </c>
      <c r="T557" t="s">
        <v>1009</v>
      </c>
      <c r="U557" t="s">
        <v>33</v>
      </c>
      <c r="V557" t="s">
        <v>5332</v>
      </c>
      <c r="W557" t="s">
        <v>400</v>
      </c>
      <c r="X557" t="s">
        <v>5333</v>
      </c>
    </row>
    <row r="558" spans="1:24" hidden="1" x14ac:dyDescent="0.25">
      <c r="A558" t="s">
        <v>5334</v>
      </c>
      <c r="B558" t="s">
        <v>5335</v>
      </c>
      <c r="C558" s="1" t="str">
        <f t="shared" si="57"/>
        <v>21:0955</v>
      </c>
      <c r="D558" s="1" t="str">
        <f t="shared" si="58"/>
        <v>21:0006</v>
      </c>
      <c r="E558" t="s">
        <v>5179</v>
      </c>
      <c r="F558" t="s">
        <v>5336</v>
      </c>
      <c r="H558">
        <v>64.591807900000006</v>
      </c>
      <c r="I558">
        <v>-111.5129898</v>
      </c>
      <c r="J558" s="1" t="str">
        <f t="shared" si="54"/>
        <v>Till</v>
      </c>
      <c r="K558" s="1" t="str">
        <f t="shared" si="59"/>
        <v>Grain Mount: 0.25 – 0.50 mm</v>
      </c>
      <c r="L558" t="s">
        <v>4724</v>
      </c>
      <c r="M558" s="1" t="str">
        <f>HYPERLINK("http://geochem.nrcan.gc.ca/cdogs/content/kwd/kwd030120_e.htm", "Ilm")</f>
        <v>Ilm</v>
      </c>
      <c r="N558" t="s">
        <v>104</v>
      </c>
      <c r="O558" t="s">
        <v>246</v>
      </c>
      <c r="P558" t="s">
        <v>380</v>
      </c>
      <c r="Q558" t="s">
        <v>5337</v>
      </c>
      <c r="R558" t="s">
        <v>170</v>
      </c>
      <c r="S558" t="s">
        <v>2356</v>
      </c>
      <c r="T558" t="s">
        <v>1750</v>
      </c>
      <c r="U558" t="s">
        <v>2609</v>
      </c>
      <c r="V558" t="s">
        <v>555</v>
      </c>
      <c r="W558" t="s">
        <v>5338</v>
      </c>
      <c r="X558" t="s">
        <v>5339</v>
      </c>
    </row>
    <row r="559" spans="1:24" hidden="1" x14ac:dyDescent="0.25">
      <c r="A559" t="s">
        <v>5340</v>
      </c>
      <c r="B559" t="s">
        <v>5341</v>
      </c>
      <c r="C559" s="1" t="str">
        <f t="shared" si="57"/>
        <v>21:0955</v>
      </c>
      <c r="D559" s="1" t="str">
        <f t="shared" si="58"/>
        <v>21:0006</v>
      </c>
      <c r="E559" t="s">
        <v>5342</v>
      </c>
      <c r="F559" t="s">
        <v>5343</v>
      </c>
      <c r="H559">
        <v>64.336008899999996</v>
      </c>
      <c r="I559">
        <v>-110.85862880000001</v>
      </c>
      <c r="J559" s="1" t="str">
        <f t="shared" si="54"/>
        <v>Till</v>
      </c>
      <c r="K559" s="1" t="str">
        <f t="shared" si="59"/>
        <v>Grain Mount: 0.25 – 0.50 mm</v>
      </c>
      <c r="L559" t="s">
        <v>4724</v>
      </c>
      <c r="M559" s="1" t="str">
        <f>HYPERLINK("http://geochem.nrcan.gc.ca/cdogs/content/kwd/kwd030523_e.htm", "Prp")</f>
        <v>Prp</v>
      </c>
      <c r="N559" t="s">
        <v>5344</v>
      </c>
      <c r="O559" t="s">
        <v>2651</v>
      </c>
      <c r="P559" t="s">
        <v>5345</v>
      </c>
      <c r="Q559" t="s">
        <v>5346</v>
      </c>
      <c r="R559" t="s">
        <v>234</v>
      </c>
      <c r="S559" t="s">
        <v>5347</v>
      </c>
      <c r="T559" t="s">
        <v>4031</v>
      </c>
      <c r="U559" t="s">
        <v>390</v>
      </c>
      <c r="V559" t="s">
        <v>5348</v>
      </c>
      <c r="W559" t="s">
        <v>5349</v>
      </c>
      <c r="X559" t="s">
        <v>5350</v>
      </c>
    </row>
    <row r="560" spans="1:24" hidden="1" x14ac:dyDescent="0.25">
      <c r="A560" t="s">
        <v>5351</v>
      </c>
      <c r="B560" t="s">
        <v>5352</v>
      </c>
      <c r="C560" s="1" t="str">
        <f t="shared" si="57"/>
        <v>21:0955</v>
      </c>
      <c r="D560" s="1" t="str">
        <f t="shared" si="58"/>
        <v>21:0006</v>
      </c>
      <c r="E560" t="s">
        <v>5342</v>
      </c>
      <c r="F560" t="s">
        <v>5353</v>
      </c>
      <c r="H560">
        <v>64.336008899999996</v>
      </c>
      <c r="I560">
        <v>-110.85862880000001</v>
      </c>
      <c r="J560" s="1" t="str">
        <f t="shared" si="54"/>
        <v>Till</v>
      </c>
      <c r="K560" s="1" t="str">
        <f t="shared" si="59"/>
        <v>Grain Mount: 0.25 – 0.50 mm</v>
      </c>
      <c r="L560" t="s">
        <v>4724</v>
      </c>
      <c r="M560" s="1" t="str">
        <f>HYPERLINK("http://geochem.nrcan.gc.ca/cdogs/content/kwd/kwd030120_e.htm", "Ilm")</f>
        <v>Ilm</v>
      </c>
      <c r="N560" t="s">
        <v>254</v>
      </c>
      <c r="O560" t="s">
        <v>33</v>
      </c>
      <c r="P560" t="s">
        <v>782</v>
      </c>
      <c r="Q560" t="s">
        <v>5354</v>
      </c>
      <c r="R560" t="s">
        <v>33</v>
      </c>
      <c r="S560" t="s">
        <v>5355</v>
      </c>
      <c r="T560" t="s">
        <v>3819</v>
      </c>
      <c r="U560" t="s">
        <v>33</v>
      </c>
      <c r="V560" t="s">
        <v>33</v>
      </c>
      <c r="W560" t="s">
        <v>793</v>
      </c>
      <c r="X560" t="s">
        <v>5356</v>
      </c>
    </row>
    <row r="561" spans="1:24" hidden="1" x14ac:dyDescent="0.25">
      <c r="A561" t="s">
        <v>5357</v>
      </c>
      <c r="B561" t="s">
        <v>5358</v>
      </c>
      <c r="C561" s="1" t="str">
        <f t="shared" si="57"/>
        <v>21:0955</v>
      </c>
      <c r="D561" s="1" t="str">
        <f t="shared" si="58"/>
        <v>21:0006</v>
      </c>
      <c r="E561" t="s">
        <v>5342</v>
      </c>
      <c r="F561" t="s">
        <v>5359</v>
      </c>
      <c r="H561">
        <v>64.336008899999996</v>
      </c>
      <c r="I561">
        <v>-110.85862880000001</v>
      </c>
      <c r="J561" s="1" t="str">
        <f t="shared" si="54"/>
        <v>Till</v>
      </c>
      <c r="K561" s="1" t="str">
        <f t="shared" si="59"/>
        <v>Grain Mount: 0.25 – 0.50 mm</v>
      </c>
      <c r="L561" t="s">
        <v>4724</v>
      </c>
      <c r="M561" s="1" t="str">
        <f>HYPERLINK("http://geochem.nrcan.gc.ca/cdogs/content/kwd/kwd030120_e.htm", "Ilm")</f>
        <v>Ilm</v>
      </c>
      <c r="N561" t="s">
        <v>645</v>
      </c>
      <c r="O561" t="s">
        <v>1156</v>
      </c>
      <c r="P561" t="s">
        <v>115</v>
      </c>
      <c r="Q561" t="s">
        <v>5360</v>
      </c>
      <c r="R561" t="s">
        <v>101</v>
      </c>
      <c r="S561" t="s">
        <v>1850</v>
      </c>
      <c r="T561" t="s">
        <v>5361</v>
      </c>
      <c r="U561" t="s">
        <v>255</v>
      </c>
      <c r="V561" t="s">
        <v>245</v>
      </c>
      <c r="W561" t="s">
        <v>5362</v>
      </c>
      <c r="X561" t="s">
        <v>5363</v>
      </c>
    </row>
    <row r="562" spans="1:24" hidden="1" x14ac:dyDescent="0.25">
      <c r="A562" t="s">
        <v>5364</v>
      </c>
      <c r="B562" t="s">
        <v>5365</v>
      </c>
      <c r="C562" s="1" t="str">
        <f t="shared" si="57"/>
        <v>21:0955</v>
      </c>
      <c r="D562" s="1" t="str">
        <f t="shared" si="58"/>
        <v>21:0006</v>
      </c>
      <c r="E562" t="s">
        <v>5342</v>
      </c>
      <c r="F562" t="s">
        <v>5366</v>
      </c>
      <c r="H562">
        <v>64.336008899999996</v>
      </c>
      <c r="I562">
        <v>-110.85862880000001</v>
      </c>
      <c r="J562" s="1" t="str">
        <f t="shared" si="54"/>
        <v>Till</v>
      </c>
      <c r="K562" s="1" t="str">
        <f t="shared" si="59"/>
        <v>Grain Mount: 0.25 – 0.50 mm</v>
      </c>
      <c r="L562" t="s">
        <v>4724</v>
      </c>
      <c r="M562" s="1" t="str">
        <f>HYPERLINK("http://geochem.nrcan.gc.ca/cdogs/content/kwd/kwd030120_e.htm", "Ilm")</f>
        <v>Ilm</v>
      </c>
      <c r="N562" t="s">
        <v>238</v>
      </c>
      <c r="O562" t="s">
        <v>220</v>
      </c>
      <c r="P562" t="s">
        <v>398</v>
      </c>
      <c r="Q562" t="s">
        <v>5001</v>
      </c>
      <c r="R562" t="s">
        <v>90</v>
      </c>
      <c r="S562" t="s">
        <v>5367</v>
      </c>
      <c r="T562" t="s">
        <v>5368</v>
      </c>
      <c r="U562" t="s">
        <v>87</v>
      </c>
      <c r="V562" t="s">
        <v>209</v>
      </c>
      <c r="W562" t="s">
        <v>2175</v>
      </c>
      <c r="X562" t="s">
        <v>4459</v>
      </c>
    </row>
    <row r="563" spans="1:24" hidden="1" x14ac:dyDescent="0.25">
      <c r="A563" t="s">
        <v>5369</v>
      </c>
      <c r="B563" t="s">
        <v>5370</v>
      </c>
      <c r="C563" s="1" t="str">
        <f t="shared" si="57"/>
        <v>21:0955</v>
      </c>
      <c r="D563" s="1" t="str">
        <f t="shared" si="58"/>
        <v>21:0006</v>
      </c>
      <c r="E563" t="s">
        <v>5371</v>
      </c>
      <c r="F563" t="s">
        <v>5372</v>
      </c>
      <c r="H563">
        <v>64.097793199999998</v>
      </c>
      <c r="I563">
        <v>-110.5121809</v>
      </c>
      <c r="J563" s="1" t="str">
        <f t="shared" si="54"/>
        <v>Till</v>
      </c>
      <c r="K563" s="1" t="str">
        <f t="shared" si="59"/>
        <v>Grain Mount: 0.25 – 0.50 mm</v>
      </c>
      <c r="L563" t="s">
        <v>4724</v>
      </c>
      <c r="M563" s="1" t="str">
        <f>HYPERLINK("http://geochem.nrcan.gc.ca/cdogs/content/kwd/kwd030120_e.htm", "Ilm")</f>
        <v>Ilm</v>
      </c>
      <c r="N563" t="s">
        <v>409</v>
      </c>
      <c r="O563" t="s">
        <v>170</v>
      </c>
      <c r="P563" t="s">
        <v>1009</v>
      </c>
      <c r="Q563" t="s">
        <v>5373</v>
      </c>
      <c r="R563" t="s">
        <v>33</v>
      </c>
      <c r="S563" t="s">
        <v>5374</v>
      </c>
      <c r="T563" t="s">
        <v>3649</v>
      </c>
      <c r="U563" t="s">
        <v>33</v>
      </c>
      <c r="V563" t="s">
        <v>33</v>
      </c>
      <c r="W563" t="s">
        <v>5375</v>
      </c>
      <c r="X563" t="s">
        <v>5376</v>
      </c>
    </row>
    <row r="564" spans="1:24" hidden="1" x14ac:dyDescent="0.25">
      <c r="A564" t="s">
        <v>5377</v>
      </c>
      <c r="B564" t="s">
        <v>5378</v>
      </c>
      <c r="C564" s="1" t="str">
        <f t="shared" si="57"/>
        <v>21:0955</v>
      </c>
      <c r="D564" s="1" t="str">
        <f t="shared" si="58"/>
        <v>21:0006</v>
      </c>
      <c r="E564" t="s">
        <v>5371</v>
      </c>
      <c r="F564" t="s">
        <v>5379</v>
      </c>
      <c r="H564">
        <v>64.097793199999998</v>
      </c>
      <c r="I564">
        <v>-110.5121809</v>
      </c>
      <c r="J564" s="1" t="str">
        <f t="shared" si="54"/>
        <v>Till</v>
      </c>
      <c r="K564" s="1" t="str">
        <f t="shared" si="59"/>
        <v>Grain Mount: 0.25 – 0.50 mm</v>
      </c>
      <c r="L564" t="s">
        <v>4724</v>
      </c>
      <c r="M564" s="1" t="str">
        <f>HYPERLINK("http://geochem.nrcan.gc.ca/cdogs/content/kwd/kwd030120_e.htm", "Ilm")</f>
        <v>Ilm</v>
      </c>
      <c r="N564" t="s">
        <v>115</v>
      </c>
      <c r="O564" t="s">
        <v>142</v>
      </c>
      <c r="P564" t="s">
        <v>246</v>
      </c>
      <c r="Q564" t="s">
        <v>5380</v>
      </c>
      <c r="R564" t="s">
        <v>33</v>
      </c>
      <c r="S564" t="s">
        <v>5381</v>
      </c>
      <c r="T564" t="s">
        <v>5382</v>
      </c>
      <c r="U564" t="s">
        <v>366</v>
      </c>
      <c r="V564" t="s">
        <v>33</v>
      </c>
      <c r="W564" t="s">
        <v>5383</v>
      </c>
      <c r="X564" t="s">
        <v>5384</v>
      </c>
    </row>
    <row r="565" spans="1:24" hidden="1" x14ac:dyDescent="0.25">
      <c r="A565" t="s">
        <v>5385</v>
      </c>
      <c r="B565" t="s">
        <v>5386</v>
      </c>
      <c r="C565" s="1" t="str">
        <f t="shared" si="57"/>
        <v>21:0955</v>
      </c>
      <c r="D565" s="1" t="str">
        <f t="shared" si="58"/>
        <v>21:0006</v>
      </c>
      <c r="E565" t="s">
        <v>5371</v>
      </c>
      <c r="F565" t="s">
        <v>5387</v>
      </c>
      <c r="H565">
        <v>64.097793199999998</v>
      </c>
      <c r="I565">
        <v>-110.5121809</v>
      </c>
      <c r="J565" s="1" t="str">
        <f t="shared" si="54"/>
        <v>Till</v>
      </c>
      <c r="K565" s="1" t="str">
        <f t="shared" si="59"/>
        <v>Grain Mount: 0.25 – 0.50 mm</v>
      </c>
      <c r="L565" t="s">
        <v>4724</v>
      </c>
      <c r="M565" s="1" t="str">
        <f>HYPERLINK("http://geochem.nrcan.gc.ca/cdogs/content/kwd/kwd030541_e.htm", "Ti_Mag")</f>
        <v>Ti_Mag</v>
      </c>
      <c r="N565" t="s">
        <v>3470</v>
      </c>
      <c r="O565" t="s">
        <v>33</v>
      </c>
      <c r="P565" t="s">
        <v>5388</v>
      </c>
      <c r="Q565" t="s">
        <v>5389</v>
      </c>
      <c r="R565" t="s">
        <v>33</v>
      </c>
      <c r="S565" t="s">
        <v>823</v>
      </c>
      <c r="T565" t="s">
        <v>233</v>
      </c>
      <c r="U565" t="s">
        <v>255</v>
      </c>
      <c r="V565" t="s">
        <v>420</v>
      </c>
      <c r="W565" t="s">
        <v>5390</v>
      </c>
      <c r="X565" t="s">
        <v>5391</v>
      </c>
    </row>
    <row r="566" spans="1:24" hidden="1" x14ac:dyDescent="0.25">
      <c r="A566" t="s">
        <v>5392</v>
      </c>
      <c r="B566" t="s">
        <v>5393</v>
      </c>
      <c r="C566" s="1" t="str">
        <f t="shared" si="57"/>
        <v>21:0955</v>
      </c>
      <c r="D566" s="1" t="str">
        <f t="shared" si="58"/>
        <v>21:0006</v>
      </c>
      <c r="E566" t="s">
        <v>5371</v>
      </c>
      <c r="F566" t="s">
        <v>5394</v>
      </c>
      <c r="H566">
        <v>64.097793199999998</v>
      </c>
      <c r="I566">
        <v>-110.5121809</v>
      </c>
      <c r="J566" s="1" t="str">
        <f t="shared" si="54"/>
        <v>Till</v>
      </c>
      <c r="K566" s="1" t="str">
        <f t="shared" si="59"/>
        <v>Grain Mount: 0.25 – 0.50 mm</v>
      </c>
      <c r="L566" t="s">
        <v>4724</v>
      </c>
      <c r="M566" s="1" t="str">
        <f>HYPERLINK("http://geochem.nrcan.gc.ca/cdogs/content/kwd/kwd030120_e.htm", "Ilm")</f>
        <v>Ilm</v>
      </c>
      <c r="N566" t="s">
        <v>1558</v>
      </c>
      <c r="O566" t="s">
        <v>366</v>
      </c>
      <c r="P566" t="s">
        <v>1124</v>
      </c>
      <c r="Q566" t="s">
        <v>5395</v>
      </c>
      <c r="R566" t="s">
        <v>33</v>
      </c>
      <c r="S566" t="s">
        <v>5361</v>
      </c>
      <c r="T566" t="s">
        <v>3524</v>
      </c>
      <c r="U566" t="s">
        <v>246</v>
      </c>
      <c r="V566" t="s">
        <v>33</v>
      </c>
      <c r="W566" t="s">
        <v>5396</v>
      </c>
      <c r="X566" t="s">
        <v>5397</v>
      </c>
    </row>
    <row r="567" spans="1:24" hidden="1" x14ac:dyDescent="0.25">
      <c r="A567" t="s">
        <v>5398</v>
      </c>
      <c r="B567" t="s">
        <v>5399</v>
      </c>
      <c r="C567" s="1" t="str">
        <f t="shared" si="57"/>
        <v>21:0955</v>
      </c>
      <c r="D567" s="1" t="str">
        <f t="shared" si="58"/>
        <v>21:0006</v>
      </c>
      <c r="E567" t="s">
        <v>5371</v>
      </c>
      <c r="F567" t="s">
        <v>5400</v>
      </c>
      <c r="H567">
        <v>64.097793199999998</v>
      </c>
      <c r="I567">
        <v>-110.5121809</v>
      </c>
      <c r="J567" s="1" t="str">
        <f t="shared" si="54"/>
        <v>Till</v>
      </c>
      <c r="K567" s="1" t="str">
        <f t="shared" si="59"/>
        <v>Grain Mount: 0.25 – 0.50 mm</v>
      </c>
      <c r="L567" t="s">
        <v>4724</v>
      </c>
      <c r="M567" s="1" t="str">
        <f>HYPERLINK("http://geochem.nrcan.gc.ca/cdogs/content/kwd/kwd030120_e.htm", "Ilm")</f>
        <v>Ilm</v>
      </c>
      <c r="N567" t="s">
        <v>170</v>
      </c>
      <c r="O567" t="s">
        <v>33</v>
      </c>
      <c r="P567" t="s">
        <v>142</v>
      </c>
      <c r="Q567" t="s">
        <v>5401</v>
      </c>
      <c r="R567" t="s">
        <v>33</v>
      </c>
      <c r="S567" t="s">
        <v>1045</v>
      </c>
      <c r="T567" t="s">
        <v>1201</v>
      </c>
      <c r="U567" t="s">
        <v>33</v>
      </c>
      <c r="V567" t="s">
        <v>33</v>
      </c>
      <c r="W567" t="s">
        <v>5402</v>
      </c>
      <c r="X567" t="s">
        <v>5403</v>
      </c>
    </row>
    <row r="568" spans="1:24" hidden="1" x14ac:dyDescent="0.25">
      <c r="A568" t="s">
        <v>5404</v>
      </c>
      <c r="B568" t="s">
        <v>5405</v>
      </c>
      <c r="C568" s="1" t="str">
        <f t="shared" si="57"/>
        <v>21:0955</v>
      </c>
      <c r="D568" s="1" t="str">
        <f t="shared" si="58"/>
        <v>21:0006</v>
      </c>
      <c r="E568" t="s">
        <v>5371</v>
      </c>
      <c r="F568" t="s">
        <v>5406</v>
      </c>
      <c r="H568">
        <v>64.097793199999998</v>
      </c>
      <c r="I568">
        <v>-110.5121809</v>
      </c>
      <c r="J568" s="1" t="str">
        <f t="shared" si="54"/>
        <v>Till</v>
      </c>
      <c r="K568" s="1" t="str">
        <f t="shared" si="59"/>
        <v>Grain Mount: 0.25 – 0.50 mm</v>
      </c>
      <c r="L568" t="s">
        <v>4724</v>
      </c>
      <c r="M568" s="1" t="str">
        <f>HYPERLINK("http://geochem.nrcan.gc.ca/cdogs/content/kwd/kwd030125_e.htm", "Rt")</f>
        <v>Rt</v>
      </c>
      <c r="N568" t="s">
        <v>1078</v>
      </c>
      <c r="O568" t="s">
        <v>420</v>
      </c>
      <c r="P568" t="s">
        <v>457</v>
      </c>
      <c r="Q568" t="s">
        <v>159</v>
      </c>
      <c r="R568" t="s">
        <v>223</v>
      </c>
      <c r="S568" t="s">
        <v>411</v>
      </c>
      <c r="T568" t="s">
        <v>47</v>
      </c>
      <c r="U568" t="s">
        <v>33</v>
      </c>
      <c r="V568" t="s">
        <v>33</v>
      </c>
      <c r="W568" t="s">
        <v>5407</v>
      </c>
      <c r="X568" t="s">
        <v>5408</v>
      </c>
    </row>
    <row r="569" spans="1:24" hidden="1" x14ac:dyDescent="0.25">
      <c r="A569" t="s">
        <v>5409</v>
      </c>
      <c r="B569" t="s">
        <v>5410</v>
      </c>
      <c r="C569" s="1" t="str">
        <f t="shared" si="57"/>
        <v>21:0955</v>
      </c>
      <c r="D569" s="1" t="str">
        <f t="shared" si="58"/>
        <v>21:0006</v>
      </c>
      <c r="E569" t="s">
        <v>5371</v>
      </c>
      <c r="F569" t="s">
        <v>5411</v>
      </c>
      <c r="H569">
        <v>64.097793199999998</v>
      </c>
      <c r="I569">
        <v>-110.5121809</v>
      </c>
      <c r="J569" s="1" t="str">
        <f t="shared" si="54"/>
        <v>Till</v>
      </c>
      <c r="K569" s="1" t="str">
        <f t="shared" si="59"/>
        <v>Grain Mount: 0.25 – 0.50 mm</v>
      </c>
      <c r="L569" t="s">
        <v>4724</v>
      </c>
      <c r="M569" s="1" t="str">
        <f t="shared" ref="M569:M579" si="61">HYPERLINK("http://geochem.nrcan.gc.ca/cdogs/content/kwd/kwd030120_e.htm", "Ilm")</f>
        <v>Ilm</v>
      </c>
      <c r="N569" t="s">
        <v>144</v>
      </c>
      <c r="O569" t="s">
        <v>555</v>
      </c>
      <c r="P569" t="s">
        <v>449</v>
      </c>
      <c r="Q569" t="s">
        <v>5412</v>
      </c>
      <c r="R569" t="s">
        <v>87</v>
      </c>
      <c r="S569" t="s">
        <v>2581</v>
      </c>
      <c r="T569" t="s">
        <v>5413</v>
      </c>
      <c r="U569" t="s">
        <v>33</v>
      </c>
      <c r="V569" t="s">
        <v>33</v>
      </c>
      <c r="W569" t="s">
        <v>5414</v>
      </c>
      <c r="X569" t="s">
        <v>5415</v>
      </c>
    </row>
    <row r="570" spans="1:24" hidden="1" x14ac:dyDescent="0.25">
      <c r="A570" t="s">
        <v>5416</v>
      </c>
      <c r="B570" t="s">
        <v>5417</v>
      </c>
      <c r="C570" s="1" t="str">
        <f t="shared" si="57"/>
        <v>21:0955</v>
      </c>
      <c r="D570" s="1" t="str">
        <f t="shared" si="58"/>
        <v>21:0006</v>
      </c>
      <c r="E570" t="s">
        <v>5418</v>
      </c>
      <c r="F570" t="s">
        <v>5419</v>
      </c>
      <c r="H570">
        <v>64.128820000000005</v>
      </c>
      <c r="I570">
        <v>-110.04659820000001</v>
      </c>
      <c r="J570" s="1" t="str">
        <f t="shared" si="54"/>
        <v>Till</v>
      </c>
      <c r="K570" s="1" t="str">
        <f t="shared" si="59"/>
        <v>Grain Mount: 0.25 – 0.50 mm</v>
      </c>
      <c r="L570" t="s">
        <v>4724</v>
      </c>
      <c r="M570" s="1" t="str">
        <f t="shared" si="61"/>
        <v>Ilm</v>
      </c>
      <c r="N570" t="s">
        <v>156</v>
      </c>
      <c r="O570" t="s">
        <v>33</v>
      </c>
      <c r="P570" t="s">
        <v>156</v>
      </c>
      <c r="Q570" t="s">
        <v>5420</v>
      </c>
      <c r="R570" t="s">
        <v>33</v>
      </c>
      <c r="S570" t="s">
        <v>1161</v>
      </c>
      <c r="T570" t="s">
        <v>5421</v>
      </c>
      <c r="U570" t="s">
        <v>366</v>
      </c>
      <c r="V570" t="s">
        <v>33</v>
      </c>
      <c r="W570" t="s">
        <v>5422</v>
      </c>
      <c r="X570" t="s">
        <v>5423</v>
      </c>
    </row>
    <row r="571" spans="1:24" hidden="1" x14ac:dyDescent="0.25">
      <c r="A571" t="s">
        <v>5424</v>
      </c>
      <c r="B571" t="s">
        <v>5425</v>
      </c>
      <c r="C571" s="1" t="str">
        <f t="shared" si="57"/>
        <v>21:0955</v>
      </c>
      <c r="D571" s="1" t="str">
        <f t="shared" si="58"/>
        <v>21:0006</v>
      </c>
      <c r="E571" t="s">
        <v>5418</v>
      </c>
      <c r="F571" t="s">
        <v>5426</v>
      </c>
      <c r="H571">
        <v>64.128820000000005</v>
      </c>
      <c r="I571">
        <v>-110.04659820000001</v>
      </c>
      <c r="J571" s="1" t="str">
        <f t="shared" si="54"/>
        <v>Till</v>
      </c>
      <c r="K571" s="1" t="str">
        <f t="shared" si="59"/>
        <v>Grain Mount: 0.25 – 0.50 mm</v>
      </c>
      <c r="L571" t="s">
        <v>4724</v>
      </c>
      <c r="M571" s="1" t="str">
        <f t="shared" si="61"/>
        <v>Ilm</v>
      </c>
      <c r="N571" t="s">
        <v>115</v>
      </c>
      <c r="O571" t="s">
        <v>555</v>
      </c>
      <c r="P571" t="s">
        <v>469</v>
      </c>
      <c r="Q571" t="s">
        <v>5427</v>
      </c>
      <c r="R571" t="s">
        <v>245</v>
      </c>
      <c r="S571" t="s">
        <v>207</v>
      </c>
      <c r="T571" t="s">
        <v>5428</v>
      </c>
      <c r="U571" t="s">
        <v>33</v>
      </c>
      <c r="V571" t="s">
        <v>33</v>
      </c>
      <c r="W571" t="s">
        <v>5429</v>
      </c>
      <c r="X571" t="s">
        <v>5430</v>
      </c>
    </row>
    <row r="572" spans="1:24" hidden="1" x14ac:dyDescent="0.25">
      <c r="A572" t="s">
        <v>5431</v>
      </c>
      <c r="B572" t="s">
        <v>5432</v>
      </c>
      <c r="C572" s="1" t="str">
        <f t="shared" si="57"/>
        <v>21:0955</v>
      </c>
      <c r="D572" s="1" t="str">
        <f t="shared" si="58"/>
        <v>21:0006</v>
      </c>
      <c r="E572" t="s">
        <v>5418</v>
      </c>
      <c r="F572" t="s">
        <v>5433</v>
      </c>
      <c r="H572">
        <v>64.128820000000005</v>
      </c>
      <c r="I572">
        <v>-110.04659820000001</v>
      </c>
      <c r="J572" s="1" t="str">
        <f t="shared" si="54"/>
        <v>Till</v>
      </c>
      <c r="K572" s="1" t="str">
        <f t="shared" si="59"/>
        <v>Grain Mount: 0.25 – 0.50 mm</v>
      </c>
      <c r="L572" t="s">
        <v>4724</v>
      </c>
      <c r="M572" s="1" t="str">
        <f t="shared" si="61"/>
        <v>Ilm</v>
      </c>
      <c r="N572" t="s">
        <v>489</v>
      </c>
      <c r="O572" t="s">
        <v>235</v>
      </c>
      <c r="P572" t="s">
        <v>641</v>
      </c>
      <c r="Q572" t="s">
        <v>5434</v>
      </c>
      <c r="R572" t="s">
        <v>33</v>
      </c>
      <c r="S572" t="s">
        <v>1262</v>
      </c>
      <c r="T572" t="s">
        <v>5435</v>
      </c>
      <c r="U572" t="s">
        <v>235</v>
      </c>
      <c r="V572" t="s">
        <v>686</v>
      </c>
      <c r="W572" t="s">
        <v>5436</v>
      </c>
      <c r="X572" t="s">
        <v>5437</v>
      </c>
    </row>
    <row r="573" spans="1:24" hidden="1" x14ac:dyDescent="0.25">
      <c r="A573" t="s">
        <v>5438</v>
      </c>
      <c r="B573" t="s">
        <v>5439</v>
      </c>
      <c r="C573" s="1" t="str">
        <f t="shared" si="57"/>
        <v>21:0955</v>
      </c>
      <c r="D573" s="1" t="str">
        <f t="shared" si="58"/>
        <v>21:0006</v>
      </c>
      <c r="E573" t="s">
        <v>5418</v>
      </c>
      <c r="F573" t="s">
        <v>5440</v>
      </c>
      <c r="H573">
        <v>64.128820000000005</v>
      </c>
      <c r="I573">
        <v>-110.04659820000001</v>
      </c>
      <c r="J573" s="1" t="str">
        <f t="shared" si="54"/>
        <v>Till</v>
      </c>
      <c r="K573" s="1" t="str">
        <f t="shared" si="59"/>
        <v>Grain Mount: 0.25 – 0.50 mm</v>
      </c>
      <c r="L573" t="s">
        <v>4724</v>
      </c>
      <c r="M573" s="1" t="str">
        <f t="shared" si="61"/>
        <v>Ilm</v>
      </c>
      <c r="N573" t="s">
        <v>209</v>
      </c>
      <c r="O573" t="s">
        <v>235</v>
      </c>
      <c r="P573" t="s">
        <v>64</v>
      </c>
      <c r="Q573" t="s">
        <v>5441</v>
      </c>
      <c r="R573" t="s">
        <v>33</v>
      </c>
      <c r="S573" t="s">
        <v>5442</v>
      </c>
      <c r="T573" t="s">
        <v>5443</v>
      </c>
      <c r="U573" t="s">
        <v>33</v>
      </c>
      <c r="V573" t="s">
        <v>33</v>
      </c>
      <c r="W573" t="s">
        <v>5444</v>
      </c>
      <c r="X573" t="s">
        <v>5445</v>
      </c>
    </row>
    <row r="574" spans="1:24" hidden="1" x14ac:dyDescent="0.25">
      <c r="A574" t="s">
        <v>5446</v>
      </c>
      <c r="B574" t="s">
        <v>5447</v>
      </c>
      <c r="C574" s="1" t="str">
        <f t="shared" si="57"/>
        <v>21:0955</v>
      </c>
      <c r="D574" s="1" t="str">
        <f t="shared" si="58"/>
        <v>21:0006</v>
      </c>
      <c r="E574" t="s">
        <v>5418</v>
      </c>
      <c r="F574" t="s">
        <v>5448</v>
      </c>
      <c r="H574">
        <v>64.128820000000005</v>
      </c>
      <c r="I574">
        <v>-110.04659820000001</v>
      </c>
      <c r="J574" s="1" t="str">
        <f t="shared" si="54"/>
        <v>Till</v>
      </c>
      <c r="K574" s="1" t="str">
        <f t="shared" si="59"/>
        <v>Grain Mount: 0.25 – 0.50 mm</v>
      </c>
      <c r="L574" t="s">
        <v>4724</v>
      </c>
      <c r="M574" s="1" t="str">
        <f t="shared" si="61"/>
        <v>Ilm</v>
      </c>
      <c r="N574" t="s">
        <v>509</v>
      </c>
      <c r="O574" t="s">
        <v>226</v>
      </c>
      <c r="P574" t="s">
        <v>92</v>
      </c>
      <c r="Q574" t="s">
        <v>491</v>
      </c>
      <c r="R574" t="s">
        <v>33</v>
      </c>
      <c r="S574" t="s">
        <v>473</v>
      </c>
      <c r="T574" t="s">
        <v>5449</v>
      </c>
      <c r="U574" t="s">
        <v>33</v>
      </c>
      <c r="V574" t="s">
        <v>33</v>
      </c>
      <c r="W574" t="s">
        <v>5450</v>
      </c>
      <c r="X574" t="s">
        <v>5451</v>
      </c>
    </row>
    <row r="575" spans="1:24" hidden="1" x14ac:dyDescent="0.25">
      <c r="A575" t="s">
        <v>5452</v>
      </c>
      <c r="B575" t="s">
        <v>5453</v>
      </c>
      <c r="C575" s="1" t="str">
        <f t="shared" si="57"/>
        <v>21:0955</v>
      </c>
      <c r="D575" s="1" t="str">
        <f t="shared" si="58"/>
        <v>21:0006</v>
      </c>
      <c r="E575" t="s">
        <v>5418</v>
      </c>
      <c r="F575" t="s">
        <v>5454</v>
      </c>
      <c r="H575">
        <v>64.128820000000005</v>
      </c>
      <c r="I575">
        <v>-110.04659820000001</v>
      </c>
      <c r="J575" s="1" t="str">
        <f t="shared" si="54"/>
        <v>Till</v>
      </c>
      <c r="K575" s="1" t="str">
        <f t="shared" si="59"/>
        <v>Grain Mount: 0.25 – 0.50 mm</v>
      </c>
      <c r="L575" t="s">
        <v>4724</v>
      </c>
      <c r="M575" s="1" t="str">
        <f t="shared" si="61"/>
        <v>Ilm</v>
      </c>
      <c r="N575" t="s">
        <v>318</v>
      </c>
      <c r="O575" t="s">
        <v>686</v>
      </c>
      <c r="P575" t="s">
        <v>156</v>
      </c>
      <c r="Q575" t="s">
        <v>5455</v>
      </c>
      <c r="R575" t="s">
        <v>101</v>
      </c>
      <c r="S575" t="s">
        <v>5456</v>
      </c>
      <c r="T575" t="s">
        <v>5457</v>
      </c>
      <c r="U575" t="s">
        <v>33</v>
      </c>
      <c r="V575" t="s">
        <v>645</v>
      </c>
      <c r="W575" t="s">
        <v>5458</v>
      </c>
      <c r="X575" t="s">
        <v>5459</v>
      </c>
    </row>
    <row r="576" spans="1:24" hidden="1" x14ac:dyDescent="0.25">
      <c r="A576" t="s">
        <v>5460</v>
      </c>
      <c r="B576" t="s">
        <v>5461</v>
      </c>
      <c r="C576" s="1" t="str">
        <f t="shared" si="57"/>
        <v>21:0955</v>
      </c>
      <c r="D576" s="1" t="str">
        <f t="shared" si="58"/>
        <v>21:0006</v>
      </c>
      <c r="E576" t="s">
        <v>5418</v>
      </c>
      <c r="F576" t="s">
        <v>5462</v>
      </c>
      <c r="H576">
        <v>64.128820000000005</v>
      </c>
      <c r="I576">
        <v>-110.04659820000001</v>
      </c>
      <c r="J576" s="1" t="str">
        <f t="shared" si="54"/>
        <v>Till</v>
      </c>
      <c r="K576" s="1" t="str">
        <f t="shared" si="59"/>
        <v>Grain Mount: 0.25 – 0.50 mm</v>
      </c>
      <c r="L576" t="s">
        <v>4724</v>
      </c>
      <c r="M576" s="1" t="str">
        <f t="shared" si="61"/>
        <v>Ilm</v>
      </c>
      <c r="N576" t="s">
        <v>209</v>
      </c>
      <c r="O576" t="s">
        <v>220</v>
      </c>
      <c r="P576" t="s">
        <v>1428</v>
      </c>
      <c r="Q576" t="s">
        <v>5463</v>
      </c>
      <c r="R576" t="s">
        <v>33</v>
      </c>
      <c r="S576" t="s">
        <v>5464</v>
      </c>
      <c r="T576" t="s">
        <v>5465</v>
      </c>
      <c r="U576" t="s">
        <v>33</v>
      </c>
      <c r="V576" t="s">
        <v>33</v>
      </c>
      <c r="W576" t="s">
        <v>5466</v>
      </c>
      <c r="X576" t="s">
        <v>5467</v>
      </c>
    </row>
    <row r="577" spans="1:24" hidden="1" x14ac:dyDescent="0.25">
      <c r="A577" t="s">
        <v>5468</v>
      </c>
      <c r="B577" t="s">
        <v>5469</v>
      </c>
      <c r="C577" s="1" t="str">
        <f t="shared" si="57"/>
        <v>21:0955</v>
      </c>
      <c r="D577" s="1" t="str">
        <f t="shared" si="58"/>
        <v>21:0006</v>
      </c>
      <c r="E577" t="s">
        <v>5418</v>
      </c>
      <c r="F577" t="s">
        <v>5470</v>
      </c>
      <c r="H577">
        <v>64.128820000000005</v>
      </c>
      <c r="I577">
        <v>-110.04659820000001</v>
      </c>
      <c r="J577" s="1" t="str">
        <f t="shared" si="54"/>
        <v>Till</v>
      </c>
      <c r="K577" s="1" t="str">
        <f t="shared" si="59"/>
        <v>Grain Mount: 0.25 – 0.50 mm</v>
      </c>
      <c r="L577" t="s">
        <v>4724</v>
      </c>
      <c r="M577" s="1" t="str">
        <f t="shared" si="61"/>
        <v>Ilm</v>
      </c>
      <c r="N577" t="s">
        <v>115</v>
      </c>
      <c r="O577" t="s">
        <v>33</v>
      </c>
      <c r="P577" t="s">
        <v>1009</v>
      </c>
      <c r="Q577" t="s">
        <v>5471</v>
      </c>
      <c r="R577" t="s">
        <v>474</v>
      </c>
      <c r="S577" t="s">
        <v>1309</v>
      </c>
      <c r="T577" t="s">
        <v>5472</v>
      </c>
      <c r="U577" t="s">
        <v>33</v>
      </c>
      <c r="V577" t="s">
        <v>33</v>
      </c>
      <c r="W577" t="s">
        <v>3132</v>
      </c>
      <c r="X577" t="s">
        <v>5473</v>
      </c>
    </row>
    <row r="578" spans="1:24" hidden="1" x14ac:dyDescent="0.25">
      <c r="A578" t="s">
        <v>5474</v>
      </c>
      <c r="B578" t="s">
        <v>5475</v>
      </c>
      <c r="C578" s="1" t="str">
        <f t="shared" si="57"/>
        <v>21:0955</v>
      </c>
      <c r="D578" s="1" t="str">
        <f t="shared" si="58"/>
        <v>21:0006</v>
      </c>
      <c r="E578" t="s">
        <v>5418</v>
      </c>
      <c r="F578" t="s">
        <v>5476</v>
      </c>
      <c r="H578">
        <v>64.128820000000005</v>
      </c>
      <c r="I578">
        <v>-110.04659820000001</v>
      </c>
      <c r="J578" s="1" t="str">
        <f t="shared" ref="J578:J641" si="62">HYPERLINK("http://geochem.nrcan.gc.ca/cdogs/content/kwd/kwd020044_e.htm", "Till")</f>
        <v>Till</v>
      </c>
      <c r="K578" s="1" t="str">
        <f t="shared" si="59"/>
        <v>Grain Mount: 0.25 – 0.50 mm</v>
      </c>
      <c r="L578" t="s">
        <v>4724</v>
      </c>
      <c r="M578" s="1" t="str">
        <f t="shared" si="61"/>
        <v>Ilm</v>
      </c>
      <c r="N578" t="s">
        <v>676</v>
      </c>
      <c r="O578" t="s">
        <v>555</v>
      </c>
      <c r="P578" t="s">
        <v>245</v>
      </c>
      <c r="Q578" t="s">
        <v>5477</v>
      </c>
      <c r="R578" t="s">
        <v>420</v>
      </c>
      <c r="S578" t="s">
        <v>5478</v>
      </c>
      <c r="T578" t="s">
        <v>5479</v>
      </c>
      <c r="U578" t="s">
        <v>235</v>
      </c>
      <c r="V578" t="s">
        <v>209</v>
      </c>
      <c r="W578" t="s">
        <v>5480</v>
      </c>
      <c r="X578" t="s">
        <v>5481</v>
      </c>
    </row>
    <row r="579" spans="1:24" hidden="1" x14ac:dyDescent="0.25">
      <c r="A579" t="s">
        <v>5482</v>
      </c>
      <c r="B579" t="s">
        <v>5483</v>
      </c>
      <c r="C579" s="1" t="str">
        <f t="shared" si="57"/>
        <v>21:0955</v>
      </c>
      <c r="D579" s="1" t="str">
        <f t="shared" si="58"/>
        <v>21:0006</v>
      </c>
      <c r="E579" t="s">
        <v>5418</v>
      </c>
      <c r="F579" t="s">
        <v>5484</v>
      </c>
      <c r="H579">
        <v>64.128820000000005</v>
      </c>
      <c r="I579">
        <v>-110.04659820000001</v>
      </c>
      <c r="J579" s="1" t="str">
        <f t="shared" si="62"/>
        <v>Till</v>
      </c>
      <c r="K579" s="1" t="str">
        <f t="shared" si="59"/>
        <v>Grain Mount: 0.25 – 0.50 mm</v>
      </c>
      <c r="L579" t="s">
        <v>4724</v>
      </c>
      <c r="M579" s="1" t="str">
        <f t="shared" si="61"/>
        <v>Ilm</v>
      </c>
      <c r="N579" t="s">
        <v>380</v>
      </c>
      <c r="O579" t="s">
        <v>234</v>
      </c>
      <c r="P579" t="s">
        <v>1124</v>
      </c>
      <c r="Q579" t="s">
        <v>5485</v>
      </c>
      <c r="R579" t="s">
        <v>47</v>
      </c>
      <c r="S579" t="s">
        <v>5486</v>
      </c>
      <c r="T579" t="s">
        <v>403</v>
      </c>
      <c r="U579" t="s">
        <v>33</v>
      </c>
      <c r="V579" t="s">
        <v>409</v>
      </c>
      <c r="W579" t="s">
        <v>5487</v>
      </c>
      <c r="X579" t="s">
        <v>5488</v>
      </c>
    </row>
    <row r="580" spans="1:24" hidden="1" x14ac:dyDescent="0.25">
      <c r="A580" t="s">
        <v>5489</v>
      </c>
      <c r="B580" t="s">
        <v>5490</v>
      </c>
      <c r="C580" s="1" t="str">
        <f t="shared" si="57"/>
        <v>21:0955</v>
      </c>
      <c r="D580" s="1" t="str">
        <f t="shared" si="58"/>
        <v>21:0006</v>
      </c>
      <c r="E580" t="s">
        <v>5418</v>
      </c>
      <c r="F580" t="s">
        <v>5491</v>
      </c>
      <c r="H580">
        <v>64.128820000000005</v>
      </c>
      <c r="I580">
        <v>-110.04659820000001</v>
      </c>
      <c r="J580" s="1" t="str">
        <f t="shared" si="62"/>
        <v>Till</v>
      </c>
      <c r="K580" s="1" t="str">
        <f t="shared" si="59"/>
        <v>Grain Mount: 0.25 – 0.50 mm</v>
      </c>
      <c r="L580" t="s">
        <v>4724</v>
      </c>
      <c r="M580" s="1" t="str">
        <f>HYPERLINK("http://geochem.nrcan.gc.ca/cdogs/content/kwd/kwd030543_e.htm", "Di")</f>
        <v>Di</v>
      </c>
      <c r="N580" t="s">
        <v>5492</v>
      </c>
      <c r="O580" t="s">
        <v>5493</v>
      </c>
      <c r="P580" t="s">
        <v>5494</v>
      </c>
      <c r="Q580" t="s">
        <v>5495</v>
      </c>
      <c r="R580" t="s">
        <v>33</v>
      </c>
      <c r="S580" t="s">
        <v>5496</v>
      </c>
      <c r="T580" t="s">
        <v>3235</v>
      </c>
      <c r="U580" t="s">
        <v>3989</v>
      </c>
      <c r="V580" t="s">
        <v>5497</v>
      </c>
      <c r="W580" t="s">
        <v>1022</v>
      </c>
      <c r="X580" t="s">
        <v>5498</v>
      </c>
    </row>
    <row r="581" spans="1:24" hidden="1" x14ac:dyDescent="0.25">
      <c r="A581" t="s">
        <v>5499</v>
      </c>
      <c r="B581" t="s">
        <v>5500</v>
      </c>
      <c r="C581" s="1" t="str">
        <f t="shared" si="57"/>
        <v>21:0955</v>
      </c>
      <c r="D581" s="1" t="str">
        <f t="shared" si="58"/>
        <v>21:0006</v>
      </c>
      <c r="E581" t="s">
        <v>5418</v>
      </c>
      <c r="F581" t="s">
        <v>5501</v>
      </c>
      <c r="H581">
        <v>64.128820000000005</v>
      </c>
      <c r="I581">
        <v>-110.04659820000001</v>
      </c>
      <c r="J581" s="1" t="str">
        <f t="shared" si="62"/>
        <v>Till</v>
      </c>
      <c r="K581" s="1" t="str">
        <f t="shared" si="59"/>
        <v>Grain Mount: 0.25 – 0.50 mm</v>
      </c>
      <c r="L581" t="s">
        <v>4724</v>
      </c>
      <c r="M581" s="1" t="str">
        <f>HYPERLINK("http://geochem.nrcan.gc.ca/cdogs/content/kwd/kwd030543_e.htm", "Di")</f>
        <v>Di</v>
      </c>
      <c r="N581" t="s">
        <v>1688</v>
      </c>
      <c r="O581" t="s">
        <v>5502</v>
      </c>
      <c r="P581" t="s">
        <v>5503</v>
      </c>
      <c r="Q581" t="s">
        <v>5504</v>
      </c>
      <c r="R581" t="s">
        <v>47</v>
      </c>
      <c r="S581" t="s">
        <v>5505</v>
      </c>
      <c r="T581" t="s">
        <v>1706</v>
      </c>
      <c r="U581" t="s">
        <v>2356</v>
      </c>
      <c r="V581" t="s">
        <v>5506</v>
      </c>
      <c r="W581" t="s">
        <v>5507</v>
      </c>
      <c r="X581" t="s">
        <v>5508</v>
      </c>
    </row>
    <row r="582" spans="1:24" hidden="1" x14ac:dyDescent="0.25">
      <c r="A582" t="s">
        <v>5509</v>
      </c>
      <c r="B582" t="s">
        <v>5510</v>
      </c>
      <c r="C582" s="1" t="str">
        <f t="shared" si="57"/>
        <v>21:0955</v>
      </c>
      <c r="D582" s="1" t="str">
        <f t="shared" si="58"/>
        <v>21:0006</v>
      </c>
      <c r="E582" t="s">
        <v>5418</v>
      </c>
      <c r="F582" t="s">
        <v>5511</v>
      </c>
      <c r="H582">
        <v>64.128820000000005</v>
      </c>
      <c r="I582">
        <v>-110.04659820000001</v>
      </c>
      <c r="J582" s="1" t="str">
        <f t="shared" si="62"/>
        <v>Till</v>
      </c>
      <c r="K582" s="1" t="str">
        <f t="shared" si="59"/>
        <v>Grain Mount: 0.25 – 0.50 mm</v>
      </c>
      <c r="L582" t="s">
        <v>4724</v>
      </c>
      <c r="M582" s="1" t="str">
        <f>HYPERLINK("http://geochem.nrcan.gc.ca/cdogs/content/kwd/kwd030543_e.htm", "Di")</f>
        <v>Di</v>
      </c>
      <c r="N582" t="s">
        <v>5512</v>
      </c>
      <c r="O582" t="s">
        <v>5513</v>
      </c>
      <c r="P582" t="s">
        <v>891</v>
      </c>
      <c r="Q582" t="s">
        <v>5514</v>
      </c>
      <c r="R582" t="s">
        <v>33</v>
      </c>
      <c r="S582" t="s">
        <v>5515</v>
      </c>
      <c r="T582" t="s">
        <v>117</v>
      </c>
      <c r="U582" t="s">
        <v>5516</v>
      </c>
      <c r="V582" t="s">
        <v>5517</v>
      </c>
      <c r="W582" t="s">
        <v>589</v>
      </c>
      <c r="X582" t="s">
        <v>1000</v>
      </c>
    </row>
    <row r="583" spans="1:24" hidden="1" x14ac:dyDescent="0.25">
      <c r="A583" t="s">
        <v>5518</v>
      </c>
      <c r="B583" t="s">
        <v>5519</v>
      </c>
      <c r="C583" s="1" t="str">
        <f t="shared" si="57"/>
        <v>21:0955</v>
      </c>
      <c r="D583" s="1" t="str">
        <f t="shared" si="58"/>
        <v>21:0006</v>
      </c>
      <c r="E583" t="s">
        <v>5520</v>
      </c>
      <c r="F583" t="s">
        <v>5521</v>
      </c>
      <c r="H583">
        <v>64.8331692</v>
      </c>
      <c r="I583">
        <v>-111.21217559999999</v>
      </c>
      <c r="J583" s="1" t="str">
        <f t="shared" si="62"/>
        <v>Till</v>
      </c>
      <c r="K583" s="1" t="str">
        <f t="shared" si="59"/>
        <v>Grain Mount: 0.25 – 0.50 mm</v>
      </c>
      <c r="L583" t="s">
        <v>5522</v>
      </c>
      <c r="M583" s="1" t="str">
        <f t="shared" ref="M583:M594" si="63">HYPERLINK("http://geochem.nrcan.gc.ca/cdogs/content/kwd/kwd030523_e.htm", "Prp")</f>
        <v>Prp</v>
      </c>
      <c r="N583" t="s">
        <v>5523</v>
      </c>
      <c r="O583" t="s">
        <v>4674</v>
      </c>
      <c r="P583" t="s">
        <v>5524</v>
      </c>
      <c r="Q583" t="s">
        <v>5525</v>
      </c>
      <c r="R583" t="s">
        <v>33</v>
      </c>
      <c r="S583" t="s">
        <v>5526</v>
      </c>
      <c r="T583" t="s">
        <v>611</v>
      </c>
      <c r="U583" t="s">
        <v>33</v>
      </c>
      <c r="V583" t="s">
        <v>4214</v>
      </c>
      <c r="W583" t="s">
        <v>254</v>
      </c>
      <c r="X583" t="s">
        <v>5527</v>
      </c>
    </row>
    <row r="584" spans="1:24" hidden="1" x14ac:dyDescent="0.25">
      <c r="A584" t="s">
        <v>5528</v>
      </c>
      <c r="B584" t="s">
        <v>5529</v>
      </c>
      <c r="C584" s="1" t="str">
        <f t="shared" si="57"/>
        <v>21:0955</v>
      </c>
      <c r="D584" s="1" t="str">
        <f t="shared" si="58"/>
        <v>21:0006</v>
      </c>
      <c r="E584" t="s">
        <v>5520</v>
      </c>
      <c r="F584" t="s">
        <v>5530</v>
      </c>
      <c r="H584">
        <v>64.8331692</v>
      </c>
      <c r="I584">
        <v>-111.21217559999999</v>
      </c>
      <c r="J584" s="1" t="str">
        <f t="shared" si="62"/>
        <v>Till</v>
      </c>
      <c r="K584" s="1" t="str">
        <f t="shared" si="59"/>
        <v>Grain Mount: 0.25 – 0.50 mm</v>
      </c>
      <c r="L584" t="s">
        <v>5522</v>
      </c>
      <c r="M584" s="1" t="str">
        <f t="shared" si="63"/>
        <v>Prp</v>
      </c>
      <c r="N584" t="s">
        <v>4627</v>
      </c>
      <c r="O584" t="s">
        <v>5531</v>
      </c>
      <c r="P584" t="s">
        <v>5532</v>
      </c>
      <c r="Q584" t="s">
        <v>5533</v>
      </c>
      <c r="R584" t="s">
        <v>33</v>
      </c>
      <c r="S584" t="s">
        <v>5534</v>
      </c>
      <c r="T584" t="s">
        <v>533</v>
      </c>
      <c r="U584" t="s">
        <v>33</v>
      </c>
      <c r="V584" t="s">
        <v>1296</v>
      </c>
      <c r="W584" t="s">
        <v>641</v>
      </c>
      <c r="X584" t="s">
        <v>5535</v>
      </c>
    </row>
    <row r="585" spans="1:24" hidden="1" x14ac:dyDescent="0.25">
      <c r="A585" t="s">
        <v>5536</v>
      </c>
      <c r="B585" t="s">
        <v>5537</v>
      </c>
      <c r="C585" s="1" t="str">
        <f t="shared" si="57"/>
        <v>21:0955</v>
      </c>
      <c r="D585" s="1" t="str">
        <f t="shared" si="58"/>
        <v>21:0006</v>
      </c>
      <c r="E585" t="s">
        <v>5520</v>
      </c>
      <c r="F585" t="s">
        <v>5538</v>
      </c>
      <c r="H585">
        <v>64.8331692</v>
      </c>
      <c r="I585">
        <v>-111.21217559999999</v>
      </c>
      <c r="J585" s="1" t="str">
        <f t="shared" si="62"/>
        <v>Till</v>
      </c>
      <c r="K585" s="1" t="str">
        <f t="shared" si="59"/>
        <v>Grain Mount: 0.25 – 0.50 mm</v>
      </c>
      <c r="L585" t="s">
        <v>5522</v>
      </c>
      <c r="M585" s="1" t="str">
        <f t="shared" si="63"/>
        <v>Prp</v>
      </c>
      <c r="N585" t="s">
        <v>5539</v>
      </c>
      <c r="O585" t="s">
        <v>5540</v>
      </c>
      <c r="P585" t="s">
        <v>3270</v>
      </c>
      <c r="Q585" t="s">
        <v>5541</v>
      </c>
      <c r="R585" t="s">
        <v>223</v>
      </c>
      <c r="S585" t="s">
        <v>5542</v>
      </c>
      <c r="T585" t="s">
        <v>3544</v>
      </c>
      <c r="U585" t="s">
        <v>33</v>
      </c>
      <c r="V585" t="s">
        <v>5543</v>
      </c>
      <c r="W585" t="s">
        <v>1246</v>
      </c>
      <c r="X585" t="s">
        <v>5544</v>
      </c>
    </row>
    <row r="586" spans="1:24" hidden="1" x14ac:dyDescent="0.25">
      <c r="A586" t="s">
        <v>5545</v>
      </c>
      <c r="B586" t="s">
        <v>5546</v>
      </c>
      <c r="C586" s="1" t="str">
        <f t="shared" si="57"/>
        <v>21:0955</v>
      </c>
      <c r="D586" s="1" t="str">
        <f t="shared" si="58"/>
        <v>21:0006</v>
      </c>
      <c r="E586" t="s">
        <v>5520</v>
      </c>
      <c r="F586" t="s">
        <v>5547</v>
      </c>
      <c r="H586">
        <v>64.8331692</v>
      </c>
      <c r="I586">
        <v>-111.21217559999999</v>
      </c>
      <c r="J586" s="1" t="str">
        <f t="shared" si="62"/>
        <v>Till</v>
      </c>
      <c r="K586" s="1" t="str">
        <f t="shared" si="59"/>
        <v>Grain Mount: 0.25 – 0.50 mm</v>
      </c>
      <c r="L586" t="s">
        <v>5522</v>
      </c>
      <c r="M586" s="1" t="str">
        <f t="shared" si="63"/>
        <v>Prp</v>
      </c>
      <c r="N586" t="s">
        <v>5548</v>
      </c>
      <c r="O586" t="s">
        <v>5549</v>
      </c>
      <c r="P586" t="s">
        <v>5550</v>
      </c>
      <c r="Q586" t="s">
        <v>5551</v>
      </c>
      <c r="R586" t="s">
        <v>33</v>
      </c>
      <c r="S586" t="s">
        <v>5552</v>
      </c>
      <c r="T586" t="s">
        <v>767</v>
      </c>
      <c r="U586" t="s">
        <v>36</v>
      </c>
      <c r="V586" t="s">
        <v>5553</v>
      </c>
      <c r="W586" t="s">
        <v>295</v>
      </c>
      <c r="X586" t="s">
        <v>5554</v>
      </c>
    </row>
    <row r="587" spans="1:24" hidden="1" x14ac:dyDescent="0.25">
      <c r="A587" t="s">
        <v>5555</v>
      </c>
      <c r="B587" t="s">
        <v>5556</v>
      </c>
      <c r="C587" s="1" t="str">
        <f t="shared" si="57"/>
        <v>21:0955</v>
      </c>
      <c r="D587" s="1" t="str">
        <f t="shared" si="58"/>
        <v>21:0006</v>
      </c>
      <c r="E587" t="s">
        <v>5520</v>
      </c>
      <c r="F587" t="s">
        <v>5557</v>
      </c>
      <c r="H587">
        <v>64.8331692</v>
      </c>
      <c r="I587">
        <v>-111.21217559999999</v>
      </c>
      <c r="J587" s="1" t="str">
        <f t="shared" si="62"/>
        <v>Till</v>
      </c>
      <c r="K587" s="1" t="str">
        <f t="shared" si="59"/>
        <v>Grain Mount: 0.25 – 0.50 mm</v>
      </c>
      <c r="L587" t="s">
        <v>5522</v>
      </c>
      <c r="M587" s="1" t="str">
        <f t="shared" si="63"/>
        <v>Prp</v>
      </c>
      <c r="N587" t="s">
        <v>5558</v>
      </c>
      <c r="O587" t="s">
        <v>5559</v>
      </c>
      <c r="P587" t="s">
        <v>5560</v>
      </c>
      <c r="Q587" t="s">
        <v>5561</v>
      </c>
      <c r="R587" t="s">
        <v>61</v>
      </c>
      <c r="S587" t="s">
        <v>5562</v>
      </c>
      <c r="T587" t="s">
        <v>5563</v>
      </c>
      <c r="U587" t="s">
        <v>728</v>
      </c>
      <c r="V587" t="s">
        <v>5564</v>
      </c>
      <c r="W587" t="s">
        <v>254</v>
      </c>
      <c r="X587" t="s">
        <v>2085</v>
      </c>
    </row>
    <row r="588" spans="1:24" hidden="1" x14ac:dyDescent="0.25">
      <c r="A588" t="s">
        <v>5565</v>
      </c>
      <c r="B588" t="s">
        <v>5566</v>
      </c>
      <c r="C588" s="1" t="str">
        <f t="shared" si="57"/>
        <v>21:0955</v>
      </c>
      <c r="D588" s="1" t="str">
        <f t="shared" si="58"/>
        <v>21:0006</v>
      </c>
      <c r="E588" t="s">
        <v>5520</v>
      </c>
      <c r="F588" t="s">
        <v>5567</v>
      </c>
      <c r="H588">
        <v>64.8331692</v>
      </c>
      <c r="I588">
        <v>-111.21217559999999</v>
      </c>
      <c r="J588" s="1" t="str">
        <f t="shared" si="62"/>
        <v>Till</v>
      </c>
      <c r="K588" s="1" t="str">
        <f t="shared" si="59"/>
        <v>Grain Mount: 0.25 – 0.50 mm</v>
      </c>
      <c r="L588" t="s">
        <v>5522</v>
      </c>
      <c r="M588" s="1" t="str">
        <f t="shared" si="63"/>
        <v>Prp</v>
      </c>
      <c r="N588" t="s">
        <v>5568</v>
      </c>
      <c r="O588" t="s">
        <v>5569</v>
      </c>
      <c r="P588" t="s">
        <v>5570</v>
      </c>
      <c r="Q588" t="s">
        <v>5571</v>
      </c>
      <c r="R588" t="s">
        <v>226</v>
      </c>
      <c r="S588" t="s">
        <v>5572</v>
      </c>
      <c r="T588" t="s">
        <v>2277</v>
      </c>
      <c r="U588" t="s">
        <v>33</v>
      </c>
      <c r="V588" t="s">
        <v>3578</v>
      </c>
      <c r="W588" t="s">
        <v>2353</v>
      </c>
      <c r="X588" t="s">
        <v>5573</v>
      </c>
    </row>
    <row r="589" spans="1:24" hidden="1" x14ac:dyDescent="0.25">
      <c r="A589" t="s">
        <v>5574</v>
      </c>
      <c r="B589" t="s">
        <v>5575</v>
      </c>
      <c r="C589" s="1" t="str">
        <f t="shared" si="57"/>
        <v>21:0955</v>
      </c>
      <c r="D589" s="1" t="str">
        <f t="shared" si="58"/>
        <v>21:0006</v>
      </c>
      <c r="E589" t="s">
        <v>5520</v>
      </c>
      <c r="F589" t="s">
        <v>5576</v>
      </c>
      <c r="H589">
        <v>64.8331692</v>
      </c>
      <c r="I589">
        <v>-111.21217559999999</v>
      </c>
      <c r="J589" s="1" t="str">
        <f t="shared" si="62"/>
        <v>Till</v>
      </c>
      <c r="K589" s="1" t="str">
        <f t="shared" si="59"/>
        <v>Grain Mount: 0.25 – 0.50 mm</v>
      </c>
      <c r="L589" t="s">
        <v>5522</v>
      </c>
      <c r="M589" s="1" t="str">
        <f t="shared" si="63"/>
        <v>Prp</v>
      </c>
      <c r="N589" t="s">
        <v>5577</v>
      </c>
      <c r="O589" t="s">
        <v>5578</v>
      </c>
      <c r="P589" t="s">
        <v>5579</v>
      </c>
      <c r="Q589" t="s">
        <v>5580</v>
      </c>
      <c r="R589" t="s">
        <v>555</v>
      </c>
      <c r="S589" t="s">
        <v>1586</v>
      </c>
      <c r="T589" t="s">
        <v>5581</v>
      </c>
      <c r="U589" t="s">
        <v>255</v>
      </c>
      <c r="V589" t="s">
        <v>5582</v>
      </c>
      <c r="W589" t="s">
        <v>4335</v>
      </c>
      <c r="X589" t="s">
        <v>5583</v>
      </c>
    </row>
    <row r="590" spans="1:24" hidden="1" x14ac:dyDescent="0.25">
      <c r="A590" t="s">
        <v>5584</v>
      </c>
      <c r="B590" t="s">
        <v>5585</v>
      </c>
      <c r="C590" s="1" t="str">
        <f t="shared" si="57"/>
        <v>21:0955</v>
      </c>
      <c r="D590" s="1" t="str">
        <f t="shared" si="58"/>
        <v>21:0006</v>
      </c>
      <c r="E590" t="s">
        <v>5520</v>
      </c>
      <c r="F590" t="s">
        <v>5586</v>
      </c>
      <c r="H590">
        <v>64.8331692</v>
      </c>
      <c r="I590">
        <v>-111.21217559999999</v>
      </c>
      <c r="J590" s="1" t="str">
        <f t="shared" si="62"/>
        <v>Till</v>
      </c>
      <c r="K590" s="1" t="str">
        <f t="shared" si="59"/>
        <v>Grain Mount: 0.25 – 0.50 mm</v>
      </c>
      <c r="L590" t="s">
        <v>5522</v>
      </c>
      <c r="M590" s="1" t="str">
        <f t="shared" si="63"/>
        <v>Prp</v>
      </c>
      <c r="N590" t="s">
        <v>5587</v>
      </c>
      <c r="O590" t="s">
        <v>5588</v>
      </c>
      <c r="P590" t="s">
        <v>5589</v>
      </c>
      <c r="Q590" t="s">
        <v>5590</v>
      </c>
      <c r="R590" t="s">
        <v>33</v>
      </c>
      <c r="S590" t="s">
        <v>5591</v>
      </c>
      <c r="T590" t="s">
        <v>880</v>
      </c>
      <c r="U590" t="s">
        <v>61</v>
      </c>
      <c r="V590" t="s">
        <v>2926</v>
      </c>
      <c r="W590" t="s">
        <v>5592</v>
      </c>
      <c r="X590" t="s">
        <v>5593</v>
      </c>
    </row>
    <row r="591" spans="1:24" hidden="1" x14ac:dyDescent="0.25">
      <c r="A591" t="s">
        <v>5594</v>
      </c>
      <c r="B591" t="s">
        <v>5595</v>
      </c>
      <c r="C591" s="1" t="str">
        <f t="shared" si="57"/>
        <v>21:0955</v>
      </c>
      <c r="D591" s="1" t="str">
        <f t="shared" si="58"/>
        <v>21:0006</v>
      </c>
      <c r="E591" t="s">
        <v>5520</v>
      </c>
      <c r="F591" t="s">
        <v>5596</v>
      </c>
      <c r="H591">
        <v>64.8331692</v>
      </c>
      <c r="I591">
        <v>-111.21217559999999</v>
      </c>
      <c r="J591" s="1" t="str">
        <f t="shared" si="62"/>
        <v>Till</v>
      </c>
      <c r="K591" s="1" t="str">
        <f t="shared" si="59"/>
        <v>Grain Mount: 0.25 – 0.50 mm</v>
      </c>
      <c r="L591" t="s">
        <v>5522</v>
      </c>
      <c r="M591" s="1" t="str">
        <f t="shared" si="63"/>
        <v>Prp</v>
      </c>
      <c r="N591" t="s">
        <v>5597</v>
      </c>
      <c r="O591" t="s">
        <v>5598</v>
      </c>
      <c r="P591" t="s">
        <v>5599</v>
      </c>
      <c r="Q591" t="s">
        <v>2631</v>
      </c>
      <c r="R591" t="s">
        <v>223</v>
      </c>
      <c r="S591" t="s">
        <v>5600</v>
      </c>
      <c r="T591" t="s">
        <v>2592</v>
      </c>
      <c r="U591" t="s">
        <v>449</v>
      </c>
      <c r="V591" t="s">
        <v>5601</v>
      </c>
      <c r="W591" t="s">
        <v>5602</v>
      </c>
      <c r="X591" t="s">
        <v>5603</v>
      </c>
    </row>
    <row r="592" spans="1:24" hidden="1" x14ac:dyDescent="0.25">
      <c r="A592" t="s">
        <v>5604</v>
      </c>
      <c r="B592" t="s">
        <v>5605</v>
      </c>
      <c r="C592" s="1" t="str">
        <f t="shared" si="57"/>
        <v>21:0955</v>
      </c>
      <c r="D592" s="1" t="str">
        <f t="shared" si="58"/>
        <v>21:0006</v>
      </c>
      <c r="E592" t="s">
        <v>5520</v>
      </c>
      <c r="F592" t="s">
        <v>5606</v>
      </c>
      <c r="H592">
        <v>64.8331692</v>
      </c>
      <c r="I592">
        <v>-111.21217559999999</v>
      </c>
      <c r="J592" s="1" t="str">
        <f t="shared" si="62"/>
        <v>Till</v>
      </c>
      <c r="K592" s="1" t="str">
        <f t="shared" si="59"/>
        <v>Grain Mount: 0.25 – 0.50 mm</v>
      </c>
      <c r="L592" t="s">
        <v>5522</v>
      </c>
      <c r="M592" s="1" t="str">
        <f t="shared" si="63"/>
        <v>Prp</v>
      </c>
      <c r="N592" t="s">
        <v>5607</v>
      </c>
      <c r="O592" t="s">
        <v>5608</v>
      </c>
      <c r="P592" t="s">
        <v>5609</v>
      </c>
      <c r="Q592" t="s">
        <v>5610</v>
      </c>
      <c r="R592" t="s">
        <v>33</v>
      </c>
      <c r="S592" t="s">
        <v>5611</v>
      </c>
      <c r="T592" t="s">
        <v>601</v>
      </c>
      <c r="U592" t="s">
        <v>33</v>
      </c>
      <c r="V592" t="s">
        <v>5612</v>
      </c>
      <c r="W592" t="s">
        <v>2049</v>
      </c>
      <c r="X592" t="s">
        <v>5613</v>
      </c>
    </row>
    <row r="593" spans="1:24" hidden="1" x14ac:dyDescent="0.25">
      <c r="A593" t="s">
        <v>5614</v>
      </c>
      <c r="B593" t="s">
        <v>5615</v>
      </c>
      <c r="C593" s="1" t="str">
        <f t="shared" si="57"/>
        <v>21:0955</v>
      </c>
      <c r="D593" s="1" t="str">
        <f t="shared" si="58"/>
        <v>21:0006</v>
      </c>
      <c r="E593" t="s">
        <v>5520</v>
      </c>
      <c r="F593" t="s">
        <v>5616</v>
      </c>
      <c r="H593">
        <v>64.8331692</v>
      </c>
      <c r="I593">
        <v>-111.21217559999999</v>
      </c>
      <c r="J593" s="1" t="str">
        <f t="shared" si="62"/>
        <v>Till</v>
      </c>
      <c r="K593" s="1" t="str">
        <f t="shared" si="59"/>
        <v>Grain Mount: 0.25 – 0.50 mm</v>
      </c>
      <c r="L593" t="s">
        <v>5522</v>
      </c>
      <c r="M593" s="1" t="str">
        <f t="shared" si="63"/>
        <v>Prp</v>
      </c>
      <c r="N593" t="s">
        <v>5617</v>
      </c>
      <c r="O593" t="s">
        <v>5618</v>
      </c>
      <c r="P593" t="s">
        <v>5619</v>
      </c>
      <c r="Q593" t="s">
        <v>544</v>
      </c>
      <c r="R593" t="s">
        <v>474</v>
      </c>
      <c r="S593" t="s">
        <v>5620</v>
      </c>
      <c r="T593" t="s">
        <v>2473</v>
      </c>
      <c r="U593" t="s">
        <v>490</v>
      </c>
      <c r="V593" t="s">
        <v>5621</v>
      </c>
      <c r="W593" t="s">
        <v>5622</v>
      </c>
      <c r="X593" t="s">
        <v>5623</v>
      </c>
    </row>
    <row r="594" spans="1:24" hidden="1" x14ac:dyDescent="0.25">
      <c r="A594" t="s">
        <v>5624</v>
      </c>
      <c r="B594" t="s">
        <v>5625</v>
      </c>
      <c r="C594" s="1" t="str">
        <f t="shared" si="57"/>
        <v>21:0955</v>
      </c>
      <c r="D594" s="1" t="str">
        <f t="shared" si="58"/>
        <v>21:0006</v>
      </c>
      <c r="E594" t="s">
        <v>5520</v>
      </c>
      <c r="F594" t="s">
        <v>5626</v>
      </c>
      <c r="H594">
        <v>64.8331692</v>
      </c>
      <c r="I594">
        <v>-111.21217559999999</v>
      </c>
      <c r="J594" s="1" t="str">
        <f t="shared" si="62"/>
        <v>Till</v>
      </c>
      <c r="K594" s="1" t="str">
        <f t="shared" si="59"/>
        <v>Grain Mount: 0.25 – 0.50 mm</v>
      </c>
      <c r="L594" t="s">
        <v>5522</v>
      </c>
      <c r="M594" s="1" t="str">
        <f t="shared" si="63"/>
        <v>Prp</v>
      </c>
      <c r="N594" t="s">
        <v>5627</v>
      </c>
      <c r="O594" t="s">
        <v>5628</v>
      </c>
      <c r="P594" t="s">
        <v>5629</v>
      </c>
      <c r="Q594" t="s">
        <v>5630</v>
      </c>
      <c r="R594" t="s">
        <v>223</v>
      </c>
      <c r="S594" t="s">
        <v>5631</v>
      </c>
      <c r="T594" t="s">
        <v>5632</v>
      </c>
      <c r="U594" t="s">
        <v>142</v>
      </c>
      <c r="V594" t="s">
        <v>5633</v>
      </c>
      <c r="W594" t="s">
        <v>3113</v>
      </c>
      <c r="X594" t="s">
        <v>5634</v>
      </c>
    </row>
    <row r="595" spans="1:24" hidden="1" x14ac:dyDescent="0.25">
      <c r="A595" t="s">
        <v>5635</v>
      </c>
      <c r="B595" t="s">
        <v>5636</v>
      </c>
      <c r="C595" s="1" t="str">
        <f t="shared" si="57"/>
        <v>21:0955</v>
      </c>
      <c r="D595" s="1" t="str">
        <f t="shared" si="58"/>
        <v>21:0006</v>
      </c>
      <c r="E595" t="s">
        <v>5520</v>
      </c>
      <c r="F595" t="s">
        <v>5637</v>
      </c>
      <c r="H595">
        <v>64.8331692</v>
      </c>
      <c r="I595">
        <v>-111.21217559999999</v>
      </c>
      <c r="J595" s="1" t="str">
        <f t="shared" si="62"/>
        <v>Till</v>
      </c>
      <c r="K595" s="1" t="str">
        <f t="shared" si="59"/>
        <v>Grain Mount: 0.25 – 0.50 mm</v>
      </c>
      <c r="L595" t="s">
        <v>5522</v>
      </c>
      <c r="M595" s="1" t="str">
        <f>HYPERLINK("http://geochem.nrcan.gc.ca/cdogs/content/kwd/kwd030529_e.htm", "Hi_Cr_Di")</f>
        <v>Hi_Cr_Di</v>
      </c>
      <c r="N595" t="s">
        <v>5293</v>
      </c>
      <c r="O595" t="s">
        <v>5638</v>
      </c>
      <c r="P595" t="s">
        <v>5639</v>
      </c>
      <c r="Q595" t="s">
        <v>5640</v>
      </c>
      <c r="R595" t="s">
        <v>555</v>
      </c>
      <c r="S595" t="s">
        <v>5641</v>
      </c>
      <c r="T595" t="s">
        <v>720</v>
      </c>
      <c r="U595" t="s">
        <v>5642</v>
      </c>
      <c r="V595" t="s">
        <v>5643</v>
      </c>
      <c r="W595" t="s">
        <v>633</v>
      </c>
      <c r="X595" t="s">
        <v>1863</v>
      </c>
    </row>
    <row r="596" spans="1:24" hidden="1" x14ac:dyDescent="0.25">
      <c r="A596" t="s">
        <v>5644</v>
      </c>
      <c r="B596" t="s">
        <v>5645</v>
      </c>
      <c r="C596" s="1" t="str">
        <f t="shared" si="57"/>
        <v>21:0955</v>
      </c>
      <c r="D596" s="1" t="str">
        <f t="shared" si="58"/>
        <v>21:0006</v>
      </c>
      <c r="E596" t="s">
        <v>5520</v>
      </c>
      <c r="F596" t="s">
        <v>5646</v>
      </c>
      <c r="H596">
        <v>64.8331692</v>
      </c>
      <c r="I596">
        <v>-111.21217559999999</v>
      </c>
      <c r="J596" s="1" t="str">
        <f t="shared" si="62"/>
        <v>Till</v>
      </c>
      <c r="K596" s="1" t="str">
        <f t="shared" si="59"/>
        <v>Grain Mount: 0.25 – 0.50 mm</v>
      </c>
      <c r="L596" t="s">
        <v>5522</v>
      </c>
      <c r="M596" s="1" t="str">
        <f>HYPERLINK("http://geochem.nrcan.gc.ca/cdogs/content/kwd/kwd030529_e.htm", "Hi_Cr_Di")</f>
        <v>Hi_Cr_Di</v>
      </c>
      <c r="N596" t="s">
        <v>5647</v>
      </c>
      <c r="O596" t="s">
        <v>5648</v>
      </c>
      <c r="P596" t="s">
        <v>5649</v>
      </c>
      <c r="Q596" t="s">
        <v>5650</v>
      </c>
      <c r="R596" t="s">
        <v>469</v>
      </c>
      <c r="S596" t="s">
        <v>5651</v>
      </c>
      <c r="T596" t="s">
        <v>1552</v>
      </c>
      <c r="U596" t="s">
        <v>5652</v>
      </c>
      <c r="V596" t="s">
        <v>5653</v>
      </c>
      <c r="W596" t="s">
        <v>133</v>
      </c>
      <c r="X596" t="s">
        <v>5654</v>
      </c>
    </row>
    <row r="597" spans="1:24" hidden="1" x14ac:dyDescent="0.25">
      <c r="A597" t="s">
        <v>5655</v>
      </c>
      <c r="B597" t="s">
        <v>5656</v>
      </c>
      <c r="C597" s="1" t="str">
        <f t="shared" si="57"/>
        <v>21:0955</v>
      </c>
      <c r="D597" s="1" t="str">
        <f t="shared" si="58"/>
        <v>21:0006</v>
      </c>
      <c r="E597" t="s">
        <v>5520</v>
      </c>
      <c r="F597" t="s">
        <v>5657</v>
      </c>
      <c r="H597">
        <v>64.8331692</v>
      </c>
      <c r="I597">
        <v>-111.21217559999999</v>
      </c>
      <c r="J597" s="1" t="str">
        <f t="shared" si="62"/>
        <v>Till</v>
      </c>
      <c r="K597" s="1" t="str">
        <f t="shared" si="59"/>
        <v>Grain Mount: 0.25 – 0.50 mm</v>
      </c>
      <c r="L597" t="s">
        <v>5522</v>
      </c>
      <c r="M597" s="1" t="str">
        <f>HYPERLINK("http://geochem.nrcan.gc.ca/cdogs/content/kwd/kwd030543_e.htm", "Di")</f>
        <v>Di</v>
      </c>
      <c r="N597" t="s">
        <v>816</v>
      </c>
      <c r="O597" t="s">
        <v>5658</v>
      </c>
      <c r="P597" t="s">
        <v>5659</v>
      </c>
      <c r="Q597" t="s">
        <v>5660</v>
      </c>
      <c r="R597" t="s">
        <v>501</v>
      </c>
      <c r="S597" t="s">
        <v>5661</v>
      </c>
      <c r="T597" t="s">
        <v>1149</v>
      </c>
      <c r="U597" t="s">
        <v>5662</v>
      </c>
      <c r="V597" t="s">
        <v>5663</v>
      </c>
      <c r="W597" t="s">
        <v>1601</v>
      </c>
      <c r="X597" t="s">
        <v>5664</v>
      </c>
    </row>
    <row r="598" spans="1:24" hidden="1" x14ac:dyDescent="0.25">
      <c r="A598" t="s">
        <v>5665</v>
      </c>
      <c r="B598" t="s">
        <v>5666</v>
      </c>
      <c r="C598" s="1" t="str">
        <f t="shared" si="57"/>
        <v>21:0955</v>
      </c>
      <c r="D598" s="1" t="str">
        <f t="shared" si="58"/>
        <v>21:0006</v>
      </c>
      <c r="E598" t="s">
        <v>5520</v>
      </c>
      <c r="F598" t="s">
        <v>5667</v>
      </c>
      <c r="H598">
        <v>64.8331692</v>
      </c>
      <c r="I598">
        <v>-111.21217559999999</v>
      </c>
      <c r="J598" s="1" t="str">
        <f t="shared" si="62"/>
        <v>Till</v>
      </c>
      <c r="K598" s="1" t="str">
        <f t="shared" si="59"/>
        <v>Grain Mount: 0.25 – 0.50 mm</v>
      </c>
      <c r="L598" t="s">
        <v>5522</v>
      </c>
      <c r="M598" s="1" t="str">
        <f>HYPERLINK("http://geochem.nrcan.gc.ca/cdogs/content/kwd/kwd030529_e.htm", "Hi_Cr_Di")</f>
        <v>Hi_Cr_Di</v>
      </c>
      <c r="N598" t="s">
        <v>5668</v>
      </c>
      <c r="O598" t="s">
        <v>2587</v>
      </c>
      <c r="P598" t="s">
        <v>1598</v>
      </c>
      <c r="Q598" t="s">
        <v>5669</v>
      </c>
      <c r="R598" t="s">
        <v>676</v>
      </c>
      <c r="S598" t="s">
        <v>5670</v>
      </c>
      <c r="T598" t="s">
        <v>1027</v>
      </c>
      <c r="U598" t="s">
        <v>5671</v>
      </c>
      <c r="V598" t="s">
        <v>5672</v>
      </c>
      <c r="W598" t="s">
        <v>3124</v>
      </c>
      <c r="X598" t="s">
        <v>5673</v>
      </c>
    </row>
    <row r="599" spans="1:24" hidden="1" x14ac:dyDescent="0.25">
      <c r="A599" t="s">
        <v>5674</v>
      </c>
      <c r="B599" t="s">
        <v>5675</v>
      </c>
      <c r="C599" s="1" t="str">
        <f t="shared" si="57"/>
        <v>21:0955</v>
      </c>
      <c r="D599" s="1" t="str">
        <f t="shared" si="58"/>
        <v>21:0006</v>
      </c>
      <c r="E599" t="s">
        <v>5520</v>
      </c>
      <c r="F599" t="s">
        <v>5676</v>
      </c>
      <c r="H599">
        <v>64.8331692</v>
      </c>
      <c r="I599">
        <v>-111.21217559999999</v>
      </c>
      <c r="J599" s="1" t="str">
        <f t="shared" si="62"/>
        <v>Till</v>
      </c>
      <c r="K599" s="1" t="str">
        <f t="shared" si="59"/>
        <v>Grain Mount: 0.25 – 0.50 mm</v>
      </c>
      <c r="L599" t="s">
        <v>5522</v>
      </c>
      <c r="M599" s="1" t="str">
        <f>HYPERLINK("http://geochem.nrcan.gc.ca/cdogs/content/kwd/kwd030543_e.htm", "Di")</f>
        <v>Di</v>
      </c>
      <c r="N599" t="s">
        <v>5677</v>
      </c>
      <c r="O599" t="s">
        <v>5678</v>
      </c>
      <c r="P599" t="s">
        <v>5679</v>
      </c>
      <c r="Q599" t="s">
        <v>5680</v>
      </c>
      <c r="R599" t="s">
        <v>501</v>
      </c>
      <c r="S599" t="s">
        <v>5681</v>
      </c>
      <c r="T599" t="s">
        <v>2948</v>
      </c>
      <c r="U599" t="s">
        <v>5682</v>
      </c>
      <c r="V599" t="s">
        <v>5683</v>
      </c>
      <c r="W599" t="s">
        <v>1390</v>
      </c>
      <c r="X599" t="s">
        <v>5684</v>
      </c>
    </row>
    <row r="600" spans="1:24" hidden="1" x14ac:dyDescent="0.25">
      <c r="A600" t="s">
        <v>5685</v>
      </c>
      <c r="B600" t="s">
        <v>5686</v>
      </c>
      <c r="C600" s="1" t="str">
        <f t="shared" si="57"/>
        <v>21:0955</v>
      </c>
      <c r="D600" s="1" t="str">
        <f t="shared" si="58"/>
        <v>21:0006</v>
      </c>
      <c r="E600" t="s">
        <v>5520</v>
      </c>
      <c r="F600" t="s">
        <v>5687</v>
      </c>
      <c r="H600">
        <v>64.8331692</v>
      </c>
      <c r="I600">
        <v>-111.21217559999999</v>
      </c>
      <c r="J600" s="1" t="str">
        <f t="shared" si="62"/>
        <v>Till</v>
      </c>
      <c r="K600" s="1" t="str">
        <f t="shared" si="59"/>
        <v>Grain Mount: 0.25 – 0.50 mm</v>
      </c>
      <c r="L600" t="s">
        <v>5522</v>
      </c>
      <c r="M600" s="1" t="str">
        <f>HYPERLINK("http://geochem.nrcan.gc.ca/cdogs/content/kwd/kwd030529_e.htm", "Hi_Cr_Di")</f>
        <v>Hi_Cr_Di</v>
      </c>
      <c r="N600" t="s">
        <v>5688</v>
      </c>
      <c r="O600" t="s">
        <v>4661</v>
      </c>
      <c r="P600" t="s">
        <v>4926</v>
      </c>
      <c r="Q600" t="s">
        <v>5669</v>
      </c>
      <c r="R600" t="s">
        <v>200</v>
      </c>
      <c r="S600" t="s">
        <v>5689</v>
      </c>
      <c r="T600" t="s">
        <v>400</v>
      </c>
      <c r="U600" t="s">
        <v>5690</v>
      </c>
      <c r="V600" t="s">
        <v>1195</v>
      </c>
      <c r="W600" t="s">
        <v>3000</v>
      </c>
      <c r="X600" t="s">
        <v>1094</v>
      </c>
    </row>
    <row r="601" spans="1:24" hidden="1" x14ac:dyDescent="0.25">
      <c r="A601" t="s">
        <v>5691</v>
      </c>
      <c r="B601" t="s">
        <v>5692</v>
      </c>
      <c r="C601" s="1" t="str">
        <f t="shared" si="57"/>
        <v>21:0955</v>
      </c>
      <c r="D601" s="1" t="str">
        <f t="shared" si="58"/>
        <v>21:0006</v>
      </c>
      <c r="E601" t="s">
        <v>5520</v>
      </c>
      <c r="F601" t="s">
        <v>5693</v>
      </c>
      <c r="H601">
        <v>64.8331692</v>
      </c>
      <c r="I601">
        <v>-111.21217559999999</v>
      </c>
      <c r="J601" s="1" t="str">
        <f t="shared" si="62"/>
        <v>Till</v>
      </c>
      <c r="K601" s="1" t="str">
        <f t="shared" si="59"/>
        <v>Grain Mount: 0.25 – 0.50 mm</v>
      </c>
      <c r="L601" t="s">
        <v>5522</v>
      </c>
      <c r="M601" s="1" t="str">
        <f>HYPERLINK("http://geochem.nrcan.gc.ca/cdogs/content/kwd/kwd030543_e.htm", "Di")</f>
        <v>Di</v>
      </c>
      <c r="N601" t="s">
        <v>1079</v>
      </c>
      <c r="O601" t="s">
        <v>5694</v>
      </c>
      <c r="P601" t="s">
        <v>831</v>
      </c>
      <c r="Q601" t="s">
        <v>5695</v>
      </c>
      <c r="R601" t="s">
        <v>104</v>
      </c>
      <c r="S601" t="s">
        <v>5696</v>
      </c>
      <c r="T601" t="s">
        <v>509</v>
      </c>
      <c r="U601" t="s">
        <v>5697</v>
      </c>
      <c r="V601" t="s">
        <v>5146</v>
      </c>
      <c r="W601" t="s">
        <v>526</v>
      </c>
      <c r="X601" t="s">
        <v>5698</v>
      </c>
    </row>
    <row r="602" spans="1:24" hidden="1" x14ac:dyDescent="0.25">
      <c r="A602" t="s">
        <v>5699</v>
      </c>
      <c r="B602" t="s">
        <v>5700</v>
      </c>
      <c r="C602" s="1" t="str">
        <f t="shared" si="57"/>
        <v>21:0955</v>
      </c>
      <c r="D602" s="1" t="str">
        <f t="shared" si="58"/>
        <v>21:0006</v>
      </c>
      <c r="E602" t="s">
        <v>5520</v>
      </c>
      <c r="F602" t="s">
        <v>5701</v>
      </c>
      <c r="H602">
        <v>64.8331692</v>
      </c>
      <c r="I602">
        <v>-111.21217559999999</v>
      </c>
      <c r="J602" s="1" t="str">
        <f t="shared" si="62"/>
        <v>Till</v>
      </c>
      <c r="K602" s="1" t="str">
        <f t="shared" si="59"/>
        <v>Grain Mount: 0.25 – 0.50 mm</v>
      </c>
      <c r="L602" t="s">
        <v>5522</v>
      </c>
      <c r="M602" s="1" t="str">
        <f>HYPERLINK("http://geochem.nrcan.gc.ca/cdogs/content/kwd/kwd030543_e.htm", "Di")</f>
        <v>Di</v>
      </c>
      <c r="N602" t="s">
        <v>5702</v>
      </c>
      <c r="O602" t="s">
        <v>5703</v>
      </c>
      <c r="P602" t="s">
        <v>966</v>
      </c>
      <c r="Q602" t="s">
        <v>5704</v>
      </c>
      <c r="R602" t="s">
        <v>555</v>
      </c>
      <c r="S602" t="s">
        <v>936</v>
      </c>
      <c r="T602" t="s">
        <v>1601</v>
      </c>
      <c r="U602" t="s">
        <v>5632</v>
      </c>
      <c r="V602" t="s">
        <v>5705</v>
      </c>
      <c r="W602" t="s">
        <v>480</v>
      </c>
      <c r="X602" t="s">
        <v>5706</v>
      </c>
    </row>
    <row r="603" spans="1:24" hidden="1" x14ac:dyDescent="0.25">
      <c r="A603" t="s">
        <v>5707</v>
      </c>
      <c r="B603" t="s">
        <v>5708</v>
      </c>
      <c r="C603" s="1" t="str">
        <f t="shared" si="57"/>
        <v>21:0955</v>
      </c>
      <c r="D603" s="1" t="str">
        <f t="shared" si="58"/>
        <v>21:0006</v>
      </c>
      <c r="E603" t="s">
        <v>5520</v>
      </c>
      <c r="F603" t="s">
        <v>5709</v>
      </c>
      <c r="H603">
        <v>64.8331692</v>
      </c>
      <c r="I603">
        <v>-111.21217559999999</v>
      </c>
      <c r="J603" s="1" t="str">
        <f t="shared" si="62"/>
        <v>Till</v>
      </c>
      <c r="K603" s="1" t="str">
        <f t="shared" si="59"/>
        <v>Grain Mount: 0.25 – 0.50 mm</v>
      </c>
      <c r="L603" t="s">
        <v>5522</v>
      </c>
      <c r="M603" s="1" t="str">
        <f>HYPERLINK("http://geochem.nrcan.gc.ca/cdogs/content/kwd/kwd030120_e.htm", "Ilm")</f>
        <v>Ilm</v>
      </c>
      <c r="N603" t="s">
        <v>555</v>
      </c>
      <c r="O603" t="s">
        <v>555</v>
      </c>
      <c r="P603" t="s">
        <v>142</v>
      </c>
      <c r="Q603" t="s">
        <v>5710</v>
      </c>
      <c r="R603" t="s">
        <v>33</v>
      </c>
      <c r="S603" t="s">
        <v>999</v>
      </c>
      <c r="T603" t="s">
        <v>533</v>
      </c>
      <c r="U603" t="s">
        <v>33</v>
      </c>
      <c r="V603" t="s">
        <v>33</v>
      </c>
      <c r="W603" t="s">
        <v>5711</v>
      </c>
      <c r="X603" t="s">
        <v>4941</v>
      </c>
    </row>
    <row r="604" spans="1:24" hidden="1" x14ac:dyDescent="0.25">
      <c r="A604" t="s">
        <v>5712</v>
      </c>
      <c r="B604" t="s">
        <v>5713</v>
      </c>
      <c r="C604" s="1" t="str">
        <f t="shared" si="57"/>
        <v>21:0955</v>
      </c>
      <c r="D604" s="1" t="str">
        <f t="shared" si="58"/>
        <v>21:0006</v>
      </c>
      <c r="E604" t="s">
        <v>5520</v>
      </c>
      <c r="F604" t="s">
        <v>5714</v>
      </c>
      <c r="H604">
        <v>64.8331692</v>
      </c>
      <c r="I604">
        <v>-111.21217559999999</v>
      </c>
      <c r="J604" s="1" t="str">
        <f t="shared" si="62"/>
        <v>Till</v>
      </c>
      <c r="K604" s="1" t="str">
        <f t="shared" si="59"/>
        <v>Grain Mount: 0.25 – 0.50 mm</v>
      </c>
      <c r="L604" t="s">
        <v>5522</v>
      </c>
      <c r="M604" s="1" t="str">
        <f>HYPERLINK("http://geochem.nrcan.gc.ca/cdogs/content/kwd/kwd030120_e.htm", "Ilm")</f>
        <v>Ilm</v>
      </c>
      <c r="N604" t="s">
        <v>494</v>
      </c>
      <c r="O604" t="s">
        <v>33</v>
      </c>
      <c r="P604" t="s">
        <v>172</v>
      </c>
      <c r="Q604" t="s">
        <v>5715</v>
      </c>
      <c r="R604" t="s">
        <v>87</v>
      </c>
      <c r="S604" t="s">
        <v>38</v>
      </c>
      <c r="T604" t="s">
        <v>5716</v>
      </c>
      <c r="U604" t="s">
        <v>36</v>
      </c>
      <c r="V604" t="s">
        <v>33</v>
      </c>
      <c r="W604" t="s">
        <v>5717</v>
      </c>
      <c r="X604" t="s">
        <v>5718</v>
      </c>
    </row>
    <row r="605" spans="1:24" hidden="1" x14ac:dyDescent="0.25">
      <c r="A605" t="s">
        <v>5719</v>
      </c>
      <c r="B605" t="s">
        <v>5720</v>
      </c>
      <c r="C605" s="1" t="str">
        <f t="shared" si="57"/>
        <v>21:0955</v>
      </c>
      <c r="D605" s="1" t="str">
        <f t="shared" si="58"/>
        <v>21:0006</v>
      </c>
      <c r="E605" t="s">
        <v>5520</v>
      </c>
      <c r="F605" t="s">
        <v>5721</v>
      </c>
      <c r="H605">
        <v>64.8331692</v>
      </c>
      <c r="I605">
        <v>-111.21217559999999</v>
      </c>
      <c r="J605" s="1" t="str">
        <f t="shared" si="62"/>
        <v>Till</v>
      </c>
      <c r="K605" s="1" t="str">
        <f t="shared" si="59"/>
        <v>Grain Mount: 0.25 – 0.50 mm</v>
      </c>
      <c r="L605" t="s">
        <v>5522</v>
      </c>
      <c r="M605" s="1" t="str">
        <f>HYPERLINK("http://geochem.nrcan.gc.ca/cdogs/content/kwd/kwd030120_e.htm", "Ilm")</f>
        <v>Ilm</v>
      </c>
      <c r="N605" t="s">
        <v>531</v>
      </c>
      <c r="O605" t="s">
        <v>420</v>
      </c>
      <c r="P605" t="s">
        <v>641</v>
      </c>
      <c r="Q605" t="s">
        <v>5722</v>
      </c>
      <c r="R605" t="s">
        <v>33</v>
      </c>
      <c r="S605" t="s">
        <v>5063</v>
      </c>
      <c r="T605" t="s">
        <v>5723</v>
      </c>
      <c r="U605" t="s">
        <v>33</v>
      </c>
      <c r="V605" t="s">
        <v>33</v>
      </c>
      <c r="W605" t="s">
        <v>5724</v>
      </c>
      <c r="X605" t="s">
        <v>5725</v>
      </c>
    </row>
    <row r="606" spans="1:24" hidden="1" x14ac:dyDescent="0.25">
      <c r="A606" t="s">
        <v>5726</v>
      </c>
      <c r="B606" t="s">
        <v>5727</v>
      </c>
      <c r="C606" s="1" t="str">
        <f t="shared" ref="C606:C669" si="64">HYPERLINK("http://geochem.nrcan.gc.ca/cdogs/content/bdl/bdl210955_e.htm", "21:0955")</f>
        <v>21:0955</v>
      </c>
      <c r="D606" s="1" t="str">
        <f t="shared" ref="D606:D669" si="65">HYPERLINK("http://geochem.nrcan.gc.ca/cdogs/content/svy/svy210006_e.htm", "21:0006")</f>
        <v>21:0006</v>
      </c>
      <c r="E606" t="s">
        <v>5520</v>
      </c>
      <c r="F606" t="s">
        <v>5728</v>
      </c>
      <c r="H606">
        <v>64.8331692</v>
      </c>
      <c r="I606">
        <v>-111.21217559999999</v>
      </c>
      <c r="J606" s="1" t="str">
        <f t="shared" si="62"/>
        <v>Till</v>
      </c>
      <c r="K606" s="1" t="str">
        <f t="shared" ref="K606:K669" si="66">HYPERLINK("http://geochem.nrcan.gc.ca/cdogs/content/kwd/kwd080043_e.htm", "Grain Mount: 0.25 – 0.50 mm")</f>
        <v>Grain Mount: 0.25 – 0.50 mm</v>
      </c>
      <c r="L606" t="s">
        <v>5522</v>
      </c>
      <c r="M606" s="1" t="str">
        <f>HYPERLINK("http://geochem.nrcan.gc.ca/cdogs/content/kwd/kwd030120_e.htm", "Ilm")</f>
        <v>Ilm</v>
      </c>
      <c r="N606" t="s">
        <v>254</v>
      </c>
      <c r="O606" t="s">
        <v>226</v>
      </c>
      <c r="P606" t="s">
        <v>806</v>
      </c>
      <c r="Q606" t="s">
        <v>5729</v>
      </c>
      <c r="R606" t="s">
        <v>50</v>
      </c>
      <c r="S606" t="s">
        <v>5730</v>
      </c>
      <c r="T606" t="s">
        <v>5731</v>
      </c>
      <c r="U606" t="s">
        <v>449</v>
      </c>
      <c r="V606" t="s">
        <v>33</v>
      </c>
      <c r="W606" t="s">
        <v>5732</v>
      </c>
      <c r="X606" t="s">
        <v>5733</v>
      </c>
    </row>
    <row r="607" spans="1:24" hidden="1" x14ac:dyDescent="0.25">
      <c r="A607" t="s">
        <v>5734</v>
      </c>
      <c r="B607" t="s">
        <v>5735</v>
      </c>
      <c r="C607" s="1" t="str">
        <f t="shared" si="64"/>
        <v>21:0955</v>
      </c>
      <c r="D607" s="1" t="str">
        <f t="shared" si="65"/>
        <v>21:0006</v>
      </c>
      <c r="E607" t="s">
        <v>5520</v>
      </c>
      <c r="F607" t="s">
        <v>5736</v>
      </c>
      <c r="H607">
        <v>64.8331692</v>
      </c>
      <c r="I607">
        <v>-111.21217559999999</v>
      </c>
      <c r="J607" s="1" t="str">
        <f t="shared" si="62"/>
        <v>Till</v>
      </c>
      <c r="K607" s="1" t="str">
        <f t="shared" si="66"/>
        <v>Grain Mount: 0.25 – 0.50 mm</v>
      </c>
      <c r="L607" t="s">
        <v>5522</v>
      </c>
      <c r="M607" s="1" t="str">
        <f>HYPERLINK("http://geochem.nrcan.gc.ca/cdogs/content/kwd/kwd030120_e.htm", "Ilm")</f>
        <v>Ilm</v>
      </c>
      <c r="N607" t="s">
        <v>645</v>
      </c>
      <c r="O607" t="s">
        <v>555</v>
      </c>
      <c r="P607" t="s">
        <v>398</v>
      </c>
      <c r="Q607" t="s">
        <v>5737</v>
      </c>
      <c r="R607" t="s">
        <v>226</v>
      </c>
      <c r="S607" t="s">
        <v>718</v>
      </c>
      <c r="T607" t="s">
        <v>5738</v>
      </c>
      <c r="U607" t="s">
        <v>33</v>
      </c>
      <c r="V607" t="s">
        <v>645</v>
      </c>
      <c r="W607" t="s">
        <v>5739</v>
      </c>
      <c r="X607" t="s">
        <v>3559</v>
      </c>
    </row>
    <row r="608" spans="1:24" hidden="1" x14ac:dyDescent="0.25">
      <c r="A608" t="s">
        <v>5740</v>
      </c>
      <c r="B608" t="s">
        <v>5741</v>
      </c>
      <c r="C608" s="1" t="str">
        <f t="shared" si="64"/>
        <v>21:0955</v>
      </c>
      <c r="D608" s="1" t="str">
        <f t="shared" si="65"/>
        <v>21:0006</v>
      </c>
      <c r="E608" t="s">
        <v>5520</v>
      </c>
      <c r="F608" t="s">
        <v>5742</v>
      </c>
      <c r="H608">
        <v>64.8331692</v>
      </c>
      <c r="I608">
        <v>-111.21217559999999</v>
      </c>
      <c r="J608" s="1" t="str">
        <f t="shared" si="62"/>
        <v>Till</v>
      </c>
      <c r="K608" s="1" t="str">
        <f t="shared" si="66"/>
        <v>Grain Mount: 0.25 – 0.50 mm</v>
      </c>
      <c r="L608" t="s">
        <v>5522</v>
      </c>
      <c r="M608" s="1" t="str">
        <f>HYPERLINK("http://geochem.nrcan.gc.ca/cdogs/content/kwd/kwd030541_e.htm", "Ti_Mag")</f>
        <v>Ti_Mag</v>
      </c>
      <c r="N608" t="s">
        <v>4619</v>
      </c>
      <c r="O608" t="s">
        <v>33</v>
      </c>
      <c r="P608" t="s">
        <v>1124</v>
      </c>
      <c r="Q608" t="s">
        <v>5743</v>
      </c>
      <c r="R608" t="s">
        <v>33</v>
      </c>
      <c r="S608" t="s">
        <v>1637</v>
      </c>
      <c r="T608" t="s">
        <v>636</v>
      </c>
      <c r="U608" t="s">
        <v>641</v>
      </c>
      <c r="V608" t="s">
        <v>1058</v>
      </c>
      <c r="W608" t="s">
        <v>5744</v>
      </c>
      <c r="X608" t="s">
        <v>5745</v>
      </c>
    </row>
    <row r="609" spans="1:24" hidden="1" x14ac:dyDescent="0.25">
      <c r="A609" t="s">
        <v>5746</v>
      </c>
      <c r="B609" t="s">
        <v>5747</v>
      </c>
      <c r="C609" s="1" t="str">
        <f t="shared" si="64"/>
        <v>21:0955</v>
      </c>
      <c r="D609" s="1" t="str">
        <f t="shared" si="65"/>
        <v>21:0006</v>
      </c>
      <c r="E609" t="s">
        <v>5520</v>
      </c>
      <c r="F609" t="s">
        <v>5748</v>
      </c>
      <c r="H609">
        <v>64.8331692</v>
      </c>
      <c r="I609">
        <v>-111.21217559999999</v>
      </c>
      <c r="J609" s="1" t="str">
        <f t="shared" si="62"/>
        <v>Till</v>
      </c>
      <c r="K609" s="1" t="str">
        <f t="shared" si="66"/>
        <v>Grain Mount: 0.25 – 0.50 mm</v>
      </c>
      <c r="L609" t="s">
        <v>5522</v>
      </c>
      <c r="M609" s="1" t="str">
        <f>HYPERLINK("http://geochem.nrcan.gc.ca/cdogs/content/kwd/kwd030120_e.htm", "Ilm")</f>
        <v>Ilm</v>
      </c>
      <c r="N609" t="s">
        <v>449</v>
      </c>
      <c r="O609" t="s">
        <v>33</v>
      </c>
      <c r="P609" t="s">
        <v>64</v>
      </c>
      <c r="Q609" t="s">
        <v>5749</v>
      </c>
      <c r="R609" t="s">
        <v>87</v>
      </c>
      <c r="S609" t="s">
        <v>5750</v>
      </c>
      <c r="T609" t="s">
        <v>5751</v>
      </c>
      <c r="U609" t="s">
        <v>33</v>
      </c>
      <c r="V609" t="s">
        <v>449</v>
      </c>
      <c r="W609" t="s">
        <v>5752</v>
      </c>
      <c r="X609" t="s">
        <v>5753</v>
      </c>
    </row>
    <row r="610" spans="1:24" hidden="1" x14ac:dyDescent="0.25">
      <c r="A610" t="s">
        <v>5754</v>
      </c>
      <c r="B610" t="s">
        <v>5755</v>
      </c>
      <c r="C610" s="1" t="str">
        <f t="shared" si="64"/>
        <v>21:0955</v>
      </c>
      <c r="D610" s="1" t="str">
        <f t="shared" si="65"/>
        <v>21:0006</v>
      </c>
      <c r="E610" t="s">
        <v>5520</v>
      </c>
      <c r="F610" t="s">
        <v>5756</v>
      </c>
      <c r="H610">
        <v>64.8331692</v>
      </c>
      <c r="I610">
        <v>-111.21217559999999</v>
      </c>
      <c r="J610" s="1" t="str">
        <f t="shared" si="62"/>
        <v>Till</v>
      </c>
      <c r="K610" s="1" t="str">
        <f t="shared" si="66"/>
        <v>Grain Mount: 0.25 – 0.50 mm</v>
      </c>
      <c r="L610" t="s">
        <v>5522</v>
      </c>
      <c r="M610" s="1" t="str">
        <f>HYPERLINK("http://geochem.nrcan.gc.ca/cdogs/content/kwd/kwd030125_e.htm", "Rt")</f>
        <v>Rt</v>
      </c>
      <c r="N610" t="s">
        <v>4160</v>
      </c>
      <c r="O610" t="s">
        <v>245</v>
      </c>
      <c r="P610" t="s">
        <v>47</v>
      </c>
      <c r="Q610" t="s">
        <v>5757</v>
      </c>
      <c r="R610" t="s">
        <v>33</v>
      </c>
      <c r="S610" t="s">
        <v>3989</v>
      </c>
      <c r="T610" t="s">
        <v>5758</v>
      </c>
      <c r="U610" t="s">
        <v>33</v>
      </c>
      <c r="V610" t="s">
        <v>170</v>
      </c>
      <c r="W610" t="s">
        <v>5759</v>
      </c>
      <c r="X610" t="s">
        <v>5760</v>
      </c>
    </row>
    <row r="611" spans="1:24" hidden="1" x14ac:dyDescent="0.25">
      <c r="A611" t="s">
        <v>5761</v>
      </c>
      <c r="B611" t="s">
        <v>5762</v>
      </c>
      <c r="C611" s="1" t="str">
        <f t="shared" si="64"/>
        <v>21:0955</v>
      </c>
      <c r="D611" s="1" t="str">
        <f t="shared" si="65"/>
        <v>21:0006</v>
      </c>
      <c r="E611" t="s">
        <v>5763</v>
      </c>
      <c r="F611" t="s">
        <v>5764</v>
      </c>
      <c r="H611">
        <v>64.249792999999997</v>
      </c>
      <c r="I611">
        <v>-110.44476760000001</v>
      </c>
      <c r="J611" s="1" t="str">
        <f t="shared" si="62"/>
        <v>Till</v>
      </c>
      <c r="K611" s="1" t="str">
        <f t="shared" si="66"/>
        <v>Grain Mount: 0.25 – 0.50 mm</v>
      </c>
      <c r="L611" t="s">
        <v>5522</v>
      </c>
      <c r="M611" s="1" t="str">
        <f>HYPERLINK("http://geochem.nrcan.gc.ca/cdogs/content/kwd/kwd030533_e.htm", "Tur")</f>
        <v>Tur</v>
      </c>
      <c r="N611" t="s">
        <v>5765</v>
      </c>
      <c r="O611" t="s">
        <v>4619</v>
      </c>
      <c r="P611" t="s">
        <v>234</v>
      </c>
      <c r="Q611" t="s">
        <v>5766</v>
      </c>
      <c r="R611" t="s">
        <v>5767</v>
      </c>
      <c r="S611" t="s">
        <v>5768</v>
      </c>
      <c r="T611" t="s">
        <v>238</v>
      </c>
      <c r="U611" t="s">
        <v>5769</v>
      </c>
      <c r="V611" t="s">
        <v>5770</v>
      </c>
      <c r="W611" t="s">
        <v>4619</v>
      </c>
      <c r="X611" t="s">
        <v>5771</v>
      </c>
    </row>
    <row r="612" spans="1:24" hidden="1" x14ac:dyDescent="0.25">
      <c r="A612" t="s">
        <v>5772</v>
      </c>
      <c r="B612" t="s">
        <v>5773</v>
      </c>
      <c r="C612" s="1" t="str">
        <f t="shared" si="64"/>
        <v>21:0955</v>
      </c>
      <c r="D612" s="1" t="str">
        <f t="shared" si="65"/>
        <v>21:0006</v>
      </c>
      <c r="E612" t="s">
        <v>5763</v>
      </c>
      <c r="F612" t="s">
        <v>5774</v>
      </c>
      <c r="H612">
        <v>64.249792999999997</v>
      </c>
      <c r="I612">
        <v>-110.44476760000001</v>
      </c>
      <c r="J612" s="1" t="str">
        <f t="shared" si="62"/>
        <v>Till</v>
      </c>
      <c r="K612" s="1" t="str">
        <f t="shared" si="66"/>
        <v>Grain Mount: 0.25 – 0.50 mm</v>
      </c>
      <c r="L612" t="s">
        <v>5522</v>
      </c>
      <c r="M612" s="1" t="str">
        <f>HYPERLINK("http://geochem.nrcan.gc.ca/cdogs/content/kwd/kwd030120_e.htm", "Ilm")</f>
        <v>Ilm</v>
      </c>
      <c r="N612" t="s">
        <v>633</v>
      </c>
      <c r="O612" t="s">
        <v>184</v>
      </c>
      <c r="P612" t="s">
        <v>186</v>
      </c>
      <c r="Q612" t="s">
        <v>5775</v>
      </c>
      <c r="R612" t="s">
        <v>223</v>
      </c>
      <c r="S612" t="s">
        <v>5776</v>
      </c>
      <c r="T612" t="s">
        <v>4984</v>
      </c>
      <c r="U612" t="s">
        <v>33</v>
      </c>
      <c r="V612" t="s">
        <v>33</v>
      </c>
      <c r="W612" t="s">
        <v>5777</v>
      </c>
      <c r="X612" t="s">
        <v>5778</v>
      </c>
    </row>
    <row r="613" spans="1:24" hidden="1" x14ac:dyDescent="0.25">
      <c r="A613" t="s">
        <v>5779</v>
      </c>
      <c r="B613" t="s">
        <v>5780</v>
      </c>
      <c r="C613" s="1" t="str">
        <f t="shared" si="64"/>
        <v>21:0955</v>
      </c>
      <c r="D613" s="1" t="str">
        <f t="shared" si="65"/>
        <v>21:0006</v>
      </c>
      <c r="E613" t="s">
        <v>5781</v>
      </c>
      <c r="F613" t="s">
        <v>5782</v>
      </c>
      <c r="H613">
        <v>64.665738899999994</v>
      </c>
      <c r="I613">
        <v>-110.6742911</v>
      </c>
      <c r="J613" s="1" t="str">
        <f t="shared" si="62"/>
        <v>Till</v>
      </c>
      <c r="K613" s="1" t="str">
        <f t="shared" si="66"/>
        <v>Grain Mount: 0.25 – 0.50 mm</v>
      </c>
      <c r="L613" t="s">
        <v>5522</v>
      </c>
      <c r="M613" s="1" t="str">
        <f t="shared" ref="M613:M621" si="67">HYPERLINK("http://geochem.nrcan.gc.ca/cdogs/content/kwd/kwd030523_e.htm", "Prp")</f>
        <v>Prp</v>
      </c>
      <c r="N613" t="s">
        <v>5783</v>
      </c>
      <c r="O613" t="s">
        <v>5784</v>
      </c>
      <c r="P613" t="s">
        <v>5785</v>
      </c>
      <c r="Q613" t="s">
        <v>5786</v>
      </c>
      <c r="R613" t="s">
        <v>555</v>
      </c>
      <c r="S613" t="s">
        <v>5787</v>
      </c>
      <c r="T613" t="s">
        <v>305</v>
      </c>
      <c r="U613" t="s">
        <v>33</v>
      </c>
      <c r="V613" t="s">
        <v>3970</v>
      </c>
      <c r="W613" t="s">
        <v>1161</v>
      </c>
      <c r="X613" t="s">
        <v>2135</v>
      </c>
    </row>
    <row r="614" spans="1:24" hidden="1" x14ac:dyDescent="0.25">
      <c r="A614" t="s">
        <v>5788</v>
      </c>
      <c r="B614" t="s">
        <v>5789</v>
      </c>
      <c r="C614" s="1" t="str">
        <f t="shared" si="64"/>
        <v>21:0955</v>
      </c>
      <c r="D614" s="1" t="str">
        <f t="shared" si="65"/>
        <v>21:0006</v>
      </c>
      <c r="E614" t="s">
        <v>5781</v>
      </c>
      <c r="F614" t="s">
        <v>5790</v>
      </c>
      <c r="H614">
        <v>64.665738899999994</v>
      </c>
      <c r="I614">
        <v>-110.6742911</v>
      </c>
      <c r="J614" s="1" t="str">
        <f t="shared" si="62"/>
        <v>Till</v>
      </c>
      <c r="K614" s="1" t="str">
        <f t="shared" si="66"/>
        <v>Grain Mount: 0.25 – 0.50 mm</v>
      </c>
      <c r="L614" t="s">
        <v>5522</v>
      </c>
      <c r="M614" s="1" t="str">
        <f t="shared" si="67"/>
        <v>Prp</v>
      </c>
      <c r="N614" t="s">
        <v>5791</v>
      </c>
      <c r="O614" t="s">
        <v>5792</v>
      </c>
      <c r="P614" t="s">
        <v>5793</v>
      </c>
      <c r="Q614" t="s">
        <v>5794</v>
      </c>
      <c r="R614" t="s">
        <v>33</v>
      </c>
      <c r="S614" t="s">
        <v>5795</v>
      </c>
      <c r="T614" t="s">
        <v>2423</v>
      </c>
      <c r="U614" t="s">
        <v>33</v>
      </c>
      <c r="V614" t="s">
        <v>5796</v>
      </c>
      <c r="W614" t="s">
        <v>3940</v>
      </c>
      <c r="X614" t="s">
        <v>5797</v>
      </c>
    </row>
    <row r="615" spans="1:24" hidden="1" x14ac:dyDescent="0.25">
      <c r="A615" t="s">
        <v>5798</v>
      </c>
      <c r="B615" t="s">
        <v>5799</v>
      </c>
      <c r="C615" s="1" t="str">
        <f t="shared" si="64"/>
        <v>21:0955</v>
      </c>
      <c r="D615" s="1" t="str">
        <f t="shared" si="65"/>
        <v>21:0006</v>
      </c>
      <c r="E615" t="s">
        <v>5781</v>
      </c>
      <c r="F615" t="s">
        <v>5800</v>
      </c>
      <c r="H615">
        <v>64.665738899999994</v>
      </c>
      <c r="I615">
        <v>-110.6742911</v>
      </c>
      <c r="J615" s="1" t="str">
        <f t="shared" si="62"/>
        <v>Till</v>
      </c>
      <c r="K615" s="1" t="str">
        <f t="shared" si="66"/>
        <v>Grain Mount: 0.25 – 0.50 mm</v>
      </c>
      <c r="L615" t="s">
        <v>5522</v>
      </c>
      <c r="M615" s="1" t="str">
        <f t="shared" si="67"/>
        <v>Prp</v>
      </c>
      <c r="N615" t="s">
        <v>5801</v>
      </c>
      <c r="O615" t="s">
        <v>5802</v>
      </c>
      <c r="P615" t="s">
        <v>5803</v>
      </c>
      <c r="Q615" t="s">
        <v>5804</v>
      </c>
      <c r="R615" t="s">
        <v>226</v>
      </c>
      <c r="S615" t="s">
        <v>2529</v>
      </c>
      <c r="T615" t="s">
        <v>2205</v>
      </c>
      <c r="U615" t="s">
        <v>33</v>
      </c>
      <c r="V615" t="s">
        <v>4412</v>
      </c>
      <c r="W615" t="s">
        <v>1925</v>
      </c>
      <c r="X615" t="s">
        <v>4365</v>
      </c>
    </row>
    <row r="616" spans="1:24" hidden="1" x14ac:dyDescent="0.25">
      <c r="A616" t="s">
        <v>5805</v>
      </c>
      <c r="B616" t="s">
        <v>5806</v>
      </c>
      <c r="C616" s="1" t="str">
        <f t="shared" si="64"/>
        <v>21:0955</v>
      </c>
      <c r="D616" s="1" t="str">
        <f t="shared" si="65"/>
        <v>21:0006</v>
      </c>
      <c r="E616" t="s">
        <v>5781</v>
      </c>
      <c r="F616" t="s">
        <v>5807</v>
      </c>
      <c r="H616">
        <v>64.665738899999994</v>
      </c>
      <c r="I616">
        <v>-110.6742911</v>
      </c>
      <c r="J616" s="1" t="str">
        <f t="shared" si="62"/>
        <v>Till</v>
      </c>
      <c r="K616" s="1" t="str">
        <f t="shared" si="66"/>
        <v>Grain Mount: 0.25 – 0.50 mm</v>
      </c>
      <c r="L616" t="s">
        <v>5522</v>
      </c>
      <c r="M616" s="1" t="str">
        <f t="shared" si="67"/>
        <v>Prp</v>
      </c>
      <c r="N616" t="s">
        <v>5022</v>
      </c>
      <c r="O616" t="s">
        <v>5808</v>
      </c>
      <c r="P616" t="s">
        <v>5809</v>
      </c>
      <c r="Q616" t="s">
        <v>5810</v>
      </c>
      <c r="R616" t="s">
        <v>87</v>
      </c>
      <c r="S616" t="s">
        <v>5811</v>
      </c>
      <c r="T616" t="s">
        <v>5812</v>
      </c>
      <c r="U616" t="s">
        <v>233</v>
      </c>
      <c r="V616" t="s">
        <v>5813</v>
      </c>
      <c r="W616" t="s">
        <v>5812</v>
      </c>
      <c r="X616" t="s">
        <v>5814</v>
      </c>
    </row>
    <row r="617" spans="1:24" hidden="1" x14ac:dyDescent="0.25">
      <c r="A617" t="s">
        <v>5815</v>
      </c>
      <c r="B617" t="s">
        <v>5816</v>
      </c>
      <c r="C617" s="1" t="str">
        <f t="shared" si="64"/>
        <v>21:0955</v>
      </c>
      <c r="D617" s="1" t="str">
        <f t="shared" si="65"/>
        <v>21:0006</v>
      </c>
      <c r="E617" t="s">
        <v>5781</v>
      </c>
      <c r="F617" t="s">
        <v>5817</v>
      </c>
      <c r="H617">
        <v>64.665738899999994</v>
      </c>
      <c r="I617">
        <v>-110.6742911</v>
      </c>
      <c r="J617" s="1" t="str">
        <f t="shared" si="62"/>
        <v>Till</v>
      </c>
      <c r="K617" s="1" t="str">
        <f t="shared" si="66"/>
        <v>Grain Mount: 0.25 – 0.50 mm</v>
      </c>
      <c r="L617" t="s">
        <v>5522</v>
      </c>
      <c r="M617" s="1" t="str">
        <f t="shared" si="67"/>
        <v>Prp</v>
      </c>
      <c r="N617" t="s">
        <v>5818</v>
      </c>
      <c r="O617" t="s">
        <v>5819</v>
      </c>
      <c r="P617" t="s">
        <v>5820</v>
      </c>
      <c r="Q617" t="s">
        <v>5821</v>
      </c>
      <c r="R617" t="s">
        <v>33</v>
      </c>
      <c r="S617" t="s">
        <v>5822</v>
      </c>
      <c r="T617" t="s">
        <v>5823</v>
      </c>
      <c r="U617" t="s">
        <v>255</v>
      </c>
      <c r="V617" t="s">
        <v>5824</v>
      </c>
      <c r="W617" t="s">
        <v>985</v>
      </c>
      <c r="X617" t="s">
        <v>5825</v>
      </c>
    </row>
    <row r="618" spans="1:24" hidden="1" x14ac:dyDescent="0.25">
      <c r="A618" t="s">
        <v>5826</v>
      </c>
      <c r="B618" t="s">
        <v>5827</v>
      </c>
      <c r="C618" s="1" t="str">
        <f t="shared" si="64"/>
        <v>21:0955</v>
      </c>
      <c r="D618" s="1" t="str">
        <f t="shared" si="65"/>
        <v>21:0006</v>
      </c>
      <c r="E618" t="s">
        <v>5781</v>
      </c>
      <c r="F618" t="s">
        <v>5828</v>
      </c>
      <c r="H618">
        <v>64.665738899999994</v>
      </c>
      <c r="I618">
        <v>-110.6742911</v>
      </c>
      <c r="J618" s="1" t="str">
        <f t="shared" si="62"/>
        <v>Till</v>
      </c>
      <c r="K618" s="1" t="str">
        <f t="shared" si="66"/>
        <v>Grain Mount: 0.25 – 0.50 mm</v>
      </c>
      <c r="L618" t="s">
        <v>5522</v>
      </c>
      <c r="M618" s="1" t="str">
        <f t="shared" si="67"/>
        <v>Prp</v>
      </c>
      <c r="N618" t="s">
        <v>5829</v>
      </c>
      <c r="O618" t="s">
        <v>5830</v>
      </c>
      <c r="P618" t="s">
        <v>5831</v>
      </c>
      <c r="Q618" t="s">
        <v>5286</v>
      </c>
      <c r="R618" t="s">
        <v>246</v>
      </c>
      <c r="S618" t="s">
        <v>5832</v>
      </c>
      <c r="T618" t="s">
        <v>599</v>
      </c>
      <c r="U618" t="s">
        <v>686</v>
      </c>
      <c r="V618" t="s">
        <v>3589</v>
      </c>
      <c r="W618" t="s">
        <v>556</v>
      </c>
      <c r="X618" t="s">
        <v>5833</v>
      </c>
    </row>
    <row r="619" spans="1:24" hidden="1" x14ac:dyDescent="0.25">
      <c r="A619" t="s">
        <v>5834</v>
      </c>
      <c r="B619" t="s">
        <v>5835</v>
      </c>
      <c r="C619" s="1" t="str">
        <f t="shared" si="64"/>
        <v>21:0955</v>
      </c>
      <c r="D619" s="1" t="str">
        <f t="shared" si="65"/>
        <v>21:0006</v>
      </c>
      <c r="E619" t="s">
        <v>5781</v>
      </c>
      <c r="F619" t="s">
        <v>5836</v>
      </c>
      <c r="H619">
        <v>64.665738899999994</v>
      </c>
      <c r="I619">
        <v>-110.6742911</v>
      </c>
      <c r="J619" s="1" t="str">
        <f t="shared" si="62"/>
        <v>Till</v>
      </c>
      <c r="K619" s="1" t="str">
        <f t="shared" si="66"/>
        <v>Grain Mount: 0.25 – 0.50 mm</v>
      </c>
      <c r="L619" t="s">
        <v>5522</v>
      </c>
      <c r="M619" s="1" t="str">
        <f t="shared" si="67"/>
        <v>Prp</v>
      </c>
      <c r="N619" t="s">
        <v>5837</v>
      </c>
      <c r="O619" t="s">
        <v>2142</v>
      </c>
      <c r="P619" t="s">
        <v>5838</v>
      </c>
      <c r="Q619" t="s">
        <v>5839</v>
      </c>
      <c r="R619" t="s">
        <v>33</v>
      </c>
      <c r="S619" t="s">
        <v>5840</v>
      </c>
      <c r="T619" t="s">
        <v>5841</v>
      </c>
      <c r="U619" t="s">
        <v>449</v>
      </c>
      <c r="V619" t="s">
        <v>5842</v>
      </c>
      <c r="W619" t="s">
        <v>2434</v>
      </c>
      <c r="X619" t="s">
        <v>5843</v>
      </c>
    </row>
    <row r="620" spans="1:24" hidden="1" x14ac:dyDescent="0.25">
      <c r="A620" t="s">
        <v>5844</v>
      </c>
      <c r="B620" t="s">
        <v>5845</v>
      </c>
      <c r="C620" s="1" t="str">
        <f t="shared" si="64"/>
        <v>21:0955</v>
      </c>
      <c r="D620" s="1" t="str">
        <f t="shared" si="65"/>
        <v>21:0006</v>
      </c>
      <c r="E620" t="s">
        <v>5781</v>
      </c>
      <c r="F620" t="s">
        <v>5846</v>
      </c>
      <c r="H620">
        <v>64.665738899999994</v>
      </c>
      <c r="I620">
        <v>-110.6742911</v>
      </c>
      <c r="J620" s="1" t="str">
        <f t="shared" si="62"/>
        <v>Till</v>
      </c>
      <c r="K620" s="1" t="str">
        <f t="shared" si="66"/>
        <v>Grain Mount: 0.25 – 0.50 mm</v>
      </c>
      <c r="L620" t="s">
        <v>5522</v>
      </c>
      <c r="M620" s="1" t="str">
        <f t="shared" si="67"/>
        <v>Prp</v>
      </c>
      <c r="N620" t="s">
        <v>5847</v>
      </c>
      <c r="O620" t="s">
        <v>5848</v>
      </c>
      <c r="P620" t="s">
        <v>5849</v>
      </c>
      <c r="Q620" t="s">
        <v>4221</v>
      </c>
      <c r="R620" t="s">
        <v>33</v>
      </c>
      <c r="S620" t="s">
        <v>5850</v>
      </c>
      <c r="T620" t="s">
        <v>3441</v>
      </c>
      <c r="U620" t="s">
        <v>90</v>
      </c>
      <c r="V620" t="s">
        <v>5851</v>
      </c>
      <c r="W620" t="s">
        <v>2277</v>
      </c>
      <c r="X620" t="s">
        <v>5573</v>
      </c>
    </row>
    <row r="621" spans="1:24" hidden="1" x14ac:dyDescent="0.25">
      <c r="A621" t="s">
        <v>5852</v>
      </c>
      <c r="B621" t="s">
        <v>5853</v>
      </c>
      <c r="C621" s="1" t="str">
        <f t="shared" si="64"/>
        <v>21:0955</v>
      </c>
      <c r="D621" s="1" t="str">
        <f t="shared" si="65"/>
        <v>21:0006</v>
      </c>
      <c r="E621" t="s">
        <v>5781</v>
      </c>
      <c r="F621" t="s">
        <v>5854</v>
      </c>
      <c r="H621">
        <v>64.665738899999994</v>
      </c>
      <c r="I621">
        <v>-110.6742911</v>
      </c>
      <c r="J621" s="1" t="str">
        <f t="shared" si="62"/>
        <v>Till</v>
      </c>
      <c r="K621" s="1" t="str">
        <f t="shared" si="66"/>
        <v>Grain Mount: 0.25 – 0.50 mm</v>
      </c>
      <c r="L621" t="s">
        <v>5522</v>
      </c>
      <c r="M621" s="1" t="str">
        <f t="shared" si="67"/>
        <v>Prp</v>
      </c>
      <c r="N621" t="s">
        <v>5855</v>
      </c>
      <c r="O621" t="s">
        <v>5856</v>
      </c>
      <c r="P621" t="s">
        <v>5857</v>
      </c>
      <c r="Q621" t="s">
        <v>5858</v>
      </c>
      <c r="R621" t="s">
        <v>366</v>
      </c>
      <c r="S621" t="s">
        <v>5859</v>
      </c>
      <c r="T621" t="s">
        <v>293</v>
      </c>
      <c r="U621" t="s">
        <v>645</v>
      </c>
      <c r="V621" t="s">
        <v>5860</v>
      </c>
      <c r="W621" t="s">
        <v>1346</v>
      </c>
      <c r="X621" t="s">
        <v>3579</v>
      </c>
    </row>
    <row r="622" spans="1:24" hidden="1" x14ac:dyDescent="0.25">
      <c r="A622" t="s">
        <v>5861</v>
      </c>
      <c r="B622" t="s">
        <v>5862</v>
      </c>
      <c r="C622" s="1" t="str">
        <f t="shared" si="64"/>
        <v>21:0955</v>
      </c>
      <c r="D622" s="1" t="str">
        <f t="shared" si="65"/>
        <v>21:0006</v>
      </c>
      <c r="E622" t="s">
        <v>5781</v>
      </c>
      <c r="F622" t="s">
        <v>5863</v>
      </c>
      <c r="H622">
        <v>64.665738899999994</v>
      </c>
      <c r="I622">
        <v>-110.6742911</v>
      </c>
      <c r="J622" s="1" t="str">
        <f t="shared" si="62"/>
        <v>Till</v>
      </c>
      <c r="K622" s="1" t="str">
        <f t="shared" si="66"/>
        <v>Grain Mount: 0.25 – 0.50 mm</v>
      </c>
      <c r="L622" t="s">
        <v>5522</v>
      </c>
      <c r="M622" s="1" t="str">
        <f>HYPERLINK("http://geochem.nrcan.gc.ca/cdogs/content/kwd/kwd030530_e.htm", "Cr_Di")</f>
        <v>Cr_Di</v>
      </c>
      <c r="N622" t="s">
        <v>5864</v>
      </c>
      <c r="O622" t="s">
        <v>5865</v>
      </c>
      <c r="P622" t="s">
        <v>5866</v>
      </c>
      <c r="Q622" t="s">
        <v>5867</v>
      </c>
      <c r="R622" t="s">
        <v>366</v>
      </c>
      <c r="S622" t="s">
        <v>5868</v>
      </c>
      <c r="T622" t="s">
        <v>5869</v>
      </c>
      <c r="U622" t="s">
        <v>5870</v>
      </c>
      <c r="V622" t="s">
        <v>5871</v>
      </c>
      <c r="W622" t="s">
        <v>1350</v>
      </c>
      <c r="X622" t="s">
        <v>5872</v>
      </c>
    </row>
    <row r="623" spans="1:24" hidden="1" x14ac:dyDescent="0.25">
      <c r="A623" t="s">
        <v>5873</v>
      </c>
      <c r="B623" t="s">
        <v>5874</v>
      </c>
      <c r="C623" s="1" t="str">
        <f t="shared" si="64"/>
        <v>21:0955</v>
      </c>
      <c r="D623" s="1" t="str">
        <f t="shared" si="65"/>
        <v>21:0006</v>
      </c>
      <c r="E623" t="s">
        <v>5781</v>
      </c>
      <c r="F623" t="s">
        <v>5875</v>
      </c>
      <c r="H623">
        <v>64.665738899999994</v>
      </c>
      <c r="I623">
        <v>-110.6742911</v>
      </c>
      <c r="J623" s="1" t="str">
        <f t="shared" si="62"/>
        <v>Till</v>
      </c>
      <c r="K623" s="1" t="str">
        <f t="shared" si="66"/>
        <v>Grain Mount: 0.25 – 0.50 mm</v>
      </c>
      <c r="L623" t="s">
        <v>5522</v>
      </c>
      <c r="M623" s="1" t="str">
        <f>HYPERLINK("http://geochem.nrcan.gc.ca/cdogs/content/kwd/kwd030543_e.htm", "Di")</f>
        <v>Di</v>
      </c>
      <c r="N623" t="s">
        <v>5876</v>
      </c>
      <c r="O623" t="s">
        <v>5877</v>
      </c>
      <c r="P623" t="s">
        <v>333</v>
      </c>
      <c r="Q623" t="s">
        <v>5878</v>
      </c>
      <c r="R623" t="s">
        <v>104</v>
      </c>
      <c r="S623" t="s">
        <v>5879</v>
      </c>
      <c r="T623" t="s">
        <v>509</v>
      </c>
      <c r="U623" t="s">
        <v>1020</v>
      </c>
      <c r="V623" t="s">
        <v>5880</v>
      </c>
      <c r="W623" t="s">
        <v>1436</v>
      </c>
      <c r="X623" t="s">
        <v>5881</v>
      </c>
    </row>
    <row r="624" spans="1:24" hidden="1" x14ac:dyDescent="0.25">
      <c r="A624" t="s">
        <v>5882</v>
      </c>
      <c r="B624" t="s">
        <v>5883</v>
      </c>
      <c r="C624" s="1" t="str">
        <f t="shared" si="64"/>
        <v>21:0955</v>
      </c>
      <c r="D624" s="1" t="str">
        <f t="shared" si="65"/>
        <v>21:0006</v>
      </c>
      <c r="E624" t="s">
        <v>5781</v>
      </c>
      <c r="F624" t="s">
        <v>5884</v>
      </c>
      <c r="H624">
        <v>64.665738899999994</v>
      </c>
      <c r="I624">
        <v>-110.6742911</v>
      </c>
      <c r="J624" s="1" t="str">
        <f t="shared" si="62"/>
        <v>Till</v>
      </c>
      <c r="K624" s="1" t="str">
        <f t="shared" si="66"/>
        <v>Grain Mount: 0.25 – 0.50 mm</v>
      </c>
      <c r="L624" t="s">
        <v>5522</v>
      </c>
      <c r="M624" s="1" t="str">
        <f>HYPERLINK("http://geochem.nrcan.gc.ca/cdogs/content/kwd/kwd030120_e.htm", "Ilm")</f>
        <v>Ilm</v>
      </c>
      <c r="N624" t="s">
        <v>501</v>
      </c>
      <c r="O624" t="s">
        <v>223</v>
      </c>
      <c r="P624" t="s">
        <v>50</v>
      </c>
      <c r="Q624" t="s">
        <v>5885</v>
      </c>
      <c r="R624" t="s">
        <v>47</v>
      </c>
      <c r="S624" t="s">
        <v>5886</v>
      </c>
      <c r="T624" t="s">
        <v>1385</v>
      </c>
      <c r="U624" t="s">
        <v>33</v>
      </c>
      <c r="V624" t="s">
        <v>33</v>
      </c>
      <c r="W624" t="s">
        <v>5887</v>
      </c>
      <c r="X624" t="s">
        <v>5888</v>
      </c>
    </row>
    <row r="625" spans="1:24" hidden="1" x14ac:dyDescent="0.25">
      <c r="A625" t="s">
        <v>5889</v>
      </c>
      <c r="B625" t="s">
        <v>5890</v>
      </c>
      <c r="C625" s="1" t="str">
        <f t="shared" si="64"/>
        <v>21:0955</v>
      </c>
      <c r="D625" s="1" t="str">
        <f t="shared" si="65"/>
        <v>21:0006</v>
      </c>
      <c r="E625" t="s">
        <v>5781</v>
      </c>
      <c r="F625" t="s">
        <v>5891</v>
      </c>
      <c r="H625">
        <v>64.665738899999994</v>
      </c>
      <c r="I625">
        <v>-110.6742911</v>
      </c>
      <c r="J625" s="1" t="str">
        <f t="shared" si="62"/>
        <v>Till</v>
      </c>
      <c r="K625" s="1" t="str">
        <f t="shared" si="66"/>
        <v>Grain Mount: 0.25 – 0.50 mm</v>
      </c>
      <c r="L625" t="s">
        <v>5522</v>
      </c>
      <c r="M625" s="1" t="str">
        <f>HYPERLINK("http://geochem.nrcan.gc.ca/cdogs/content/kwd/kwd030538_e.htm", "Mg_Ilm")</f>
        <v>Mg_Ilm</v>
      </c>
      <c r="N625" t="s">
        <v>4224</v>
      </c>
      <c r="O625" t="s">
        <v>142</v>
      </c>
      <c r="P625" t="s">
        <v>5442</v>
      </c>
      <c r="Q625" t="s">
        <v>5892</v>
      </c>
      <c r="R625" t="s">
        <v>33</v>
      </c>
      <c r="S625" t="s">
        <v>5893</v>
      </c>
      <c r="T625" t="s">
        <v>823</v>
      </c>
      <c r="U625" t="s">
        <v>33</v>
      </c>
      <c r="V625" t="s">
        <v>33</v>
      </c>
      <c r="W625" t="s">
        <v>5894</v>
      </c>
      <c r="X625" t="s">
        <v>5895</v>
      </c>
    </row>
    <row r="626" spans="1:24" hidden="1" x14ac:dyDescent="0.25">
      <c r="A626" t="s">
        <v>5896</v>
      </c>
      <c r="B626" t="s">
        <v>5897</v>
      </c>
      <c r="C626" s="1" t="str">
        <f t="shared" si="64"/>
        <v>21:0955</v>
      </c>
      <c r="D626" s="1" t="str">
        <f t="shared" si="65"/>
        <v>21:0006</v>
      </c>
      <c r="E626" t="s">
        <v>5781</v>
      </c>
      <c r="F626" t="s">
        <v>5898</v>
      </c>
      <c r="H626">
        <v>64.665738899999994</v>
      </c>
      <c r="I626">
        <v>-110.6742911</v>
      </c>
      <c r="J626" s="1" t="str">
        <f t="shared" si="62"/>
        <v>Till</v>
      </c>
      <c r="K626" s="1" t="str">
        <f t="shared" si="66"/>
        <v>Grain Mount: 0.25 – 0.50 mm</v>
      </c>
      <c r="L626" t="s">
        <v>5522</v>
      </c>
      <c r="M626" s="1" t="str">
        <f>HYPERLINK("http://geochem.nrcan.gc.ca/cdogs/content/kwd/kwd030536_e.htm", "Lcx")</f>
        <v>Lcx</v>
      </c>
      <c r="N626" t="s">
        <v>462</v>
      </c>
      <c r="O626" t="s">
        <v>33</v>
      </c>
      <c r="P626" t="s">
        <v>531</v>
      </c>
      <c r="Q626" t="s">
        <v>5899</v>
      </c>
      <c r="R626" t="s">
        <v>101</v>
      </c>
      <c r="S626" t="s">
        <v>4160</v>
      </c>
      <c r="T626" t="s">
        <v>5900</v>
      </c>
      <c r="U626" t="s">
        <v>33</v>
      </c>
      <c r="V626" t="s">
        <v>33</v>
      </c>
      <c r="W626" t="s">
        <v>5901</v>
      </c>
      <c r="X626" t="s">
        <v>5902</v>
      </c>
    </row>
    <row r="627" spans="1:24" hidden="1" x14ac:dyDescent="0.25">
      <c r="A627" t="s">
        <v>5903</v>
      </c>
      <c r="B627" t="s">
        <v>5904</v>
      </c>
      <c r="C627" s="1" t="str">
        <f t="shared" si="64"/>
        <v>21:0955</v>
      </c>
      <c r="D627" s="1" t="str">
        <f t="shared" si="65"/>
        <v>21:0006</v>
      </c>
      <c r="E627" t="s">
        <v>5781</v>
      </c>
      <c r="F627" t="s">
        <v>5905</v>
      </c>
      <c r="H627">
        <v>64.665738899999994</v>
      </c>
      <c r="I627">
        <v>-110.6742911</v>
      </c>
      <c r="J627" s="1" t="str">
        <f t="shared" si="62"/>
        <v>Till</v>
      </c>
      <c r="K627" s="1" t="str">
        <f t="shared" si="66"/>
        <v>Grain Mount: 0.25 – 0.50 mm</v>
      </c>
      <c r="L627" t="s">
        <v>5522</v>
      </c>
      <c r="M627" s="1" t="str">
        <f>HYPERLINK("http://geochem.nrcan.gc.ca/cdogs/content/kwd/kwd030125_e.htm", "Rt")</f>
        <v>Rt</v>
      </c>
      <c r="N627" t="s">
        <v>501</v>
      </c>
      <c r="O627" t="s">
        <v>234</v>
      </c>
      <c r="P627" t="s">
        <v>2425</v>
      </c>
      <c r="Q627" t="s">
        <v>1213</v>
      </c>
      <c r="R627" t="s">
        <v>33</v>
      </c>
      <c r="S627" t="s">
        <v>33</v>
      </c>
      <c r="T627" t="s">
        <v>366</v>
      </c>
      <c r="U627" t="s">
        <v>33</v>
      </c>
      <c r="V627" t="s">
        <v>33</v>
      </c>
      <c r="W627" t="s">
        <v>5906</v>
      </c>
      <c r="X627" t="s">
        <v>5907</v>
      </c>
    </row>
    <row r="628" spans="1:24" hidden="1" x14ac:dyDescent="0.25">
      <c r="A628" t="s">
        <v>5908</v>
      </c>
      <c r="B628" t="s">
        <v>5909</v>
      </c>
      <c r="C628" s="1" t="str">
        <f t="shared" si="64"/>
        <v>21:0955</v>
      </c>
      <c r="D628" s="1" t="str">
        <f t="shared" si="65"/>
        <v>21:0006</v>
      </c>
      <c r="E628" t="s">
        <v>5910</v>
      </c>
      <c r="F628" t="s">
        <v>5911</v>
      </c>
      <c r="H628">
        <v>64.706598</v>
      </c>
      <c r="I628">
        <v>-110.69192289999999</v>
      </c>
      <c r="J628" s="1" t="str">
        <f t="shared" si="62"/>
        <v>Till</v>
      </c>
      <c r="K628" s="1" t="str">
        <f t="shared" si="66"/>
        <v>Grain Mount: 0.25 – 0.50 mm</v>
      </c>
      <c r="L628" t="s">
        <v>5522</v>
      </c>
      <c r="M628" s="1" t="str">
        <f t="shared" ref="M628:M634" si="68">HYPERLINK("http://geochem.nrcan.gc.ca/cdogs/content/kwd/kwd030523_e.htm", "Prp")</f>
        <v>Prp</v>
      </c>
      <c r="N628" t="s">
        <v>5912</v>
      </c>
      <c r="O628" t="s">
        <v>5913</v>
      </c>
      <c r="P628" t="s">
        <v>5914</v>
      </c>
      <c r="Q628" t="s">
        <v>5915</v>
      </c>
      <c r="R628" t="s">
        <v>366</v>
      </c>
      <c r="S628" t="s">
        <v>5916</v>
      </c>
      <c r="T628" t="s">
        <v>4646</v>
      </c>
      <c r="U628" t="s">
        <v>33</v>
      </c>
      <c r="V628" t="s">
        <v>5917</v>
      </c>
      <c r="W628" t="s">
        <v>200</v>
      </c>
      <c r="X628" t="s">
        <v>2951</v>
      </c>
    </row>
    <row r="629" spans="1:24" hidden="1" x14ac:dyDescent="0.25">
      <c r="A629" t="s">
        <v>5918</v>
      </c>
      <c r="B629" t="s">
        <v>5919</v>
      </c>
      <c r="C629" s="1" t="str">
        <f t="shared" si="64"/>
        <v>21:0955</v>
      </c>
      <c r="D629" s="1" t="str">
        <f t="shared" si="65"/>
        <v>21:0006</v>
      </c>
      <c r="E629" t="s">
        <v>5910</v>
      </c>
      <c r="F629" t="s">
        <v>5920</v>
      </c>
      <c r="H629">
        <v>64.706598</v>
      </c>
      <c r="I629">
        <v>-110.69192289999999</v>
      </c>
      <c r="J629" s="1" t="str">
        <f t="shared" si="62"/>
        <v>Till</v>
      </c>
      <c r="K629" s="1" t="str">
        <f t="shared" si="66"/>
        <v>Grain Mount: 0.25 – 0.50 mm</v>
      </c>
      <c r="L629" t="s">
        <v>5522</v>
      </c>
      <c r="M629" s="1" t="str">
        <f t="shared" si="68"/>
        <v>Prp</v>
      </c>
      <c r="N629" t="s">
        <v>5921</v>
      </c>
      <c r="O629" t="s">
        <v>5922</v>
      </c>
      <c r="P629" t="s">
        <v>5923</v>
      </c>
      <c r="Q629" t="s">
        <v>5924</v>
      </c>
      <c r="R629" t="s">
        <v>234</v>
      </c>
      <c r="S629" t="s">
        <v>5925</v>
      </c>
      <c r="T629" t="s">
        <v>511</v>
      </c>
      <c r="U629" t="s">
        <v>400</v>
      </c>
      <c r="V629" t="s">
        <v>5926</v>
      </c>
      <c r="W629" t="s">
        <v>1944</v>
      </c>
      <c r="X629" t="s">
        <v>5927</v>
      </c>
    </row>
    <row r="630" spans="1:24" hidden="1" x14ac:dyDescent="0.25">
      <c r="A630" t="s">
        <v>5928</v>
      </c>
      <c r="B630" t="s">
        <v>5929</v>
      </c>
      <c r="C630" s="1" t="str">
        <f t="shared" si="64"/>
        <v>21:0955</v>
      </c>
      <c r="D630" s="1" t="str">
        <f t="shared" si="65"/>
        <v>21:0006</v>
      </c>
      <c r="E630" t="s">
        <v>5910</v>
      </c>
      <c r="F630" t="s">
        <v>5930</v>
      </c>
      <c r="H630">
        <v>64.706598</v>
      </c>
      <c r="I630">
        <v>-110.69192289999999</v>
      </c>
      <c r="J630" s="1" t="str">
        <f t="shared" si="62"/>
        <v>Till</v>
      </c>
      <c r="K630" s="1" t="str">
        <f t="shared" si="66"/>
        <v>Grain Mount: 0.25 – 0.50 mm</v>
      </c>
      <c r="L630" t="s">
        <v>5522</v>
      </c>
      <c r="M630" s="1" t="str">
        <f t="shared" si="68"/>
        <v>Prp</v>
      </c>
      <c r="N630" t="s">
        <v>3099</v>
      </c>
      <c r="O630" t="s">
        <v>5931</v>
      </c>
      <c r="P630" t="s">
        <v>5932</v>
      </c>
      <c r="Q630" t="s">
        <v>1716</v>
      </c>
      <c r="R630" t="s">
        <v>33</v>
      </c>
      <c r="S630" t="s">
        <v>5933</v>
      </c>
      <c r="T630" t="s">
        <v>578</v>
      </c>
      <c r="U630" t="s">
        <v>291</v>
      </c>
      <c r="V630" t="s">
        <v>5934</v>
      </c>
      <c r="W630" t="s">
        <v>209</v>
      </c>
      <c r="X630" t="s">
        <v>5935</v>
      </c>
    </row>
    <row r="631" spans="1:24" hidden="1" x14ac:dyDescent="0.25">
      <c r="A631" t="s">
        <v>5936</v>
      </c>
      <c r="B631" t="s">
        <v>5937</v>
      </c>
      <c r="C631" s="1" t="str">
        <f t="shared" si="64"/>
        <v>21:0955</v>
      </c>
      <c r="D631" s="1" t="str">
        <f t="shared" si="65"/>
        <v>21:0006</v>
      </c>
      <c r="E631" t="s">
        <v>5910</v>
      </c>
      <c r="F631" t="s">
        <v>5938</v>
      </c>
      <c r="H631">
        <v>64.706598</v>
      </c>
      <c r="I631">
        <v>-110.69192289999999</v>
      </c>
      <c r="J631" s="1" t="str">
        <f t="shared" si="62"/>
        <v>Till</v>
      </c>
      <c r="K631" s="1" t="str">
        <f t="shared" si="66"/>
        <v>Grain Mount: 0.25 – 0.50 mm</v>
      </c>
      <c r="L631" t="s">
        <v>5522</v>
      </c>
      <c r="M631" s="1" t="str">
        <f t="shared" si="68"/>
        <v>Prp</v>
      </c>
      <c r="N631" t="s">
        <v>5939</v>
      </c>
      <c r="O631" t="s">
        <v>5940</v>
      </c>
      <c r="P631" t="s">
        <v>5941</v>
      </c>
      <c r="Q631" t="s">
        <v>5942</v>
      </c>
      <c r="R631" t="s">
        <v>33</v>
      </c>
      <c r="S631" t="s">
        <v>5943</v>
      </c>
      <c r="T631" t="s">
        <v>317</v>
      </c>
      <c r="U631" t="s">
        <v>245</v>
      </c>
      <c r="V631" t="s">
        <v>5944</v>
      </c>
      <c r="W631" t="s">
        <v>1621</v>
      </c>
      <c r="X631" t="s">
        <v>5945</v>
      </c>
    </row>
    <row r="632" spans="1:24" hidden="1" x14ac:dyDescent="0.25">
      <c r="A632" t="s">
        <v>5946</v>
      </c>
      <c r="B632" t="s">
        <v>5947</v>
      </c>
      <c r="C632" s="1" t="str">
        <f t="shared" si="64"/>
        <v>21:0955</v>
      </c>
      <c r="D632" s="1" t="str">
        <f t="shared" si="65"/>
        <v>21:0006</v>
      </c>
      <c r="E632" t="s">
        <v>5910</v>
      </c>
      <c r="F632" t="s">
        <v>5948</v>
      </c>
      <c r="H632">
        <v>64.706598</v>
      </c>
      <c r="I632">
        <v>-110.69192289999999</v>
      </c>
      <c r="J632" s="1" t="str">
        <f t="shared" si="62"/>
        <v>Till</v>
      </c>
      <c r="K632" s="1" t="str">
        <f t="shared" si="66"/>
        <v>Grain Mount: 0.25 – 0.50 mm</v>
      </c>
      <c r="L632" t="s">
        <v>5522</v>
      </c>
      <c r="M632" s="1" t="str">
        <f t="shared" si="68"/>
        <v>Prp</v>
      </c>
      <c r="N632" t="s">
        <v>5949</v>
      </c>
      <c r="O632" t="s">
        <v>4017</v>
      </c>
      <c r="P632" t="s">
        <v>5950</v>
      </c>
      <c r="Q632" t="s">
        <v>5951</v>
      </c>
      <c r="R632" t="s">
        <v>420</v>
      </c>
      <c r="S632" t="s">
        <v>5952</v>
      </c>
      <c r="T632" t="s">
        <v>957</v>
      </c>
      <c r="U632" t="s">
        <v>645</v>
      </c>
      <c r="V632" t="s">
        <v>5953</v>
      </c>
      <c r="W632" t="s">
        <v>4924</v>
      </c>
      <c r="X632" t="s">
        <v>5954</v>
      </c>
    </row>
    <row r="633" spans="1:24" hidden="1" x14ac:dyDescent="0.25">
      <c r="A633" t="s">
        <v>5955</v>
      </c>
      <c r="B633" t="s">
        <v>5956</v>
      </c>
      <c r="C633" s="1" t="str">
        <f t="shared" si="64"/>
        <v>21:0955</v>
      </c>
      <c r="D633" s="1" t="str">
        <f t="shared" si="65"/>
        <v>21:0006</v>
      </c>
      <c r="E633" t="s">
        <v>5910</v>
      </c>
      <c r="F633" t="s">
        <v>5957</v>
      </c>
      <c r="H633">
        <v>64.706598</v>
      </c>
      <c r="I633">
        <v>-110.69192289999999</v>
      </c>
      <c r="J633" s="1" t="str">
        <f t="shared" si="62"/>
        <v>Till</v>
      </c>
      <c r="K633" s="1" t="str">
        <f t="shared" si="66"/>
        <v>Grain Mount: 0.25 – 0.50 mm</v>
      </c>
      <c r="L633" t="s">
        <v>5522</v>
      </c>
      <c r="M633" s="1" t="str">
        <f t="shared" si="68"/>
        <v>Prp</v>
      </c>
      <c r="N633" t="s">
        <v>5958</v>
      </c>
      <c r="O633" t="s">
        <v>5959</v>
      </c>
      <c r="P633" t="s">
        <v>5960</v>
      </c>
      <c r="Q633" t="s">
        <v>5961</v>
      </c>
      <c r="R633" t="s">
        <v>226</v>
      </c>
      <c r="S633" t="s">
        <v>5962</v>
      </c>
      <c r="T633" t="s">
        <v>856</v>
      </c>
      <c r="U633" t="s">
        <v>307</v>
      </c>
      <c r="V633" t="s">
        <v>3731</v>
      </c>
      <c r="W633" t="s">
        <v>2759</v>
      </c>
      <c r="X633" t="s">
        <v>5963</v>
      </c>
    </row>
    <row r="634" spans="1:24" hidden="1" x14ac:dyDescent="0.25">
      <c r="A634" t="s">
        <v>5964</v>
      </c>
      <c r="B634" t="s">
        <v>5965</v>
      </c>
      <c r="C634" s="1" t="str">
        <f t="shared" si="64"/>
        <v>21:0955</v>
      </c>
      <c r="D634" s="1" t="str">
        <f t="shared" si="65"/>
        <v>21:0006</v>
      </c>
      <c r="E634" t="s">
        <v>5910</v>
      </c>
      <c r="F634" t="s">
        <v>5966</v>
      </c>
      <c r="H634">
        <v>64.706598</v>
      </c>
      <c r="I634">
        <v>-110.69192289999999</v>
      </c>
      <c r="J634" s="1" t="str">
        <f t="shared" si="62"/>
        <v>Till</v>
      </c>
      <c r="K634" s="1" t="str">
        <f t="shared" si="66"/>
        <v>Grain Mount: 0.25 – 0.50 mm</v>
      </c>
      <c r="L634" t="s">
        <v>5522</v>
      </c>
      <c r="M634" s="1" t="str">
        <f t="shared" si="68"/>
        <v>Prp</v>
      </c>
      <c r="N634" t="s">
        <v>5967</v>
      </c>
      <c r="O634" t="s">
        <v>5968</v>
      </c>
      <c r="P634" t="s">
        <v>5969</v>
      </c>
      <c r="Q634" t="s">
        <v>5970</v>
      </c>
      <c r="R634" t="s">
        <v>420</v>
      </c>
      <c r="S634" t="s">
        <v>5971</v>
      </c>
      <c r="T634" t="s">
        <v>198</v>
      </c>
      <c r="U634" t="s">
        <v>366</v>
      </c>
      <c r="V634" t="s">
        <v>5972</v>
      </c>
      <c r="W634" t="s">
        <v>1646</v>
      </c>
      <c r="X634" t="s">
        <v>1341</v>
      </c>
    </row>
    <row r="635" spans="1:24" hidden="1" x14ac:dyDescent="0.25">
      <c r="A635" t="s">
        <v>5973</v>
      </c>
      <c r="B635" t="s">
        <v>5974</v>
      </c>
      <c r="C635" s="1" t="str">
        <f t="shared" si="64"/>
        <v>21:0955</v>
      </c>
      <c r="D635" s="1" t="str">
        <f t="shared" si="65"/>
        <v>21:0006</v>
      </c>
      <c r="E635" t="s">
        <v>5910</v>
      </c>
      <c r="F635" t="s">
        <v>5975</v>
      </c>
      <c r="H635">
        <v>64.706598</v>
      </c>
      <c r="I635">
        <v>-110.69192289999999</v>
      </c>
      <c r="J635" s="1" t="str">
        <f t="shared" si="62"/>
        <v>Till</v>
      </c>
      <c r="K635" s="1" t="str">
        <f t="shared" si="66"/>
        <v>Grain Mount: 0.25 – 0.50 mm</v>
      </c>
      <c r="L635" t="s">
        <v>5522</v>
      </c>
      <c r="M635" s="1" t="str">
        <f>HYPERLINK("http://geochem.nrcan.gc.ca/cdogs/content/kwd/kwd030529_e.htm", "Hi_Cr_Di")</f>
        <v>Hi_Cr_Di</v>
      </c>
      <c r="N635" t="s">
        <v>5976</v>
      </c>
      <c r="O635" t="s">
        <v>5977</v>
      </c>
      <c r="P635" t="s">
        <v>152</v>
      </c>
      <c r="Q635" t="s">
        <v>5978</v>
      </c>
      <c r="R635" t="s">
        <v>5979</v>
      </c>
      <c r="S635" t="s">
        <v>5980</v>
      </c>
      <c r="T635" t="s">
        <v>775</v>
      </c>
      <c r="U635" t="s">
        <v>5981</v>
      </c>
      <c r="V635" t="s">
        <v>5982</v>
      </c>
      <c r="W635" t="s">
        <v>676</v>
      </c>
      <c r="X635" t="s">
        <v>5983</v>
      </c>
    </row>
    <row r="636" spans="1:24" hidden="1" x14ac:dyDescent="0.25">
      <c r="A636" t="s">
        <v>5984</v>
      </c>
      <c r="B636" t="s">
        <v>5985</v>
      </c>
      <c r="C636" s="1" t="str">
        <f t="shared" si="64"/>
        <v>21:0955</v>
      </c>
      <c r="D636" s="1" t="str">
        <f t="shared" si="65"/>
        <v>21:0006</v>
      </c>
      <c r="E636" t="s">
        <v>5910</v>
      </c>
      <c r="F636" t="s">
        <v>5986</v>
      </c>
      <c r="H636">
        <v>64.706598</v>
      </c>
      <c r="I636">
        <v>-110.69192289999999</v>
      </c>
      <c r="J636" s="1" t="str">
        <f t="shared" si="62"/>
        <v>Till</v>
      </c>
      <c r="K636" s="1" t="str">
        <f t="shared" si="66"/>
        <v>Grain Mount: 0.25 – 0.50 mm</v>
      </c>
      <c r="L636" t="s">
        <v>5522</v>
      </c>
      <c r="M636" s="1" t="str">
        <f>HYPERLINK("http://geochem.nrcan.gc.ca/cdogs/content/kwd/kwd030120_e.htm", "Ilm")</f>
        <v>Ilm</v>
      </c>
      <c r="N636" t="s">
        <v>669</v>
      </c>
      <c r="O636" t="s">
        <v>366</v>
      </c>
      <c r="P636" t="s">
        <v>398</v>
      </c>
      <c r="Q636" t="s">
        <v>5987</v>
      </c>
      <c r="R636" t="s">
        <v>33</v>
      </c>
      <c r="S636" t="s">
        <v>317</v>
      </c>
      <c r="T636" t="s">
        <v>966</v>
      </c>
      <c r="U636" t="s">
        <v>728</v>
      </c>
      <c r="V636" t="s">
        <v>33</v>
      </c>
      <c r="W636" t="s">
        <v>5988</v>
      </c>
      <c r="X636" t="s">
        <v>5989</v>
      </c>
    </row>
    <row r="637" spans="1:24" hidden="1" x14ac:dyDescent="0.25">
      <c r="A637" t="s">
        <v>5990</v>
      </c>
      <c r="B637" t="s">
        <v>5991</v>
      </c>
      <c r="C637" s="1" t="str">
        <f t="shared" si="64"/>
        <v>21:0955</v>
      </c>
      <c r="D637" s="1" t="str">
        <f t="shared" si="65"/>
        <v>21:0006</v>
      </c>
      <c r="E637" t="s">
        <v>5910</v>
      </c>
      <c r="F637" t="s">
        <v>5992</v>
      </c>
      <c r="H637">
        <v>64.706598</v>
      </c>
      <c r="I637">
        <v>-110.69192289999999</v>
      </c>
      <c r="J637" s="1" t="str">
        <f t="shared" si="62"/>
        <v>Till</v>
      </c>
      <c r="K637" s="1" t="str">
        <f t="shared" si="66"/>
        <v>Grain Mount: 0.25 – 0.50 mm</v>
      </c>
      <c r="L637" t="s">
        <v>5522</v>
      </c>
      <c r="M637" s="1" t="str">
        <f>HYPERLINK("http://geochem.nrcan.gc.ca/cdogs/content/kwd/kwd030120_e.htm", "Ilm")</f>
        <v>Ilm</v>
      </c>
      <c r="N637" t="s">
        <v>494</v>
      </c>
      <c r="O637" t="s">
        <v>142</v>
      </c>
      <c r="P637" t="s">
        <v>129</v>
      </c>
      <c r="Q637" t="s">
        <v>5993</v>
      </c>
      <c r="R637" t="s">
        <v>33</v>
      </c>
      <c r="S637" t="s">
        <v>1408</v>
      </c>
      <c r="T637" t="s">
        <v>5994</v>
      </c>
      <c r="U637" t="s">
        <v>33</v>
      </c>
      <c r="V637" t="s">
        <v>424</v>
      </c>
      <c r="W637" t="s">
        <v>5995</v>
      </c>
      <c r="X637" t="s">
        <v>5996</v>
      </c>
    </row>
    <row r="638" spans="1:24" hidden="1" x14ac:dyDescent="0.25">
      <c r="A638" t="s">
        <v>5997</v>
      </c>
      <c r="B638" t="s">
        <v>5998</v>
      </c>
      <c r="C638" s="1" t="str">
        <f t="shared" si="64"/>
        <v>21:0955</v>
      </c>
      <c r="D638" s="1" t="str">
        <f t="shared" si="65"/>
        <v>21:0006</v>
      </c>
      <c r="E638" t="s">
        <v>5910</v>
      </c>
      <c r="F638" t="s">
        <v>5999</v>
      </c>
      <c r="H638">
        <v>64.706598</v>
      </c>
      <c r="I638">
        <v>-110.69192289999999</v>
      </c>
      <c r="J638" s="1" t="str">
        <f t="shared" si="62"/>
        <v>Till</v>
      </c>
      <c r="K638" s="1" t="str">
        <f t="shared" si="66"/>
        <v>Grain Mount: 0.25 – 0.50 mm</v>
      </c>
      <c r="L638" t="s">
        <v>5522</v>
      </c>
      <c r="M638" s="1" t="str">
        <f>HYPERLINK("http://geochem.nrcan.gc.ca/cdogs/content/kwd/kwd030120_e.htm", "Ilm")</f>
        <v>Ilm</v>
      </c>
      <c r="N638" t="s">
        <v>291</v>
      </c>
      <c r="O638" t="s">
        <v>33</v>
      </c>
      <c r="P638" t="s">
        <v>490</v>
      </c>
      <c r="Q638" t="s">
        <v>6000</v>
      </c>
      <c r="R638" t="s">
        <v>33</v>
      </c>
      <c r="S638" t="s">
        <v>1705</v>
      </c>
      <c r="T638" t="s">
        <v>4195</v>
      </c>
      <c r="U638" t="s">
        <v>33</v>
      </c>
      <c r="V638" t="s">
        <v>420</v>
      </c>
      <c r="W638" t="s">
        <v>6001</v>
      </c>
      <c r="X638" t="s">
        <v>6002</v>
      </c>
    </row>
    <row r="639" spans="1:24" hidden="1" x14ac:dyDescent="0.25">
      <c r="A639" t="s">
        <v>6003</v>
      </c>
      <c r="B639" t="s">
        <v>6004</v>
      </c>
      <c r="C639" s="1" t="str">
        <f t="shared" si="64"/>
        <v>21:0955</v>
      </c>
      <c r="D639" s="1" t="str">
        <f t="shared" si="65"/>
        <v>21:0006</v>
      </c>
      <c r="E639" t="s">
        <v>6005</v>
      </c>
      <c r="F639" t="s">
        <v>6006</v>
      </c>
      <c r="H639">
        <v>64.723064800000003</v>
      </c>
      <c r="I639">
        <v>-110.33130439999999</v>
      </c>
      <c r="J639" s="1" t="str">
        <f t="shared" si="62"/>
        <v>Till</v>
      </c>
      <c r="K639" s="1" t="str">
        <f t="shared" si="66"/>
        <v>Grain Mount: 0.25 – 0.50 mm</v>
      </c>
      <c r="L639" t="s">
        <v>5522</v>
      </c>
      <c r="M639" s="1" t="str">
        <f>HYPERLINK("http://geochem.nrcan.gc.ca/cdogs/content/kwd/kwd030523_e.htm", "Prp")</f>
        <v>Prp</v>
      </c>
      <c r="N639" t="s">
        <v>1727</v>
      </c>
      <c r="O639" t="s">
        <v>6007</v>
      </c>
      <c r="P639" t="s">
        <v>6008</v>
      </c>
      <c r="Q639" t="s">
        <v>4222</v>
      </c>
      <c r="R639" t="s">
        <v>33</v>
      </c>
      <c r="S639" t="s">
        <v>6009</v>
      </c>
      <c r="T639" t="s">
        <v>1346</v>
      </c>
      <c r="U639" t="s">
        <v>474</v>
      </c>
      <c r="V639" t="s">
        <v>6010</v>
      </c>
      <c r="W639" t="s">
        <v>1058</v>
      </c>
      <c r="X639" t="s">
        <v>6011</v>
      </c>
    </row>
    <row r="640" spans="1:24" hidden="1" x14ac:dyDescent="0.25">
      <c r="A640" t="s">
        <v>6012</v>
      </c>
      <c r="B640" t="s">
        <v>6013</v>
      </c>
      <c r="C640" s="1" t="str">
        <f t="shared" si="64"/>
        <v>21:0955</v>
      </c>
      <c r="D640" s="1" t="str">
        <f t="shared" si="65"/>
        <v>21:0006</v>
      </c>
      <c r="E640" t="s">
        <v>6005</v>
      </c>
      <c r="F640" t="s">
        <v>6014</v>
      </c>
      <c r="H640">
        <v>64.723064800000003</v>
      </c>
      <c r="I640">
        <v>-110.33130439999999</v>
      </c>
      <c r="J640" s="1" t="str">
        <f t="shared" si="62"/>
        <v>Till</v>
      </c>
      <c r="K640" s="1" t="str">
        <f t="shared" si="66"/>
        <v>Grain Mount: 0.25 – 0.50 mm</v>
      </c>
      <c r="L640" t="s">
        <v>5522</v>
      </c>
      <c r="M640" s="1" t="str">
        <f>HYPERLINK("http://geochem.nrcan.gc.ca/cdogs/content/kwd/kwd030523_e.htm", "Prp")</f>
        <v>Prp</v>
      </c>
      <c r="N640" t="s">
        <v>6015</v>
      </c>
      <c r="O640" t="s">
        <v>6016</v>
      </c>
      <c r="P640" t="s">
        <v>5346</v>
      </c>
      <c r="Q640" t="s">
        <v>6017</v>
      </c>
      <c r="R640" t="s">
        <v>474</v>
      </c>
      <c r="S640" t="s">
        <v>5832</v>
      </c>
      <c r="T640" t="s">
        <v>823</v>
      </c>
      <c r="U640" t="s">
        <v>33</v>
      </c>
      <c r="V640" t="s">
        <v>2706</v>
      </c>
      <c r="W640" t="s">
        <v>6018</v>
      </c>
      <c r="X640" t="s">
        <v>6019</v>
      </c>
    </row>
    <row r="641" spans="1:24" hidden="1" x14ac:dyDescent="0.25">
      <c r="A641" t="s">
        <v>6020</v>
      </c>
      <c r="B641" t="s">
        <v>6021</v>
      </c>
      <c r="C641" s="1" t="str">
        <f t="shared" si="64"/>
        <v>21:0955</v>
      </c>
      <c r="D641" s="1" t="str">
        <f t="shared" si="65"/>
        <v>21:0006</v>
      </c>
      <c r="E641" t="s">
        <v>6005</v>
      </c>
      <c r="F641" t="s">
        <v>6022</v>
      </c>
      <c r="H641">
        <v>64.723064800000003</v>
      </c>
      <c r="I641">
        <v>-110.33130439999999</v>
      </c>
      <c r="J641" s="1" t="str">
        <f t="shared" si="62"/>
        <v>Till</v>
      </c>
      <c r="K641" s="1" t="str">
        <f t="shared" si="66"/>
        <v>Grain Mount: 0.25 – 0.50 mm</v>
      </c>
      <c r="L641" t="s">
        <v>5522</v>
      </c>
      <c r="M641" s="1" t="str">
        <f>HYPERLINK("http://geochem.nrcan.gc.ca/cdogs/content/kwd/kwd030524_e.htm", "Alm")</f>
        <v>Alm</v>
      </c>
      <c r="N641" t="s">
        <v>6023</v>
      </c>
      <c r="O641" t="s">
        <v>6024</v>
      </c>
      <c r="P641" t="s">
        <v>33</v>
      </c>
      <c r="Q641" t="s">
        <v>6025</v>
      </c>
      <c r="R641" t="s">
        <v>223</v>
      </c>
      <c r="S641" t="s">
        <v>6026</v>
      </c>
      <c r="T641" t="s">
        <v>6027</v>
      </c>
      <c r="U641" t="s">
        <v>209</v>
      </c>
      <c r="V641" t="s">
        <v>6028</v>
      </c>
      <c r="W641" t="s">
        <v>254</v>
      </c>
      <c r="X641" t="s">
        <v>6029</v>
      </c>
    </row>
    <row r="642" spans="1:24" hidden="1" x14ac:dyDescent="0.25">
      <c r="A642" t="s">
        <v>6030</v>
      </c>
      <c r="B642" t="s">
        <v>6031</v>
      </c>
      <c r="C642" s="1" t="str">
        <f t="shared" si="64"/>
        <v>21:0955</v>
      </c>
      <c r="D642" s="1" t="str">
        <f t="shared" si="65"/>
        <v>21:0006</v>
      </c>
      <c r="E642" t="s">
        <v>6005</v>
      </c>
      <c r="F642" t="s">
        <v>6032</v>
      </c>
      <c r="H642">
        <v>64.723064800000003</v>
      </c>
      <c r="I642">
        <v>-110.33130439999999</v>
      </c>
      <c r="J642" s="1" t="str">
        <f t="shared" ref="J642:J655" si="69">HYPERLINK("http://geochem.nrcan.gc.ca/cdogs/content/kwd/kwd020044_e.htm", "Till")</f>
        <v>Till</v>
      </c>
      <c r="K642" s="1" t="str">
        <f t="shared" si="66"/>
        <v>Grain Mount: 0.25 – 0.50 mm</v>
      </c>
      <c r="L642" t="s">
        <v>5522</v>
      </c>
      <c r="M642" s="1" t="str">
        <f>HYPERLINK("http://geochem.nrcan.gc.ca/cdogs/content/kwd/kwd030523_e.htm", "Prp")</f>
        <v>Prp</v>
      </c>
      <c r="N642" t="s">
        <v>6033</v>
      </c>
      <c r="O642" t="s">
        <v>6034</v>
      </c>
      <c r="P642" t="s">
        <v>6035</v>
      </c>
      <c r="Q642" t="s">
        <v>6036</v>
      </c>
      <c r="R642" t="s">
        <v>101</v>
      </c>
      <c r="S642" t="s">
        <v>6037</v>
      </c>
      <c r="T642" t="s">
        <v>35</v>
      </c>
      <c r="U642" t="s">
        <v>209</v>
      </c>
      <c r="V642" t="s">
        <v>6038</v>
      </c>
      <c r="W642" t="s">
        <v>1646</v>
      </c>
      <c r="X642" t="s">
        <v>6039</v>
      </c>
    </row>
    <row r="643" spans="1:24" hidden="1" x14ac:dyDescent="0.25">
      <c r="A643" t="s">
        <v>6040</v>
      </c>
      <c r="B643" t="s">
        <v>6041</v>
      </c>
      <c r="C643" s="1" t="str">
        <f t="shared" si="64"/>
        <v>21:0955</v>
      </c>
      <c r="D643" s="1" t="str">
        <f t="shared" si="65"/>
        <v>21:0006</v>
      </c>
      <c r="E643" t="s">
        <v>6005</v>
      </c>
      <c r="F643" t="s">
        <v>6042</v>
      </c>
      <c r="H643">
        <v>64.723064800000003</v>
      </c>
      <c r="I643">
        <v>-110.33130439999999</v>
      </c>
      <c r="J643" s="1" t="str">
        <f t="shared" si="69"/>
        <v>Till</v>
      </c>
      <c r="K643" s="1" t="str">
        <f t="shared" si="66"/>
        <v>Grain Mount: 0.25 – 0.50 mm</v>
      </c>
      <c r="L643" t="s">
        <v>5522</v>
      </c>
      <c r="M643" s="1" t="str">
        <f>HYPERLINK("http://geochem.nrcan.gc.ca/cdogs/content/kwd/kwd030523_e.htm", "Prp")</f>
        <v>Prp</v>
      </c>
      <c r="N643" t="s">
        <v>6043</v>
      </c>
      <c r="O643" t="s">
        <v>5265</v>
      </c>
      <c r="P643" t="s">
        <v>6044</v>
      </c>
      <c r="Q643" t="s">
        <v>6045</v>
      </c>
      <c r="R643" t="s">
        <v>33</v>
      </c>
      <c r="S643" t="s">
        <v>6046</v>
      </c>
      <c r="T643" t="s">
        <v>2214</v>
      </c>
      <c r="U643" t="s">
        <v>33</v>
      </c>
      <c r="V643" t="s">
        <v>6047</v>
      </c>
      <c r="W643" t="s">
        <v>3454</v>
      </c>
      <c r="X643" t="s">
        <v>6048</v>
      </c>
    </row>
    <row r="644" spans="1:24" hidden="1" x14ac:dyDescent="0.25">
      <c r="A644" t="s">
        <v>6049</v>
      </c>
      <c r="B644" t="s">
        <v>6050</v>
      </c>
      <c r="C644" s="1" t="str">
        <f t="shared" si="64"/>
        <v>21:0955</v>
      </c>
      <c r="D644" s="1" t="str">
        <f t="shared" si="65"/>
        <v>21:0006</v>
      </c>
      <c r="E644" t="s">
        <v>6005</v>
      </c>
      <c r="F644" t="s">
        <v>6051</v>
      </c>
      <c r="H644">
        <v>64.723064800000003</v>
      </c>
      <c r="I644">
        <v>-110.33130439999999</v>
      </c>
      <c r="J644" s="1" t="str">
        <f t="shared" si="69"/>
        <v>Till</v>
      </c>
      <c r="K644" s="1" t="str">
        <f t="shared" si="66"/>
        <v>Grain Mount: 0.25 – 0.50 mm</v>
      </c>
      <c r="L644" t="s">
        <v>5522</v>
      </c>
      <c r="M644" s="1" t="str">
        <f>HYPERLINK("http://geochem.nrcan.gc.ca/cdogs/content/kwd/kwd030524_e.htm", "Alm")</f>
        <v>Alm</v>
      </c>
      <c r="N644" t="s">
        <v>6052</v>
      </c>
      <c r="O644" t="s">
        <v>198</v>
      </c>
      <c r="P644" t="s">
        <v>142</v>
      </c>
      <c r="Q644" t="s">
        <v>6053</v>
      </c>
      <c r="R644" t="s">
        <v>33</v>
      </c>
      <c r="S644" t="s">
        <v>6054</v>
      </c>
      <c r="T644" t="s">
        <v>6055</v>
      </c>
      <c r="U644" t="s">
        <v>61</v>
      </c>
      <c r="V644" t="s">
        <v>6056</v>
      </c>
      <c r="W644" t="s">
        <v>494</v>
      </c>
      <c r="X644" t="s">
        <v>6057</v>
      </c>
    </row>
    <row r="645" spans="1:24" hidden="1" x14ac:dyDescent="0.25">
      <c r="A645" t="s">
        <v>6058</v>
      </c>
      <c r="B645" t="s">
        <v>6059</v>
      </c>
      <c r="C645" s="1" t="str">
        <f t="shared" si="64"/>
        <v>21:0955</v>
      </c>
      <c r="D645" s="1" t="str">
        <f t="shared" si="65"/>
        <v>21:0006</v>
      </c>
      <c r="E645" t="s">
        <v>6005</v>
      </c>
      <c r="F645" t="s">
        <v>6060</v>
      </c>
      <c r="H645">
        <v>64.723064800000003</v>
      </c>
      <c r="I645">
        <v>-110.33130439999999</v>
      </c>
      <c r="J645" s="1" t="str">
        <f t="shared" si="69"/>
        <v>Till</v>
      </c>
      <c r="K645" s="1" t="str">
        <f t="shared" si="66"/>
        <v>Grain Mount: 0.25 – 0.50 mm</v>
      </c>
      <c r="L645" t="s">
        <v>5522</v>
      </c>
      <c r="M645" s="1" t="str">
        <f>HYPERLINK("http://geochem.nrcan.gc.ca/cdogs/content/kwd/kwd030524_e.htm", "Alm")</f>
        <v>Alm</v>
      </c>
      <c r="N645" t="s">
        <v>6061</v>
      </c>
      <c r="O645" t="s">
        <v>5130</v>
      </c>
      <c r="P645" t="s">
        <v>686</v>
      </c>
      <c r="Q645" t="s">
        <v>6062</v>
      </c>
      <c r="R645" t="s">
        <v>33</v>
      </c>
      <c r="S645" t="s">
        <v>6063</v>
      </c>
      <c r="T645" t="s">
        <v>5602</v>
      </c>
      <c r="U645" t="s">
        <v>33</v>
      </c>
      <c r="V645" t="s">
        <v>6064</v>
      </c>
      <c r="W645" t="s">
        <v>1172</v>
      </c>
      <c r="X645" t="s">
        <v>6065</v>
      </c>
    </row>
    <row r="646" spans="1:24" hidden="1" x14ac:dyDescent="0.25">
      <c r="A646" t="s">
        <v>6066</v>
      </c>
      <c r="B646" t="s">
        <v>6067</v>
      </c>
      <c r="C646" s="1" t="str">
        <f t="shared" si="64"/>
        <v>21:0955</v>
      </c>
      <c r="D646" s="1" t="str">
        <f t="shared" si="65"/>
        <v>21:0006</v>
      </c>
      <c r="E646" t="s">
        <v>6005</v>
      </c>
      <c r="F646" t="s">
        <v>6068</v>
      </c>
      <c r="H646">
        <v>64.723064800000003</v>
      </c>
      <c r="I646">
        <v>-110.33130439999999</v>
      </c>
      <c r="J646" s="1" t="str">
        <f t="shared" si="69"/>
        <v>Till</v>
      </c>
      <c r="K646" s="1" t="str">
        <f t="shared" si="66"/>
        <v>Grain Mount: 0.25 – 0.50 mm</v>
      </c>
      <c r="L646" t="s">
        <v>5522</v>
      </c>
      <c r="M646" s="1" t="str">
        <f>HYPERLINK("http://geochem.nrcan.gc.ca/cdogs/content/kwd/kwd030524_e.htm", "Alm")</f>
        <v>Alm</v>
      </c>
      <c r="N646" t="s">
        <v>6069</v>
      </c>
      <c r="O646" t="s">
        <v>6070</v>
      </c>
      <c r="P646" t="s">
        <v>1124</v>
      </c>
      <c r="Q646" t="s">
        <v>6071</v>
      </c>
      <c r="R646" t="s">
        <v>420</v>
      </c>
      <c r="S646" t="s">
        <v>6072</v>
      </c>
      <c r="T646" t="s">
        <v>5900</v>
      </c>
      <c r="U646" t="s">
        <v>33</v>
      </c>
      <c r="V646" t="s">
        <v>6073</v>
      </c>
      <c r="W646" t="s">
        <v>2049</v>
      </c>
      <c r="X646" t="s">
        <v>6074</v>
      </c>
    </row>
    <row r="647" spans="1:24" hidden="1" x14ac:dyDescent="0.25">
      <c r="A647" t="s">
        <v>6075</v>
      </c>
      <c r="B647" t="s">
        <v>6076</v>
      </c>
      <c r="C647" s="1" t="str">
        <f t="shared" si="64"/>
        <v>21:0955</v>
      </c>
      <c r="D647" s="1" t="str">
        <f t="shared" si="65"/>
        <v>21:0006</v>
      </c>
      <c r="E647" t="s">
        <v>6005</v>
      </c>
      <c r="F647" t="s">
        <v>6077</v>
      </c>
      <c r="H647">
        <v>64.723064800000003</v>
      </c>
      <c r="I647">
        <v>-110.33130439999999</v>
      </c>
      <c r="J647" s="1" t="str">
        <f t="shared" si="69"/>
        <v>Till</v>
      </c>
      <c r="K647" s="1" t="str">
        <f t="shared" si="66"/>
        <v>Grain Mount: 0.25 – 0.50 mm</v>
      </c>
      <c r="L647" t="s">
        <v>5522</v>
      </c>
      <c r="M647" s="1" t="str">
        <f>HYPERLINK("http://geochem.nrcan.gc.ca/cdogs/content/kwd/kwd030530_e.htm", "Cr_Di")</f>
        <v>Cr_Di</v>
      </c>
      <c r="N647" t="s">
        <v>6078</v>
      </c>
      <c r="O647" t="s">
        <v>6079</v>
      </c>
      <c r="P647" t="s">
        <v>1568</v>
      </c>
      <c r="Q647" t="s">
        <v>1618</v>
      </c>
      <c r="R647" t="s">
        <v>501</v>
      </c>
      <c r="S647" t="s">
        <v>6080</v>
      </c>
      <c r="T647" t="s">
        <v>2609</v>
      </c>
      <c r="U647" t="s">
        <v>6081</v>
      </c>
      <c r="V647" t="s">
        <v>6082</v>
      </c>
      <c r="W647" t="s">
        <v>393</v>
      </c>
      <c r="X647" t="s">
        <v>6083</v>
      </c>
    </row>
    <row r="648" spans="1:24" hidden="1" x14ac:dyDescent="0.25">
      <c r="A648" t="s">
        <v>6084</v>
      </c>
      <c r="B648" t="s">
        <v>6085</v>
      </c>
      <c r="C648" s="1" t="str">
        <f t="shared" si="64"/>
        <v>21:0955</v>
      </c>
      <c r="D648" s="1" t="str">
        <f t="shared" si="65"/>
        <v>21:0006</v>
      </c>
      <c r="E648" t="s">
        <v>6005</v>
      </c>
      <c r="F648" t="s">
        <v>6086</v>
      </c>
      <c r="H648">
        <v>64.723064800000003</v>
      </c>
      <c r="I648">
        <v>-110.33130439999999</v>
      </c>
      <c r="J648" s="1" t="str">
        <f t="shared" si="69"/>
        <v>Till</v>
      </c>
      <c r="K648" s="1" t="str">
        <f t="shared" si="66"/>
        <v>Grain Mount: 0.25 – 0.50 mm</v>
      </c>
      <c r="L648" t="s">
        <v>5522</v>
      </c>
      <c r="M648" s="1" t="str">
        <f>HYPERLINK("http://geochem.nrcan.gc.ca/cdogs/content/kwd/kwd030120_e.htm", "Ilm")</f>
        <v>Ilm</v>
      </c>
      <c r="N648" t="s">
        <v>645</v>
      </c>
      <c r="O648" t="s">
        <v>278</v>
      </c>
      <c r="P648" t="s">
        <v>6087</v>
      </c>
      <c r="Q648" t="s">
        <v>6088</v>
      </c>
      <c r="R648" t="s">
        <v>33</v>
      </c>
      <c r="S648" t="s">
        <v>4305</v>
      </c>
      <c r="T648" t="s">
        <v>3391</v>
      </c>
      <c r="U648" t="s">
        <v>33</v>
      </c>
      <c r="V648" t="s">
        <v>33</v>
      </c>
      <c r="W648" t="s">
        <v>6089</v>
      </c>
      <c r="X648" t="s">
        <v>6090</v>
      </c>
    </row>
    <row r="649" spans="1:24" hidden="1" x14ac:dyDescent="0.25">
      <c r="A649" t="s">
        <v>6091</v>
      </c>
      <c r="B649" t="s">
        <v>6092</v>
      </c>
      <c r="C649" s="1" t="str">
        <f t="shared" si="64"/>
        <v>21:0955</v>
      </c>
      <c r="D649" s="1" t="str">
        <f t="shared" si="65"/>
        <v>21:0006</v>
      </c>
      <c r="E649" t="s">
        <v>6005</v>
      </c>
      <c r="F649" t="s">
        <v>6093</v>
      </c>
      <c r="H649">
        <v>64.723064800000003</v>
      </c>
      <c r="I649">
        <v>-110.33130439999999</v>
      </c>
      <c r="J649" s="1" t="str">
        <f t="shared" si="69"/>
        <v>Till</v>
      </c>
      <c r="K649" s="1" t="str">
        <f t="shared" si="66"/>
        <v>Grain Mount: 0.25 – 0.50 mm</v>
      </c>
      <c r="L649" t="s">
        <v>5522</v>
      </c>
      <c r="M649" s="1" t="str">
        <f>HYPERLINK("http://geochem.nrcan.gc.ca/cdogs/content/kwd/kwd030120_e.htm", "Ilm")</f>
        <v>Ilm</v>
      </c>
      <c r="N649" t="s">
        <v>307</v>
      </c>
      <c r="O649" t="s">
        <v>645</v>
      </c>
      <c r="P649" t="s">
        <v>129</v>
      </c>
      <c r="Q649" t="s">
        <v>735</v>
      </c>
      <c r="R649" t="s">
        <v>33</v>
      </c>
      <c r="S649" t="s">
        <v>6094</v>
      </c>
      <c r="T649" t="s">
        <v>6095</v>
      </c>
      <c r="U649" t="s">
        <v>142</v>
      </c>
      <c r="V649" t="s">
        <v>33</v>
      </c>
      <c r="W649" t="s">
        <v>6096</v>
      </c>
      <c r="X649" t="s">
        <v>6097</v>
      </c>
    </row>
    <row r="650" spans="1:24" hidden="1" x14ac:dyDescent="0.25">
      <c r="A650" t="s">
        <v>6098</v>
      </c>
      <c r="B650" t="s">
        <v>6099</v>
      </c>
      <c r="C650" s="1" t="str">
        <f t="shared" si="64"/>
        <v>21:0955</v>
      </c>
      <c r="D650" s="1" t="str">
        <f t="shared" si="65"/>
        <v>21:0006</v>
      </c>
      <c r="E650" t="s">
        <v>6005</v>
      </c>
      <c r="F650" t="s">
        <v>6100</v>
      </c>
      <c r="H650">
        <v>64.723064800000003</v>
      </c>
      <c r="I650">
        <v>-110.33130439999999</v>
      </c>
      <c r="J650" s="1" t="str">
        <f t="shared" si="69"/>
        <v>Till</v>
      </c>
      <c r="K650" s="1" t="str">
        <f t="shared" si="66"/>
        <v>Grain Mount: 0.25 – 0.50 mm</v>
      </c>
      <c r="L650" t="s">
        <v>5522</v>
      </c>
      <c r="M650" s="1" t="str">
        <f>HYPERLINK("http://geochem.nrcan.gc.ca/cdogs/content/kwd/kwd030541_e.htm", "Ti_Mag")</f>
        <v>Ti_Mag</v>
      </c>
      <c r="N650" t="s">
        <v>219</v>
      </c>
      <c r="O650" t="s">
        <v>33</v>
      </c>
      <c r="P650" t="s">
        <v>2392</v>
      </c>
      <c r="Q650" t="s">
        <v>6101</v>
      </c>
      <c r="R650" t="s">
        <v>291</v>
      </c>
      <c r="S650" t="s">
        <v>1238</v>
      </c>
      <c r="T650" t="s">
        <v>4748</v>
      </c>
      <c r="U650" t="s">
        <v>33</v>
      </c>
      <c r="V650" t="s">
        <v>424</v>
      </c>
      <c r="W650" t="s">
        <v>6102</v>
      </c>
      <c r="X650" t="s">
        <v>6103</v>
      </c>
    </row>
    <row r="651" spans="1:24" hidden="1" x14ac:dyDescent="0.25">
      <c r="A651" t="s">
        <v>6104</v>
      </c>
      <c r="B651" t="s">
        <v>6105</v>
      </c>
      <c r="C651" s="1" t="str">
        <f t="shared" si="64"/>
        <v>21:0955</v>
      </c>
      <c r="D651" s="1" t="str">
        <f t="shared" si="65"/>
        <v>21:0006</v>
      </c>
      <c r="E651" t="s">
        <v>6005</v>
      </c>
      <c r="F651" t="s">
        <v>6106</v>
      </c>
      <c r="H651">
        <v>64.723064800000003</v>
      </c>
      <c r="I651">
        <v>-110.33130439999999</v>
      </c>
      <c r="J651" s="1" t="str">
        <f t="shared" si="69"/>
        <v>Till</v>
      </c>
      <c r="K651" s="1" t="str">
        <f t="shared" si="66"/>
        <v>Grain Mount: 0.25 – 0.50 mm</v>
      </c>
      <c r="L651" t="s">
        <v>5522</v>
      </c>
      <c r="M651" s="1" t="str">
        <f>HYPERLINK("http://geochem.nrcan.gc.ca/cdogs/content/kwd/kwd030120_e.htm", "Ilm")</f>
        <v>Ilm</v>
      </c>
      <c r="N651" t="s">
        <v>254</v>
      </c>
      <c r="O651" t="s">
        <v>33</v>
      </c>
      <c r="P651" t="s">
        <v>782</v>
      </c>
      <c r="Q651" t="s">
        <v>6107</v>
      </c>
      <c r="R651" t="s">
        <v>87</v>
      </c>
      <c r="S651" t="s">
        <v>2774</v>
      </c>
      <c r="T651" t="s">
        <v>3441</v>
      </c>
      <c r="U651" t="s">
        <v>33</v>
      </c>
      <c r="V651" t="s">
        <v>184</v>
      </c>
      <c r="W651" t="s">
        <v>6108</v>
      </c>
      <c r="X651" t="s">
        <v>6109</v>
      </c>
    </row>
    <row r="652" spans="1:24" hidden="1" x14ac:dyDescent="0.25">
      <c r="A652" t="s">
        <v>6110</v>
      </c>
      <c r="B652" t="s">
        <v>6111</v>
      </c>
      <c r="C652" s="1" t="str">
        <f t="shared" si="64"/>
        <v>21:0955</v>
      </c>
      <c r="D652" s="1" t="str">
        <f t="shared" si="65"/>
        <v>21:0006</v>
      </c>
      <c r="E652" t="s">
        <v>6005</v>
      </c>
      <c r="F652" t="s">
        <v>6112</v>
      </c>
      <c r="H652">
        <v>64.723064800000003</v>
      </c>
      <c r="I652">
        <v>-110.33130439999999</v>
      </c>
      <c r="J652" s="1" t="str">
        <f t="shared" si="69"/>
        <v>Till</v>
      </c>
      <c r="K652" s="1" t="str">
        <f t="shared" si="66"/>
        <v>Grain Mount: 0.25 – 0.50 mm</v>
      </c>
      <c r="L652" t="s">
        <v>5522</v>
      </c>
      <c r="M652" s="1" t="str">
        <f>HYPERLINK("http://geochem.nrcan.gc.ca/cdogs/content/kwd/kwd030120_e.htm", "Ilm")</f>
        <v>Ilm</v>
      </c>
      <c r="N652" t="s">
        <v>144</v>
      </c>
      <c r="O652" t="s">
        <v>366</v>
      </c>
      <c r="P652" t="s">
        <v>156</v>
      </c>
      <c r="Q652" t="s">
        <v>6113</v>
      </c>
      <c r="R652" t="s">
        <v>331</v>
      </c>
      <c r="S652" t="s">
        <v>6114</v>
      </c>
      <c r="T652" t="s">
        <v>6115</v>
      </c>
      <c r="U652" t="s">
        <v>33</v>
      </c>
      <c r="V652" t="s">
        <v>33</v>
      </c>
      <c r="W652" t="s">
        <v>6116</v>
      </c>
      <c r="X652" t="s">
        <v>6117</v>
      </c>
    </row>
    <row r="653" spans="1:24" hidden="1" x14ac:dyDescent="0.25">
      <c r="A653" t="s">
        <v>6118</v>
      </c>
      <c r="B653" t="s">
        <v>6119</v>
      </c>
      <c r="C653" s="1" t="str">
        <f t="shared" si="64"/>
        <v>21:0955</v>
      </c>
      <c r="D653" s="1" t="str">
        <f t="shared" si="65"/>
        <v>21:0006</v>
      </c>
      <c r="E653" t="s">
        <v>6005</v>
      </c>
      <c r="F653" t="s">
        <v>6120</v>
      </c>
      <c r="H653">
        <v>64.723064800000003</v>
      </c>
      <c r="I653">
        <v>-110.33130439999999</v>
      </c>
      <c r="J653" s="1" t="str">
        <f t="shared" si="69"/>
        <v>Till</v>
      </c>
      <c r="K653" s="1" t="str">
        <f t="shared" si="66"/>
        <v>Grain Mount: 0.25 – 0.50 mm</v>
      </c>
      <c r="L653" t="s">
        <v>5522</v>
      </c>
      <c r="M653" s="1" t="str">
        <f>HYPERLINK("http://geochem.nrcan.gc.ca/cdogs/content/kwd/kwd030532_e.htm", "Amp")</f>
        <v>Amp</v>
      </c>
      <c r="N653" t="s">
        <v>6121</v>
      </c>
      <c r="O653" t="s">
        <v>6122</v>
      </c>
      <c r="P653" t="s">
        <v>254</v>
      </c>
      <c r="Q653" t="s">
        <v>6123</v>
      </c>
      <c r="R653" t="s">
        <v>6124</v>
      </c>
      <c r="S653" t="s">
        <v>6125</v>
      </c>
      <c r="T653" t="s">
        <v>1428</v>
      </c>
      <c r="U653" t="s">
        <v>5662</v>
      </c>
      <c r="V653" t="s">
        <v>3681</v>
      </c>
      <c r="W653" t="s">
        <v>6126</v>
      </c>
      <c r="X653" t="s">
        <v>6127</v>
      </c>
    </row>
    <row r="654" spans="1:24" hidden="1" x14ac:dyDescent="0.25">
      <c r="A654" t="s">
        <v>6128</v>
      </c>
      <c r="B654" t="s">
        <v>6129</v>
      </c>
      <c r="C654" s="1" t="str">
        <f t="shared" si="64"/>
        <v>21:0955</v>
      </c>
      <c r="D654" s="1" t="str">
        <f t="shared" si="65"/>
        <v>21:0006</v>
      </c>
      <c r="E654" t="s">
        <v>6005</v>
      </c>
      <c r="F654" t="s">
        <v>6130</v>
      </c>
      <c r="H654">
        <v>64.723064800000003</v>
      </c>
      <c r="I654">
        <v>-110.33130439999999</v>
      </c>
      <c r="J654" s="1" t="str">
        <f t="shared" si="69"/>
        <v>Till</v>
      </c>
      <c r="K654" s="1" t="str">
        <f t="shared" si="66"/>
        <v>Grain Mount: 0.25 – 0.50 mm</v>
      </c>
      <c r="L654" t="s">
        <v>5522</v>
      </c>
      <c r="M654" s="1" t="str">
        <f>HYPERLINK("http://geochem.nrcan.gc.ca/cdogs/content/kwd/kwd030125_e.htm", "Rt")</f>
        <v>Rt</v>
      </c>
      <c r="N654" t="s">
        <v>509</v>
      </c>
      <c r="O654" t="s">
        <v>33</v>
      </c>
      <c r="P654" t="s">
        <v>412</v>
      </c>
      <c r="Q654" t="s">
        <v>5250</v>
      </c>
      <c r="R654" t="s">
        <v>33</v>
      </c>
      <c r="S654" t="s">
        <v>36</v>
      </c>
      <c r="T654" t="s">
        <v>170</v>
      </c>
      <c r="U654" t="s">
        <v>33</v>
      </c>
      <c r="V654" t="s">
        <v>33</v>
      </c>
      <c r="W654" t="s">
        <v>6131</v>
      </c>
      <c r="X654" t="s">
        <v>6132</v>
      </c>
    </row>
    <row r="655" spans="1:24" hidden="1" x14ac:dyDescent="0.25">
      <c r="A655" t="s">
        <v>6133</v>
      </c>
      <c r="B655" t="s">
        <v>6134</v>
      </c>
      <c r="C655" s="1" t="str">
        <f t="shared" si="64"/>
        <v>21:0955</v>
      </c>
      <c r="D655" s="1" t="str">
        <f t="shared" si="65"/>
        <v>21:0006</v>
      </c>
      <c r="E655" t="s">
        <v>6005</v>
      </c>
      <c r="F655" t="s">
        <v>6135</v>
      </c>
      <c r="H655">
        <v>64.723064800000003</v>
      </c>
      <c r="I655">
        <v>-110.33130439999999</v>
      </c>
      <c r="J655" s="1" t="str">
        <f t="shared" si="69"/>
        <v>Till</v>
      </c>
      <c r="K655" s="1" t="str">
        <f t="shared" si="66"/>
        <v>Grain Mount: 0.25 – 0.50 mm</v>
      </c>
      <c r="L655" t="s">
        <v>5522</v>
      </c>
      <c r="M655" s="1" t="str">
        <f>HYPERLINK("http://geochem.nrcan.gc.ca/cdogs/content/kwd/kwd030541_e.htm", "Ti_Mag")</f>
        <v>Ti_Mag</v>
      </c>
      <c r="N655" t="s">
        <v>4598</v>
      </c>
      <c r="O655" t="s">
        <v>457</v>
      </c>
      <c r="P655" t="s">
        <v>782</v>
      </c>
      <c r="Q655" t="s">
        <v>6136</v>
      </c>
      <c r="R655" t="s">
        <v>246</v>
      </c>
      <c r="S655" t="s">
        <v>643</v>
      </c>
      <c r="T655" t="s">
        <v>495</v>
      </c>
      <c r="U655" t="s">
        <v>291</v>
      </c>
      <c r="V655" t="s">
        <v>2060</v>
      </c>
      <c r="W655" t="s">
        <v>6137</v>
      </c>
      <c r="X655" t="s">
        <v>6138</v>
      </c>
    </row>
    <row r="656" spans="1:24" hidden="1" x14ac:dyDescent="0.25">
      <c r="A656" t="s">
        <v>6139</v>
      </c>
      <c r="B656" t="s">
        <v>6140</v>
      </c>
      <c r="C656" s="1" t="str">
        <f t="shared" si="64"/>
        <v>21:0955</v>
      </c>
      <c r="D656" s="1" t="str">
        <f t="shared" si="65"/>
        <v>21:0006</v>
      </c>
      <c r="E656" t="s">
        <v>6141</v>
      </c>
      <c r="F656" t="s">
        <v>6142</v>
      </c>
      <c r="H656">
        <v>64.727634899999998</v>
      </c>
      <c r="I656">
        <v>-110.3813026</v>
      </c>
      <c r="J656" s="1" t="str">
        <f t="shared" ref="J656:J719" si="70">HYPERLINK("http://geochem.nrcan.gc.ca/cdogs/content/kwd/kwd020073_e.htm", "Esker")</f>
        <v>Esker</v>
      </c>
      <c r="K656" s="1" t="str">
        <f t="shared" si="66"/>
        <v>Grain Mount: 0.25 – 0.50 mm</v>
      </c>
      <c r="L656" t="s">
        <v>5522</v>
      </c>
      <c r="M656" s="1" t="str">
        <f>HYPERLINK("http://geochem.nrcan.gc.ca/cdogs/content/kwd/kwd030524_e.htm", "Alm")</f>
        <v>Alm</v>
      </c>
      <c r="N656" t="s">
        <v>2803</v>
      </c>
      <c r="O656" t="s">
        <v>6143</v>
      </c>
      <c r="P656" t="s">
        <v>33</v>
      </c>
      <c r="Q656" t="s">
        <v>6144</v>
      </c>
      <c r="R656" t="s">
        <v>87</v>
      </c>
      <c r="S656" t="s">
        <v>6145</v>
      </c>
      <c r="T656" t="s">
        <v>6146</v>
      </c>
      <c r="U656" t="s">
        <v>226</v>
      </c>
      <c r="V656" t="s">
        <v>1790</v>
      </c>
      <c r="W656" t="s">
        <v>380</v>
      </c>
      <c r="X656" t="s">
        <v>6147</v>
      </c>
    </row>
    <row r="657" spans="1:24" hidden="1" x14ac:dyDescent="0.25">
      <c r="A657" t="s">
        <v>6148</v>
      </c>
      <c r="B657" t="s">
        <v>6149</v>
      </c>
      <c r="C657" s="1" t="str">
        <f t="shared" si="64"/>
        <v>21:0955</v>
      </c>
      <c r="D657" s="1" t="str">
        <f t="shared" si="65"/>
        <v>21:0006</v>
      </c>
      <c r="E657" t="s">
        <v>6141</v>
      </c>
      <c r="F657" t="s">
        <v>6150</v>
      </c>
      <c r="H657">
        <v>64.727634899999998</v>
      </c>
      <c r="I657">
        <v>-110.3813026</v>
      </c>
      <c r="J657" s="1" t="str">
        <f t="shared" si="70"/>
        <v>Esker</v>
      </c>
      <c r="K657" s="1" t="str">
        <f t="shared" si="66"/>
        <v>Grain Mount: 0.25 – 0.50 mm</v>
      </c>
      <c r="L657" t="s">
        <v>5522</v>
      </c>
      <c r="M657" s="1" t="str">
        <f>HYPERLINK("http://geochem.nrcan.gc.ca/cdogs/content/kwd/kwd030523_e.htm", "Prp")</f>
        <v>Prp</v>
      </c>
      <c r="N657" t="s">
        <v>6151</v>
      </c>
      <c r="O657" t="s">
        <v>6152</v>
      </c>
      <c r="P657" t="s">
        <v>694</v>
      </c>
      <c r="Q657" t="s">
        <v>6153</v>
      </c>
      <c r="R657" t="s">
        <v>245</v>
      </c>
      <c r="S657" t="s">
        <v>1816</v>
      </c>
      <c r="T657" t="s">
        <v>5823</v>
      </c>
      <c r="U657" t="s">
        <v>501</v>
      </c>
      <c r="V657" t="s">
        <v>6154</v>
      </c>
      <c r="W657" t="s">
        <v>1500</v>
      </c>
      <c r="X657" t="s">
        <v>6155</v>
      </c>
    </row>
    <row r="658" spans="1:24" hidden="1" x14ac:dyDescent="0.25">
      <c r="A658" t="s">
        <v>6156</v>
      </c>
      <c r="B658" t="s">
        <v>6157</v>
      </c>
      <c r="C658" s="1" t="str">
        <f t="shared" si="64"/>
        <v>21:0955</v>
      </c>
      <c r="D658" s="1" t="str">
        <f t="shared" si="65"/>
        <v>21:0006</v>
      </c>
      <c r="E658" t="s">
        <v>6141</v>
      </c>
      <c r="F658" t="s">
        <v>6158</v>
      </c>
      <c r="H658">
        <v>64.727634899999998</v>
      </c>
      <c r="I658">
        <v>-110.3813026</v>
      </c>
      <c r="J658" s="1" t="str">
        <f t="shared" si="70"/>
        <v>Esker</v>
      </c>
      <c r="K658" s="1" t="str">
        <f t="shared" si="66"/>
        <v>Grain Mount: 0.25 – 0.50 mm</v>
      </c>
      <c r="L658" t="s">
        <v>5522</v>
      </c>
      <c r="M658" s="1" t="str">
        <f>HYPERLINK("http://geochem.nrcan.gc.ca/cdogs/content/kwd/kwd030524_e.htm", "Alm")</f>
        <v>Alm</v>
      </c>
      <c r="N658" t="s">
        <v>6159</v>
      </c>
      <c r="O658" t="s">
        <v>6160</v>
      </c>
      <c r="P658" t="s">
        <v>457</v>
      </c>
      <c r="Q658" t="s">
        <v>6161</v>
      </c>
      <c r="R658" t="s">
        <v>223</v>
      </c>
      <c r="S658" t="s">
        <v>6162</v>
      </c>
      <c r="T658" t="s">
        <v>3597</v>
      </c>
      <c r="U658" t="s">
        <v>411</v>
      </c>
      <c r="V658" t="s">
        <v>1964</v>
      </c>
      <c r="W658" t="s">
        <v>662</v>
      </c>
      <c r="X658" t="s">
        <v>6163</v>
      </c>
    </row>
    <row r="659" spans="1:24" hidden="1" x14ac:dyDescent="0.25">
      <c r="A659" t="s">
        <v>6164</v>
      </c>
      <c r="B659" t="s">
        <v>6165</v>
      </c>
      <c r="C659" s="1" t="str">
        <f t="shared" si="64"/>
        <v>21:0955</v>
      </c>
      <c r="D659" s="1" t="str">
        <f t="shared" si="65"/>
        <v>21:0006</v>
      </c>
      <c r="E659" t="s">
        <v>6141</v>
      </c>
      <c r="F659" t="s">
        <v>6166</v>
      </c>
      <c r="H659">
        <v>64.727634899999998</v>
      </c>
      <c r="I659">
        <v>-110.3813026</v>
      </c>
      <c r="J659" s="1" t="str">
        <f t="shared" si="70"/>
        <v>Esker</v>
      </c>
      <c r="K659" s="1" t="str">
        <f t="shared" si="66"/>
        <v>Grain Mount: 0.25 – 0.50 mm</v>
      </c>
      <c r="L659" t="s">
        <v>5522</v>
      </c>
      <c r="M659" s="1" t="str">
        <f>HYPERLINK("http://geochem.nrcan.gc.ca/cdogs/content/kwd/kwd030120_e.htm", "Ilm")</f>
        <v>Ilm</v>
      </c>
      <c r="N659" t="s">
        <v>115</v>
      </c>
      <c r="O659" t="s">
        <v>462</v>
      </c>
      <c r="P659" t="s">
        <v>449</v>
      </c>
      <c r="Q659" t="s">
        <v>6167</v>
      </c>
      <c r="R659" t="s">
        <v>33</v>
      </c>
      <c r="S659" t="s">
        <v>2788</v>
      </c>
      <c r="T659" t="s">
        <v>3223</v>
      </c>
      <c r="U659" t="s">
        <v>33</v>
      </c>
      <c r="V659" t="s">
        <v>33</v>
      </c>
      <c r="W659" t="s">
        <v>6168</v>
      </c>
      <c r="X659" t="s">
        <v>6169</v>
      </c>
    </row>
    <row r="660" spans="1:24" hidden="1" x14ac:dyDescent="0.25">
      <c r="A660" t="s">
        <v>6170</v>
      </c>
      <c r="B660" t="s">
        <v>6171</v>
      </c>
      <c r="C660" s="1" t="str">
        <f t="shared" si="64"/>
        <v>21:0955</v>
      </c>
      <c r="D660" s="1" t="str">
        <f t="shared" si="65"/>
        <v>21:0006</v>
      </c>
      <c r="E660" t="s">
        <v>6141</v>
      </c>
      <c r="F660" t="s">
        <v>6172</v>
      </c>
      <c r="H660">
        <v>64.727634899999998</v>
      </c>
      <c r="I660">
        <v>-110.3813026</v>
      </c>
      <c r="J660" s="1" t="str">
        <f t="shared" si="70"/>
        <v>Esker</v>
      </c>
      <c r="K660" s="1" t="str">
        <f t="shared" si="66"/>
        <v>Grain Mount: 0.25 – 0.50 mm</v>
      </c>
      <c r="L660" t="s">
        <v>5522</v>
      </c>
      <c r="M660" s="1" t="str">
        <f>HYPERLINK("http://geochem.nrcan.gc.ca/cdogs/content/kwd/kwd030538_e.htm", "Mg_Ilm")</f>
        <v>Mg_Ilm</v>
      </c>
      <c r="N660" t="s">
        <v>927</v>
      </c>
      <c r="O660" t="s">
        <v>686</v>
      </c>
      <c r="P660" t="s">
        <v>6173</v>
      </c>
      <c r="Q660" t="s">
        <v>6174</v>
      </c>
      <c r="R660" t="s">
        <v>101</v>
      </c>
      <c r="S660" t="s">
        <v>6175</v>
      </c>
      <c r="T660" t="s">
        <v>703</v>
      </c>
      <c r="U660" t="s">
        <v>90</v>
      </c>
      <c r="V660" t="s">
        <v>33</v>
      </c>
      <c r="W660" t="s">
        <v>6176</v>
      </c>
      <c r="X660" t="s">
        <v>6177</v>
      </c>
    </row>
    <row r="661" spans="1:24" hidden="1" x14ac:dyDescent="0.25">
      <c r="A661" t="s">
        <v>6178</v>
      </c>
      <c r="B661" t="s">
        <v>6179</v>
      </c>
      <c r="C661" s="1" t="str">
        <f t="shared" si="64"/>
        <v>21:0955</v>
      </c>
      <c r="D661" s="1" t="str">
        <f t="shared" si="65"/>
        <v>21:0006</v>
      </c>
      <c r="E661" t="s">
        <v>6141</v>
      </c>
      <c r="F661" t="s">
        <v>6180</v>
      </c>
      <c r="H661">
        <v>64.727634899999998</v>
      </c>
      <c r="I661">
        <v>-110.3813026</v>
      </c>
      <c r="J661" s="1" t="str">
        <f t="shared" si="70"/>
        <v>Esker</v>
      </c>
      <c r="K661" s="1" t="str">
        <f t="shared" si="66"/>
        <v>Grain Mount: 0.25 – 0.50 mm</v>
      </c>
      <c r="L661" t="s">
        <v>5522</v>
      </c>
      <c r="M661" s="1" t="str">
        <f>HYPERLINK("http://geochem.nrcan.gc.ca/cdogs/content/kwd/kwd030120_e.htm", "Ilm")</f>
        <v>Ilm</v>
      </c>
      <c r="N661" t="s">
        <v>33</v>
      </c>
      <c r="O661" t="s">
        <v>223</v>
      </c>
      <c r="P661" t="s">
        <v>156</v>
      </c>
      <c r="Q661" t="s">
        <v>6181</v>
      </c>
      <c r="R661" t="s">
        <v>90</v>
      </c>
      <c r="S661" t="s">
        <v>775</v>
      </c>
      <c r="T661" t="s">
        <v>4876</v>
      </c>
      <c r="U661" t="s">
        <v>90</v>
      </c>
      <c r="V661" t="s">
        <v>33</v>
      </c>
      <c r="W661" t="s">
        <v>6182</v>
      </c>
      <c r="X661" t="s">
        <v>6183</v>
      </c>
    </row>
    <row r="662" spans="1:24" hidden="1" x14ac:dyDescent="0.25">
      <c r="A662" t="s">
        <v>6184</v>
      </c>
      <c r="B662" t="s">
        <v>6185</v>
      </c>
      <c r="C662" s="1" t="str">
        <f t="shared" si="64"/>
        <v>21:0955</v>
      </c>
      <c r="D662" s="1" t="str">
        <f t="shared" si="65"/>
        <v>21:0006</v>
      </c>
      <c r="E662" t="s">
        <v>6141</v>
      </c>
      <c r="F662" t="s">
        <v>6186</v>
      </c>
      <c r="H662">
        <v>64.727634899999998</v>
      </c>
      <c r="I662">
        <v>-110.3813026</v>
      </c>
      <c r="J662" s="1" t="str">
        <f t="shared" si="70"/>
        <v>Esker</v>
      </c>
      <c r="K662" s="1" t="str">
        <f t="shared" si="66"/>
        <v>Grain Mount: 0.25 – 0.50 mm</v>
      </c>
      <c r="L662" t="s">
        <v>5522</v>
      </c>
      <c r="M662" s="1" t="str">
        <f>HYPERLINK("http://geochem.nrcan.gc.ca/cdogs/content/kwd/kwd030120_e.htm", "Ilm")</f>
        <v>Ilm</v>
      </c>
      <c r="N662" t="s">
        <v>686</v>
      </c>
      <c r="O662" t="s">
        <v>245</v>
      </c>
      <c r="P662" t="s">
        <v>142</v>
      </c>
      <c r="Q662" t="s">
        <v>6187</v>
      </c>
      <c r="R662" t="s">
        <v>90</v>
      </c>
      <c r="S662" t="s">
        <v>1238</v>
      </c>
      <c r="T662" t="s">
        <v>6188</v>
      </c>
      <c r="U662" t="s">
        <v>449</v>
      </c>
      <c r="V662" t="s">
        <v>555</v>
      </c>
      <c r="W662" t="s">
        <v>6189</v>
      </c>
      <c r="X662" t="s">
        <v>6190</v>
      </c>
    </row>
    <row r="663" spans="1:24" hidden="1" x14ac:dyDescent="0.25">
      <c r="A663" t="s">
        <v>6191</v>
      </c>
      <c r="B663" t="s">
        <v>6192</v>
      </c>
      <c r="C663" s="1" t="str">
        <f t="shared" si="64"/>
        <v>21:0955</v>
      </c>
      <c r="D663" s="1" t="str">
        <f t="shared" si="65"/>
        <v>21:0006</v>
      </c>
      <c r="E663" t="s">
        <v>6141</v>
      </c>
      <c r="F663" t="s">
        <v>6193</v>
      </c>
      <c r="H663">
        <v>64.727634899999998</v>
      </c>
      <c r="I663">
        <v>-110.3813026</v>
      </c>
      <c r="J663" s="1" t="str">
        <f t="shared" si="70"/>
        <v>Esker</v>
      </c>
      <c r="K663" s="1" t="str">
        <f t="shared" si="66"/>
        <v>Grain Mount: 0.25 – 0.50 mm</v>
      </c>
      <c r="L663" t="s">
        <v>5522</v>
      </c>
      <c r="M663" s="1" t="str">
        <f>HYPERLINK("http://geochem.nrcan.gc.ca/cdogs/content/kwd/kwd030538_e.htm", "Mg_Ilm")</f>
        <v>Mg_Ilm</v>
      </c>
      <c r="N663" t="s">
        <v>369</v>
      </c>
      <c r="O663" t="s">
        <v>366</v>
      </c>
      <c r="P663" t="s">
        <v>6194</v>
      </c>
      <c r="Q663" t="s">
        <v>6195</v>
      </c>
      <c r="R663" t="s">
        <v>474</v>
      </c>
      <c r="S663" t="s">
        <v>6196</v>
      </c>
      <c r="T663" t="s">
        <v>330</v>
      </c>
      <c r="U663" t="s">
        <v>33</v>
      </c>
      <c r="V663" t="s">
        <v>33</v>
      </c>
      <c r="W663" t="s">
        <v>6197</v>
      </c>
      <c r="X663" t="s">
        <v>6198</v>
      </c>
    </row>
    <row r="664" spans="1:24" hidden="1" x14ac:dyDescent="0.25">
      <c r="A664" t="s">
        <v>6199</v>
      </c>
      <c r="B664" t="s">
        <v>6200</v>
      </c>
      <c r="C664" s="1" t="str">
        <f t="shared" si="64"/>
        <v>21:0955</v>
      </c>
      <c r="D664" s="1" t="str">
        <f t="shared" si="65"/>
        <v>21:0006</v>
      </c>
      <c r="E664" t="s">
        <v>6141</v>
      </c>
      <c r="F664" t="s">
        <v>6201</v>
      </c>
      <c r="H664">
        <v>64.727634899999998</v>
      </c>
      <c r="I664">
        <v>-110.3813026</v>
      </c>
      <c r="J664" s="1" t="str">
        <f t="shared" si="70"/>
        <v>Esker</v>
      </c>
      <c r="K664" s="1" t="str">
        <f t="shared" si="66"/>
        <v>Grain Mount: 0.25 – 0.50 mm</v>
      </c>
      <c r="L664" t="s">
        <v>5522</v>
      </c>
      <c r="M664" s="1" t="str">
        <f>HYPERLINK("http://geochem.nrcan.gc.ca/cdogs/content/kwd/kwd030538_e.htm", "Mg_Ilm")</f>
        <v>Mg_Ilm</v>
      </c>
      <c r="N664" t="s">
        <v>6202</v>
      </c>
      <c r="O664" t="s">
        <v>462</v>
      </c>
      <c r="P664" t="s">
        <v>6203</v>
      </c>
      <c r="Q664" t="s">
        <v>6204</v>
      </c>
      <c r="R664" t="s">
        <v>226</v>
      </c>
      <c r="S664" t="s">
        <v>6205</v>
      </c>
      <c r="T664" t="s">
        <v>1460</v>
      </c>
      <c r="U664" t="s">
        <v>90</v>
      </c>
      <c r="V664" t="s">
        <v>33</v>
      </c>
      <c r="W664" t="s">
        <v>6206</v>
      </c>
      <c r="X664" t="s">
        <v>440</v>
      </c>
    </row>
    <row r="665" spans="1:24" hidden="1" x14ac:dyDescent="0.25">
      <c r="A665" t="s">
        <v>6207</v>
      </c>
      <c r="B665" t="s">
        <v>6208</v>
      </c>
      <c r="C665" s="1" t="str">
        <f t="shared" si="64"/>
        <v>21:0955</v>
      </c>
      <c r="D665" s="1" t="str">
        <f t="shared" si="65"/>
        <v>21:0006</v>
      </c>
      <c r="E665" t="s">
        <v>6141</v>
      </c>
      <c r="F665" t="s">
        <v>6209</v>
      </c>
      <c r="H665">
        <v>64.727634899999998</v>
      </c>
      <c r="I665">
        <v>-110.3813026</v>
      </c>
      <c r="J665" s="1" t="str">
        <f t="shared" si="70"/>
        <v>Esker</v>
      </c>
      <c r="K665" s="1" t="str">
        <f t="shared" si="66"/>
        <v>Grain Mount: 0.25 – 0.50 mm</v>
      </c>
      <c r="L665" t="s">
        <v>5522</v>
      </c>
      <c r="M665" s="1" t="str">
        <f>HYPERLINK("http://geochem.nrcan.gc.ca/cdogs/content/kwd/kwd030120_e.htm", "Ilm")</f>
        <v>Ilm</v>
      </c>
      <c r="N665" t="s">
        <v>184</v>
      </c>
      <c r="O665" t="s">
        <v>555</v>
      </c>
      <c r="P665" t="s">
        <v>718</v>
      </c>
      <c r="Q665" t="s">
        <v>6210</v>
      </c>
      <c r="R665" t="s">
        <v>33</v>
      </c>
      <c r="S665" t="s">
        <v>823</v>
      </c>
      <c r="T665" t="s">
        <v>3751</v>
      </c>
      <c r="U665" t="s">
        <v>33</v>
      </c>
      <c r="V665" t="s">
        <v>33</v>
      </c>
      <c r="W665" t="s">
        <v>6211</v>
      </c>
      <c r="X665" t="s">
        <v>6212</v>
      </c>
    </row>
    <row r="666" spans="1:24" hidden="1" x14ac:dyDescent="0.25">
      <c r="A666" t="s">
        <v>6213</v>
      </c>
      <c r="B666" t="s">
        <v>6214</v>
      </c>
      <c r="C666" s="1" t="str">
        <f t="shared" si="64"/>
        <v>21:0955</v>
      </c>
      <c r="D666" s="1" t="str">
        <f t="shared" si="65"/>
        <v>21:0006</v>
      </c>
      <c r="E666" t="s">
        <v>6141</v>
      </c>
      <c r="F666" t="s">
        <v>6215</v>
      </c>
      <c r="H666">
        <v>64.727634899999998</v>
      </c>
      <c r="I666">
        <v>-110.3813026</v>
      </c>
      <c r="J666" s="1" t="str">
        <f t="shared" si="70"/>
        <v>Esker</v>
      </c>
      <c r="K666" s="1" t="str">
        <f t="shared" si="66"/>
        <v>Grain Mount: 0.25 – 0.50 mm</v>
      </c>
      <c r="L666" t="s">
        <v>5522</v>
      </c>
      <c r="M666" s="1" t="str">
        <f>HYPERLINK("http://geochem.nrcan.gc.ca/cdogs/content/kwd/kwd030534_e.htm", "Aug")</f>
        <v>Aug</v>
      </c>
      <c r="N666" t="s">
        <v>6216</v>
      </c>
      <c r="O666" t="s">
        <v>325</v>
      </c>
      <c r="P666" t="s">
        <v>90</v>
      </c>
      <c r="Q666" t="s">
        <v>6217</v>
      </c>
      <c r="R666" t="s">
        <v>33</v>
      </c>
      <c r="S666" t="s">
        <v>6218</v>
      </c>
      <c r="T666" t="s">
        <v>129</v>
      </c>
      <c r="U666" t="s">
        <v>6219</v>
      </c>
      <c r="V666" t="s">
        <v>6220</v>
      </c>
      <c r="W666" t="s">
        <v>5516</v>
      </c>
      <c r="X666" t="s">
        <v>6221</v>
      </c>
    </row>
    <row r="667" spans="1:24" hidden="1" x14ac:dyDescent="0.25">
      <c r="A667" t="s">
        <v>6222</v>
      </c>
      <c r="B667" t="s">
        <v>6223</v>
      </c>
      <c r="C667" s="1" t="str">
        <f t="shared" si="64"/>
        <v>21:0955</v>
      </c>
      <c r="D667" s="1" t="str">
        <f t="shared" si="65"/>
        <v>21:0006</v>
      </c>
      <c r="E667" t="s">
        <v>6141</v>
      </c>
      <c r="F667" t="s">
        <v>6224</v>
      </c>
      <c r="H667">
        <v>64.727634899999998</v>
      </c>
      <c r="I667">
        <v>-110.3813026</v>
      </c>
      <c r="J667" s="1" t="str">
        <f t="shared" si="70"/>
        <v>Esker</v>
      </c>
      <c r="K667" s="1" t="str">
        <f t="shared" si="66"/>
        <v>Grain Mount: 0.25 – 0.50 mm</v>
      </c>
      <c r="L667" t="s">
        <v>5522</v>
      </c>
      <c r="M667" s="1" t="str">
        <f>HYPERLINK("http://geochem.nrcan.gc.ca/cdogs/content/kwd/kwd030538_e.htm", "Mg_Ilm")</f>
        <v>Mg_Ilm</v>
      </c>
      <c r="N667" t="s">
        <v>320</v>
      </c>
      <c r="O667" t="s">
        <v>1269</v>
      </c>
      <c r="P667" t="s">
        <v>6225</v>
      </c>
      <c r="Q667" t="s">
        <v>6226</v>
      </c>
      <c r="R667" t="s">
        <v>474</v>
      </c>
      <c r="S667" t="s">
        <v>6227</v>
      </c>
      <c r="T667" t="s">
        <v>63</v>
      </c>
      <c r="U667" t="s">
        <v>33</v>
      </c>
      <c r="V667" t="s">
        <v>474</v>
      </c>
      <c r="W667" t="s">
        <v>6228</v>
      </c>
      <c r="X667" t="s">
        <v>6229</v>
      </c>
    </row>
    <row r="668" spans="1:24" hidden="1" x14ac:dyDescent="0.25">
      <c r="A668" t="s">
        <v>6230</v>
      </c>
      <c r="B668" t="s">
        <v>6231</v>
      </c>
      <c r="C668" s="1" t="str">
        <f t="shared" si="64"/>
        <v>21:0955</v>
      </c>
      <c r="D668" s="1" t="str">
        <f t="shared" si="65"/>
        <v>21:0006</v>
      </c>
      <c r="E668" t="s">
        <v>6141</v>
      </c>
      <c r="F668" t="s">
        <v>6232</v>
      </c>
      <c r="H668">
        <v>64.727634899999998</v>
      </c>
      <c r="I668">
        <v>-110.3813026</v>
      </c>
      <c r="J668" s="1" t="str">
        <f t="shared" si="70"/>
        <v>Esker</v>
      </c>
      <c r="K668" s="1" t="str">
        <f t="shared" si="66"/>
        <v>Grain Mount: 0.25 – 0.50 mm</v>
      </c>
      <c r="L668" t="s">
        <v>5522</v>
      </c>
      <c r="M668" s="1" t="str">
        <f>HYPERLINK("http://geochem.nrcan.gc.ca/cdogs/content/kwd/kwd030115_e.htm", "Chr")</f>
        <v>Chr</v>
      </c>
      <c r="N668" t="s">
        <v>6233</v>
      </c>
      <c r="O668" t="s">
        <v>645</v>
      </c>
      <c r="P668" t="s">
        <v>6234</v>
      </c>
      <c r="Q668" t="s">
        <v>6235</v>
      </c>
      <c r="R668" t="s">
        <v>184</v>
      </c>
      <c r="S668" t="s">
        <v>6236</v>
      </c>
      <c r="T668" t="s">
        <v>1876</v>
      </c>
      <c r="U668" t="s">
        <v>223</v>
      </c>
      <c r="V668" t="s">
        <v>400</v>
      </c>
      <c r="W668" t="s">
        <v>6237</v>
      </c>
      <c r="X668" t="s">
        <v>2762</v>
      </c>
    </row>
    <row r="669" spans="1:24" hidden="1" x14ac:dyDescent="0.25">
      <c r="A669" t="s">
        <v>6238</v>
      </c>
      <c r="B669" t="s">
        <v>6239</v>
      </c>
      <c r="C669" s="1" t="str">
        <f t="shared" si="64"/>
        <v>21:0955</v>
      </c>
      <c r="D669" s="1" t="str">
        <f t="shared" si="65"/>
        <v>21:0006</v>
      </c>
      <c r="E669" t="s">
        <v>6141</v>
      </c>
      <c r="F669" t="s">
        <v>6240</v>
      </c>
      <c r="H669">
        <v>64.727634899999998</v>
      </c>
      <c r="I669">
        <v>-110.3813026</v>
      </c>
      <c r="J669" s="1" t="str">
        <f t="shared" si="70"/>
        <v>Esker</v>
      </c>
      <c r="K669" s="1" t="str">
        <f t="shared" si="66"/>
        <v>Grain Mount: 0.25 – 0.50 mm</v>
      </c>
      <c r="L669" t="s">
        <v>5522</v>
      </c>
      <c r="M669" s="1" t="str">
        <f>HYPERLINK("http://geochem.nrcan.gc.ca/cdogs/content/kwd/kwd030532_e.htm", "Amp")</f>
        <v>Amp</v>
      </c>
      <c r="N669" t="s">
        <v>6241</v>
      </c>
      <c r="O669" t="s">
        <v>6242</v>
      </c>
      <c r="P669" t="s">
        <v>421</v>
      </c>
      <c r="Q669" t="s">
        <v>6243</v>
      </c>
      <c r="R669" t="s">
        <v>6244</v>
      </c>
      <c r="S669" t="s">
        <v>6245</v>
      </c>
      <c r="T669" t="s">
        <v>1271</v>
      </c>
      <c r="U669" t="s">
        <v>6246</v>
      </c>
      <c r="V669" t="s">
        <v>557</v>
      </c>
      <c r="W669" t="s">
        <v>6247</v>
      </c>
      <c r="X669" t="s">
        <v>6248</v>
      </c>
    </row>
    <row r="670" spans="1:24" hidden="1" x14ac:dyDescent="0.25">
      <c r="A670" t="s">
        <v>6249</v>
      </c>
      <c r="B670" t="s">
        <v>6250</v>
      </c>
      <c r="C670" s="1" t="str">
        <f t="shared" ref="C670:C733" si="71">HYPERLINK("http://geochem.nrcan.gc.ca/cdogs/content/bdl/bdl210955_e.htm", "21:0955")</f>
        <v>21:0955</v>
      </c>
      <c r="D670" s="1" t="str">
        <f t="shared" ref="D670:D733" si="72">HYPERLINK("http://geochem.nrcan.gc.ca/cdogs/content/svy/svy210006_e.htm", "21:0006")</f>
        <v>21:0006</v>
      </c>
      <c r="E670" t="s">
        <v>6141</v>
      </c>
      <c r="F670" t="s">
        <v>6251</v>
      </c>
      <c r="H670">
        <v>64.727634899999998</v>
      </c>
      <c r="I670">
        <v>-110.3813026</v>
      </c>
      <c r="J670" s="1" t="str">
        <f t="shared" si="70"/>
        <v>Esker</v>
      </c>
      <c r="K670" s="1" t="str">
        <f t="shared" ref="K670:K733" si="73">HYPERLINK("http://geochem.nrcan.gc.ca/cdogs/content/kwd/kwd080043_e.htm", "Grain Mount: 0.25 – 0.50 mm")</f>
        <v>Grain Mount: 0.25 – 0.50 mm</v>
      </c>
      <c r="L670" t="s">
        <v>5522</v>
      </c>
      <c r="M670" s="1" t="str">
        <f>HYPERLINK("http://geochem.nrcan.gc.ca/cdogs/content/kwd/kwd030120_e.htm", "Ilm")</f>
        <v>Ilm</v>
      </c>
      <c r="N670" t="s">
        <v>1009</v>
      </c>
      <c r="O670" t="s">
        <v>234</v>
      </c>
      <c r="P670" t="s">
        <v>170</v>
      </c>
      <c r="Q670" t="s">
        <v>6252</v>
      </c>
      <c r="R670" t="s">
        <v>245</v>
      </c>
      <c r="S670" t="s">
        <v>712</v>
      </c>
      <c r="T670" t="s">
        <v>633</v>
      </c>
      <c r="U670" t="s">
        <v>33</v>
      </c>
      <c r="V670" t="s">
        <v>209</v>
      </c>
      <c r="W670" t="s">
        <v>6253</v>
      </c>
      <c r="X670" t="s">
        <v>6254</v>
      </c>
    </row>
    <row r="671" spans="1:24" hidden="1" x14ac:dyDescent="0.25">
      <c r="A671" t="s">
        <v>6255</v>
      </c>
      <c r="B671" t="s">
        <v>6256</v>
      </c>
      <c r="C671" s="1" t="str">
        <f t="shared" si="71"/>
        <v>21:0955</v>
      </c>
      <c r="D671" s="1" t="str">
        <f t="shared" si="72"/>
        <v>21:0006</v>
      </c>
      <c r="E671" t="s">
        <v>6141</v>
      </c>
      <c r="F671" t="s">
        <v>6257</v>
      </c>
      <c r="H671">
        <v>64.727634899999998</v>
      </c>
      <c r="I671">
        <v>-110.3813026</v>
      </c>
      <c r="J671" s="1" t="str">
        <f t="shared" si="70"/>
        <v>Esker</v>
      </c>
      <c r="K671" s="1" t="str">
        <f t="shared" si="73"/>
        <v>Grain Mount: 0.25 – 0.50 mm</v>
      </c>
      <c r="L671" t="s">
        <v>6258</v>
      </c>
      <c r="M671" s="1" t="str">
        <f t="shared" ref="M671:M678" si="74">HYPERLINK("http://geochem.nrcan.gc.ca/cdogs/content/kwd/kwd030530_e.htm", "Cr_Di")</f>
        <v>Cr_Di</v>
      </c>
      <c r="N671" t="s">
        <v>6259</v>
      </c>
      <c r="O671" t="s">
        <v>6260</v>
      </c>
      <c r="P671" t="s">
        <v>5981</v>
      </c>
      <c r="Q671" t="s">
        <v>6261</v>
      </c>
      <c r="R671" t="s">
        <v>129</v>
      </c>
      <c r="S671" t="s">
        <v>6262</v>
      </c>
      <c r="T671" t="s">
        <v>1078</v>
      </c>
      <c r="U671" t="s">
        <v>6263</v>
      </c>
      <c r="V671" t="s">
        <v>6264</v>
      </c>
      <c r="W671" t="s">
        <v>3871</v>
      </c>
      <c r="X671" t="s">
        <v>859</v>
      </c>
    </row>
    <row r="672" spans="1:24" hidden="1" x14ac:dyDescent="0.25">
      <c r="A672" t="s">
        <v>6265</v>
      </c>
      <c r="B672" t="s">
        <v>6266</v>
      </c>
      <c r="C672" s="1" t="str">
        <f t="shared" si="71"/>
        <v>21:0955</v>
      </c>
      <c r="D672" s="1" t="str">
        <f t="shared" si="72"/>
        <v>21:0006</v>
      </c>
      <c r="E672" t="s">
        <v>6141</v>
      </c>
      <c r="F672" t="s">
        <v>6267</v>
      </c>
      <c r="H672">
        <v>64.727634899999998</v>
      </c>
      <c r="I672">
        <v>-110.3813026</v>
      </c>
      <c r="J672" s="1" t="str">
        <f t="shared" si="70"/>
        <v>Esker</v>
      </c>
      <c r="K672" s="1" t="str">
        <f t="shared" si="73"/>
        <v>Grain Mount: 0.25 – 0.50 mm</v>
      </c>
      <c r="L672" t="s">
        <v>6258</v>
      </c>
      <c r="M672" s="1" t="str">
        <f t="shared" si="74"/>
        <v>Cr_Di</v>
      </c>
      <c r="N672" t="s">
        <v>6268</v>
      </c>
      <c r="O672" t="s">
        <v>6269</v>
      </c>
      <c r="P672" t="s">
        <v>6270</v>
      </c>
      <c r="Q672" t="s">
        <v>141</v>
      </c>
      <c r="R672" t="s">
        <v>221</v>
      </c>
      <c r="S672" t="s">
        <v>6271</v>
      </c>
      <c r="T672" t="s">
        <v>117</v>
      </c>
      <c r="U672" t="s">
        <v>6272</v>
      </c>
      <c r="V672" t="s">
        <v>6273</v>
      </c>
      <c r="W672" t="s">
        <v>6274</v>
      </c>
      <c r="X672" t="s">
        <v>6275</v>
      </c>
    </row>
    <row r="673" spans="1:24" hidden="1" x14ac:dyDescent="0.25">
      <c r="A673" t="s">
        <v>6276</v>
      </c>
      <c r="B673" t="s">
        <v>6277</v>
      </c>
      <c r="C673" s="1" t="str">
        <f t="shared" si="71"/>
        <v>21:0955</v>
      </c>
      <c r="D673" s="1" t="str">
        <f t="shared" si="72"/>
        <v>21:0006</v>
      </c>
      <c r="E673" t="s">
        <v>6141</v>
      </c>
      <c r="F673" t="s">
        <v>6278</v>
      </c>
      <c r="H673">
        <v>64.727634899999998</v>
      </c>
      <c r="I673">
        <v>-110.3813026</v>
      </c>
      <c r="J673" s="1" t="str">
        <f t="shared" si="70"/>
        <v>Esker</v>
      </c>
      <c r="K673" s="1" t="str">
        <f t="shared" si="73"/>
        <v>Grain Mount: 0.25 – 0.50 mm</v>
      </c>
      <c r="L673" t="s">
        <v>6258</v>
      </c>
      <c r="M673" s="1" t="str">
        <f t="shared" si="74"/>
        <v>Cr_Di</v>
      </c>
      <c r="N673" t="s">
        <v>6279</v>
      </c>
      <c r="O673" t="s">
        <v>6280</v>
      </c>
      <c r="P673" t="s">
        <v>6281</v>
      </c>
      <c r="Q673" t="s">
        <v>6282</v>
      </c>
      <c r="R673" t="s">
        <v>184</v>
      </c>
      <c r="S673" t="s">
        <v>6283</v>
      </c>
      <c r="T673" t="s">
        <v>2038</v>
      </c>
      <c r="U673" t="s">
        <v>6284</v>
      </c>
      <c r="V673" t="s">
        <v>6285</v>
      </c>
      <c r="W673" t="s">
        <v>295</v>
      </c>
      <c r="X673" t="s">
        <v>5299</v>
      </c>
    </row>
    <row r="674" spans="1:24" hidden="1" x14ac:dyDescent="0.25">
      <c r="A674" t="s">
        <v>6286</v>
      </c>
      <c r="B674" t="s">
        <v>6287</v>
      </c>
      <c r="C674" s="1" t="str">
        <f t="shared" si="71"/>
        <v>21:0955</v>
      </c>
      <c r="D674" s="1" t="str">
        <f t="shared" si="72"/>
        <v>21:0006</v>
      </c>
      <c r="E674" t="s">
        <v>6141</v>
      </c>
      <c r="F674" t="s">
        <v>6288</v>
      </c>
      <c r="H674">
        <v>64.727634899999998</v>
      </c>
      <c r="I674">
        <v>-110.3813026</v>
      </c>
      <c r="J674" s="1" t="str">
        <f t="shared" si="70"/>
        <v>Esker</v>
      </c>
      <c r="K674" s="1" t="str">
        <f t="shared" si="73"/>
        <v>Grain Mount: 0.25 – 0.50 mm</v>
      </c>
      <c r="L674" t="s">
        <v>6258</v>
      </c>
      <c r="M674" s="1" t="str">
        <f t="shared" si="74"/>
        <v>Cr_Di</v>
      </c>
      <c r="N674" t="s">
        <v>6289</v>
      </c>
      <c r="O674" t="s">
        <v>6290</v>
      </c>
      <c r="P674" t="s">
        <v>6291</v>
      </c>
      <c r="Q674" t="s">
        <v>3461</v>
      </c>
      <c r="R674" t="s">
        <v>662</v>
      </c>
      <c r="S674" t="s">
        <v>5689</v>
      </c>
      <c r="T674" t="s">
        <v>282</v>
      </c>
      <c r="U674" t="s">
        <v>6292</v>
      </c>
      <c r="V674" t="s">
        <v>6293</v>
      </c>
      <c r="W674" t="s">
        <v>1196</v>
      </c>
      <c r="X674" t="s">
        <v>6294</v>
      </c>
    </row>
    <row r="675" spans="1:24" hidden="1" x14ac:dyDescent="0.25">
      <c r="A675" t="s">
        <v>6295</v>
      </c>
      <c r="B675" t="s">
        <v>6296</v>
      </c>
      <c r="C675" s="1" t="str">
        <f t="shared" si="71"/>
        <v>21:0955</v>
      </c>
      <c r="D675" s="1" t="str">
        <f t="shared" si="72"/>
        <v>21:0006</v>
      </c>
      <c r="E675" t="s">
        <v>6141</v>
      </c>
      <c r="F675" t="s">
        <v>6297</v>
      </c>
      <c r="H675">
        <v>64.727634899999998</v>
      </c>
      <c r="I675">
        <v>-110.3813026</v>
      </c>
      <c r="J675" s="1" t="str">
        <f t="shared" si="70"/>
        <v>Esker</v>
      </c>
      <c r="K675" s="1" t="str">
        <f t="shared" si="73"/>
        <v>Grain Mount: 0.25 – 0.50 mm</v>
      </c>
      <c r="L675" t="s">
        <v>6258</v>
      </c>
      <c r="M675" s="1" t="str">
        <f t="shared" si="74"/>
        <v>Cr_Di</v>
      </c>
      <c r="N675" t="s">
        <v>6298</v>
      </c>
      <c r="O675" t="s">
        <v>6299</v>
      </c>
      <c r="P675" t="s">
        <v>6300</v>
      </c>
      <c r="Q675" t="s">
        <v>6301</v>
      </c>
      <c r="R675" t="s">
        <v>291</v>
      </c>
      <c r="S675" t="s">
        <v>6302</v>
      </c>
      <c r="T675" t="s">
        <v>6303</v>
      </c>
      <c r="U675" t="s">
        <v>6304</v>
      </c>
      <c r="V675" t="s">
        <v>6305</v>
      </c>
      <c r="W675" t="s">
        <v>701</v>
      </c>
      <c r="X675" t="s">
        <v>6306</v>
      </c>
    </row>
    <row r="676" spans="1:24" hidden="1" x14ac:dyDescent="0.25">
      <c r="A676" t="s">
        <v>6307</v>
      </c>
      <c r="B676" t="s">
        <v>6308</v>
      </c>
      <c r="C676" s="1" t="str">
        <f t="shared" si="71"/>
        <v>21:0955</v>
      </c>
      <c r="D676" s="1" t="str">
        <f t="shared" si="72"/>
        <v>21:0006</v>
      </c>
      <c r="E676" t="s">
        <v>6141</v>
      </c>
      <c r="F676" t="s">
        <v>6309</v>
      </c>
      <c r="H676">
        <v>64.727634899999998</v>
      </c>
      <c r="I676">
        <v>-110.3813026</v>
      </c>
      <c r="J676" s="1" t="str">
        <f t="shared" si="70"/>
        <v>Esker</v>
      </c>
      <c r="K676" s="1" t="str">
        <f t="shared" si="73"/>
        <v>Grain Mount: 0.25 – 0.50 mm</v>
      </c>
      <c r="L676" t="s">
        <v>6258</v>
      </c>
      <c r="M676" s="1" t="str">
        <f t="shared" si="74"/>
        <v>Cr_Di</v>
      </c>
      <c r="N676" t="s">
        <v>6310</v>
      </c>
      <c r="O676" t="s">
        <v>6311</v>
      </c>
      <c r="P676" t="s">
        <v>3302</v>
      </c>
      <c r="Q676" t="s">
        <v>6312</v>
      </c>
      <c r="R676" t="s">
        <v>645</v>
      </c>
      <c r="S676" t="s">
        <v>6313</v>
      </c>
      <c r="T676" t="s">
        <v>3202</v>
      </c>
      <c r="U676" t="s">
        <v>2354</v>
      </c>
      <c r="V676" t="s">
        <v>6314</v>
      </c>
      <c r="W676" t="s">
        <v>6315</v>
      </c>
      <c r="X676" t="s">
        <v>6316</v>
      </c>
    </row>
    <row r="677" spans="1:24" hidden="1" x14ac:dyDescent="0.25">
      <c r="A677" t="s">
        <v>6317</v>
      </c>
      <c r="B677" t="s">
        <v>6318</v>
      </c>
      <c r="C677" s="1" t="str">
        <f t="shared" si="71"/>
        <v>21:0955</v>
      </c>
      <c r="D677" s="1" t="str">
        <f t="shared" si="72"/>
        <v>21:0006</v>
      </c>
      <c r="E677" t="s">
        <v>6141</v>
      </c>
      <c r="F677" t="s">
        <v>6319</v>
      </c>
      <c r="H677">
        <v>64.727634899999998</v>
      </c>
      <c r="I677">
        <v>-110.3813026</v>
      </c>
      <c r="J677" s="1" t="str">
        <f t="shared" si="70"/>
        <v>Esker</v>
      </c>
      <c r="K677" s="1" t="str">
        <f t="shared" si="73"/>
        <v>Grain Mount: 0.25 – 0.50 mm</v>
      </c>
      <c r="L677" t="s">
        <v>6258</v>
      </c>
      <c r="M677" s="1" t="str">
        <f t="shared" si="74"/>
        <v>Cr_Di</v>
      </c>
      <c r="N677" t="s">
        <v>6259</v>
      </c>
      <c r="O677" t="s">
        <v>6320</v>
      </c>
      <c r="P677" t="s">
        <v>2337</v>
      </c>
      <c r="Q677" t="s">
        <v>6321</v>
      </c>
      <c r="R677" t="s">
        <v>1269</v>
      </c>
      <c r="S677" t="s">
        <v>6322</v>
      </c>
      <c r="T677" t="s">
        <v>3235</v>
      </c>
      <c r="U677" t="s">
        <v>6323</v>
      </c>
      <c r="V677" t="s">
        <v>6324</v>
      </c>
      <c r="W677" t="s">
        <v>1428</v>
      </c>
      <c r="X677" t="s">
        <v>6325</v>
      </c>
    </row>
    <row r="678" spans="1:24" hidden="1" x14ac:dyDescent="0.25">
      <c r="A678" t="s">
        <v>6326</v>
      </c>
      <c r="B678" t="s">
        <v>6327</v>
      </c>
      <c r="C678" s="1" t="str">
        <f t="shared" si="71"/>
        <v>21:0955</v>
      </c>
      <c r="D678" s="1" t="str">
        <f t="shared" si="72"/>
        <v>21:0006</v>
      </c>
      <c r="E678" t="s">
        <v>6141</v>
      </c>
      <c r="F678" t="s">
        <v>6328</v>
      </c>
      <c r="H678">
        <v>64.727634899999998</v>
      </c>
      <c r="I678">
        <v>-110.3813026</v>
      </c>
      <c r="J678" s="1" t="str">
        <f t="shared" si="70"/>
        <v>Esker</v>
      </c>
      <c r="K678" s="1" t="str">
        <f t="shared" si="73"/>
        <v>Grain Mount: 0.25 – 0.50 mm</v>
      </c>
      <c r="L678" t="s">
        <v>6258</v>
      </c>
      <c r="M678" s="1" t="str">
        <f t="shared" si="74"/>
        <v>Cr_Di</v>
      </c>
      <c r="N678" t="s">
        <v>6329</v>
      </c>
      <c r="O678" t="s">
        <v>6330</v>
      </c>
      <c r="P678" t="s">
        <v>6331</v>
      </c>
      <c r="Q678" t="s">
        <v>6332</v>
      </c>
      <c r="R678" t="s">
        <v>490</v>
      </c>
      <c r="S678" t="s">
        <v>6333</v>
      </c>
      <c r="T678" t="s">
        <v>1124</v>
      </c>
      <c r="U678" t="s">
        <v>6334</v>
      </c>
      <c r="V678" t="s">
        <v>6335</v>
      </c>
      <c r="W678" t="s">
        <v>1780</v>
      </c>
      <c r="X678" t="s">
        <v>6336</v>
      </c>
    </row>
    <row r="679" spans="1:24" hidden="1" x14ac:dyDescent="0.25">
      <c r="A679" t="s">
        <v>6337</v>
      </c>
      <c r="B679" t="s">
        <v>6338</v>
      </c>
      <c r="C679" s="1" t="str">
        <f t="shared" si="71"/>
        <v>21:0955</v>
      </c>
      <c r="D679" s="1" t="str">
        <f t="shared" si="72"/>
        <v>21:0006</v>
      </c>
      <c r="E679" t="s">
        <v>6141</v>
      </c>
      <c r="F679" t="s">
        <v>6339</v>
      </c>
      <c r="H679">
        <v>64.727634899999998</v>
      </c>
      <c r="I679">
        <v>-110.3813026</v>
      </c>
      <c r="J679" s="1" t="str">
        <f t="shared" si="70"/>
        <v>Esker</v>
      </c>
      <c r="K679" s="1" t="str">
        <f t="shared" si="73"/>
        <v>Grain Mount: 0.25 – 0.50 mm</v>
      </c>
      <c r="L679" t="s">
        <v>6258</v>
      </c>
      <c r="M679" s="1" t="str">
        <f>HYPERLINK("http://geochem.nrcan.gc.ca/cdogs/content/kwd/kwd030529_e.htm", "Hi_Cr_Di")</f>
        <v>Hi_Cr_Di</v>
      </c>
      <c r="N679" t="s">
        <v>2511</v>
      </c>
      <c r="O679" t="s">
        <v>6340</v>
      </c>
      <c r="P679" t="s">
        <v>6341</v>
      </c>
      <c r="Q679" t="s">
        <v>6233</v>
      </c>
      <c r="R679" t="s">
        <v>186</v>
      </c>
      <c r="S679" t="s">
        <v>6342</v>
      </c>
      <c r="T679" t="s">
        <v>494</v>
      </c>
      <c r="U679" t="s">
        <v>6343</v>
      </c>
      <c r="V679" t="s">
        <v>6344</v>
      </c>
      <c r="W679" t="s">
        <v>669</v>
      </c>
      <c r="X679" t="s">
        <v>5316</v>
      </c>
    </row>
    <row r="680" spans="1:24" hidden="1" x14ac:dyDescent="0.25">
      <c r="A680" t="s">
        <v>6345</v>
      </c>
      <c r="B680" t="s">
        <v>6346</v>
      </c>
      <c r="C680" s="1" t="str">
        <f t="shared" si="71"/>
        <v>21:0955</v>
      </c>
      <c r="D680" s="1" t="str">
        <f t="shared" si="72"/>
        <v>21:0006</v>
      </c>
      <c r="E680" t="s">
        <v>6141</v>
      </c>
      <c r="F680" t="s">
        <v>6347</v>
      </c>
      <c r="H680">
        <v>64.727634899999998</v>
      </c>
      <c r="I680">
        <v>-110.3813026</v>
      </c>
      <c r="J680" s="1" t="str">
        <f t="shared" si="70"/>
        <v>Esker</v>
      </c>
      <c r="K680" s="1" t="str">
        <f t="shared" si="73"/>
        <v>Grain Mount: 0.25 – 0.50 mm</v>
      </c>
      <c r="L680" t="s">
        <v>6258</v>
      </c>
      <c r="M680" s="1" t="str">
        <f>HYPERLINK("http://geochem.nrcan.gc.ca/cdogs/content/kwd/kwd030530_e.htm", "Cr_Di")</f>
        <v>Cr_Di</v>
      </c>
      <c r="N680" t="s">
        <v>6348</v>
      </c>
      <c r="O680" t="s">
        <v>6349</v>
      </c>
      <c r="P680" t="s">
        <v>5314</v>
      </c>
      <c r="Q680" t="s">
        <v>6350</v>
      </c>
      <c r="R680" t="s">
        <v>421</v>
      </c>
      <c r="S680" t="s">
        <v>6351</v>
      </c>
      <c r="T680" t="s">
        <v>1058</v>
      </c>
      <c r="U680" t="s">
        <v>6352</v>
      </c>
      <c r="V680" t="s">
        <v>6353</v>
      </c>
      <c r="W680" t="s">
        <v>4206</v>
      </c>
      <c r="X680" t="s">
        <v>6354</v>
      </c>
    </row>
    <row r="681" spans="1:24" hidden="1" x14ac:dyDescent="0.25">
      <c r="A681" t="s">
        <v>6355</v>
      </c>
      <c r="B681" t="s">
        <v>6356</v>
      </c>
      <c r="C681" s="1" t="str">
        <f t="shared" si="71"/>
        <v>21:0955</v>
      </c>
      <c r="D681" s="1" t="str">
        <f t="shared" si="72"/>
        <v>21:0006</v>
      </c>
      <c r="E681" t="s">
        <v>6141</v>
      </c>
      <c r="F681" t="s">
        <v>6357</v>
      </c>
      <c r="H681">
        <v>64.727634899999998</v>
      </c>
      <c r="I681">
        <v>-110.3813026</v>
      </c>
      <c r="J681" s="1" t="str">
        <f t="shared" si="70"/>
        <v>Esker</v>
      </c>
      <c r="K681" s="1" t="str">
        <f t="shared" si="73"/>
        <v>Grain Mount: 0.25 – 0.50 mm</v>
      </c>
      <c r="L681" t="s">
        <v>6258</v>
      </c>
      <c r="M681" s="1" t="str">
        <f>HYPERLINK("http://geochem.nrcan.gc.ca/cdogs/content/kwd/kwd030530_e.htm", "Cr_Di")</f>
        <v>Cr_Di</v>
      </c>
      <c r="N681" t="s">
        <v>6358</v>
      </c>
      <c r="O681" t="s">
        <v>6359</v>
      </c>
      <c r="P681" t="s">
        <v>6360</v>
      </c>
      <c r="Q681" t="s">
        <v>6361</v>
      </c>
      <c r="R681" t="s">
        <v>209</v>
      </c>
      <c r="S681" t="s">
        <v>6362</v>
      </c>
      <c r="T681" t="s">
        <v>425</v>
      </c>
      <c r="U681" t="s">
        <v>6363</v>
      </c>
      <c r="V681" t="s">
        <v>6364</v>
      </c>
      <c r="W681" t="s">
        <v>3465</v>
      </c>
      <c r="X681" t="s">
        <v>6365</v>
      </c>
    </row>
    <row r="682" spans="1:24" hidden="1" x14ac:dyDescent="0.25">
      <c r="A682" t="s">
        <v>6366</v>
      </c>
      <c r="B682" t="s">
        <v>6367</v>
      </c>
      <c r="C682" s="1" t="str">
        <f t="shared" si="71"/>
        <v>21:0955</v>
      </c>
      <c r="D682" s="1" t="str">
        <f t="shared" si="72"/>
        <v>21:0006</v>
      </c>
      <c r="E682" t="s">
        <v>6141</v>
      </c>
      <c r="F682" t="s">
        <v>6368</v>
      </c>
      <c r="H682">
        <v>64.727634899999998</v>
      </c>
      <c r="I682">
        <v>-110.3813026</v>
      </c>
      <c r="J682" s="1" t="str">
        <f t="shared" si="70"/>
        <v>Esker</v>
      </c>
      <c r="K682" s="1" t="str">
        <f t="shared" si="73"/>
        <v>Grain Mount: 0.25 – 0.50 mm</v>
      </c>
      <c r="L682" t="s">
        <v>6258</v>
      </c>
      <c r="M682" s="1" t="str">
        <f>HYPERLINK("http://geochem.nrcan.gc.ca/cdogs/content/kwd/kwd030543_e.htm", "Di")</f>
        <v>Di</v>
      </c>
      <c r="N682" t="s">
        <v>6369</v>
      </c>
      <c r="O682" t="s">
        <v>6370</v>
      </c>
      <c r="P682" t="s">
        <v>1124</v>
      </c>
      <c r="Q682" t="s">
        <v>2557</v>
      </c>
      <c r="R682" t="s">
        <v>33</v>
      </c>
      <c r="S682" t="s">
        <v>6371</v>
      </c>
      <c r="T682" t="s">
        <v>258</v>
      </c>
      <c r="U682" t="s">
        <v>1365</v>
      </c>
      <c r="V682" t="s">
        <v>6372</v>
      </c>
      <c r="W682" t="s">
        <v>254</v>
      </c>
      <c r="X682" t="s">
        <v>6373</v>
      </c>
    </row>
    <row r="683" spans="1:24" hidden="1" x14ac:dyDescent="0.25">
      <c r="A683" t="s">
        <v>6374</v>
      </c>
      <c r="B683" t="s">
        <v>6375</v>
      </c>
      <c r="C683" s="1" t="str">
        <f t="shared" si="71"/>
        <v>21:0955</v>
      </c>
      <c r="D683" s="1" t="str">
        <f t="shared" si="72"/>
        <v>21:0006</v>
      </c>
      <c r="E683" t="s">
        <v>6141</v>
      </c>
      <c r="F683" t="s">
        <v>6376</v>
      </c>
      <c r="H683">
        <v>64.727634899999998</v>
      </c>
      <c r="I683">
        <v>-110.3813026</v>
      </c>
      <c r="J683" s="1" t="str">
        <f t="shared" si="70"/>
        <v>Esker</v>
      </c>
      <c r="K683" s="1" t="str">
        <f t="shared" si="73"/>
        <v>Grain Mount: 0.25 – 0.50 mm</v>
      </c>
      <c r="L683" t="s">
        <v>6258</v>
      </c>
      <c r="M683" s="1" t="str">
        <f>HYPERLINK("http://geochem.nrcan.gc.ca/cdogs/content/kwd/kwd030543_e.htm", "Di")</f>
        <v>Di</v>
      </c>
      <c r="N683" t="s">
        <v>5140</v>
      </c>
      <c r="O683" t="s">
        <v>6377</v>
      </c>
      <c r="P683" t="s">
        <v>6378</v>
      </c>
      <c r="Q683" t="s">
        <v>6379</v>
      </c>
      <c r="R683" t="s">
        <v>307</v>
      </c>
      <c r="S683" t="s">
        <v>6380</v>
      </c>
      <c r="T683" t="s">
        <v>158</v>
      </c>
      <c r="U683" t="s">
        <v>6381</v>
      </c>
      <c r="V683" t="s">
        <v>6382</v>
      </c>
      <c r="W683" t="s">
        <v>1503</v>
      </c>
      <c r="X683" t="s">
        <v>6383</v>
      </c>
    </row>
    <row r="684" spans="1:24" hidden="1" x14ac:dyDescent="0.25">
      <c r="A684" t="s">
        <v>6384</v>
      </c>
      <c r="B684" t="s">
        <v>6385</v>
      </c>
      <c r="C684" s="1" t="str">
        <f t="shared" si="71"/>
        <v>21:0955</v>
      </c>
      <c r="D684" s="1" t="str">
        <f t="shared" si="72"/>
        <v>21:0006</v>
      </c>
      <c r="E684" t="s">
        <v>6141</v>
      </c>
      <c r="F684" t="s">
        <v>6386</v>
      </c>
      <c r="H684">
        <v>64.727634899999998</v>
      </c>
      <c r="I684">
        <v>-110.3813026</v>
      </c>
      <c r="J684" s="1" t="str">
        <f t="shared" si="70"/>
        <v>Esker</v>
      </c>
      <c r="K684" s="1" t="str">
        <f t="shared" si="73"/>
        <v>Grain Mount: 0.25 – 0.50 mm</v>
      </c>
      <c r="L684" t="s">
        <v>6258</v>
      </c>
      <c r="M684" s="1" t="str">
        <f>HYPERLINK("http://geochem.nrcan.gc.ca/cdogs/content/kwd/kwd030530_e.htm", "Cr_Di")</f>
        <v>Cr_Di</v>
      </c>
      <c r="N684" t="s">
        <v>6387</v>
      </c>
      <c r="O684" t="s">
        <v>6388</v>
      </c>
      <c r="P684" t="s">
        <v>630</v>
      </c>
      <c r="Q684" t="s">
        <v>5669</v>
      </c>
      <c r="R684" t="s">
        <v>569</v>
      </c>
      <c r="S684" t="s">
        <v>6389</v>
      </c>
      <c r="T684" t="s">
        <v>4842</v>
      </c>
      <c r="U684" t="s">
        <v>6390</v>
      </c>
      <c r="V684" t="s">
        <v>6391</v>
      </c>
      <c r="W684" t="s">
        <v>3021</v>
      </c>
      <c r="X684" t="s">
        <v>6392</v>
      </c>
    </row>
    <row r="685" spans="1:24" hidden="1" x14ac:dyDescent="0.25">
      <c r="A685" t="s">
        <v>6393</v>
      </c>
      <c r="B685" t="s">
        <v>6394</v>
      </c>
      <c r="C685" s="1" t="str">
        <f t="shared" si="71"/>
        <v>21:0955</v>
      </c>
      <c r="D685" s="1" t="str">
        <f t="shared" si="72"/>
        <v>21:0006</v>
      </c>
      <c r="E685" t="s">
        <v>6141</v>
      </c>
      <c r="F685" t="s">
        <v>6395</v>
      </c>
      <c r="H685">
        <v>64.727634899999998</v>
      </c>
      <c r="I685">
        <v>-110.3813026</v>
      </c>
      <c r="J685" s="1" t="str">
        <f t="shared" si="70"/>
        <v>Esker</v>
      </c>
      <c r="K685" s="1" t="str">
        <f t="shared" si="73"/>
        <v>Grain Mount: 0.25 – 0.50 mm</v>
      </c>
      <c r="L685" t="s">
        <v>6258</v>
      </c>
      <c r="M685" s="1" t="str">
        <f>HYPERLINK("http://geochem.nrcan.gc.ca/cdogs/content/kwd/kwd030529_e.htm", "Hi_Cr_Di")</f>
        <v>Hi_Cr_Di</v>
      </c>
      <c r="N685" t="s">
        <v>6396</v>
      </c>
      <c r="O685" t="s">
        <v>6397</v>
      </c>
      <c r="P685" t="s">
        <v>6398</v>
      </c>
      <c r="Q685" t="s">
        <v>6399</v>
      </c>
      <c r="R685" t="s">
        <v>501</v>
      </c>
      <c r="S685" t="s">
        <v>6271</v>
      </c>
      <c r="T685" t="s">
        <v>6400</v>
      </c>
      <c r="U685" t="s">
        <v>6401</v>
      </c>
      <c r="V685" t="s">
        <v>6402</v>
      </c>
      <c r="W685" t="s">
        <v>1058</v>
      </c>
      <c r="X685" t="s">
        <v>6392</v>
      </c>
    </row>
    <row r="686" spans="1:24" hidden="1" x14ac:dyDescent="0.25">
      <c r="A686" t="s">
        <v>6403</v>
      </c>
      <c r="B686" t="s">
        <v>6404</v>
      </c>
      <c r="C686" s="1" t="str">
        <f t="shared" si="71"/>
        <v>21:0955</v>
      </c>
      <c r="D686" s="1" t="str">
        <f t="shared" si="72"/>
        <v>21:0006</v>
      </c>
      <c r="E686" t="s">
        <v>6141</v>
      </c>
      <c r="F686" t="s">
        <v>6405</v>
      </c>
      <c r="H686">
        <v>64.727634899999998</v>
      </c>
      <c r="I686">
        <v>-110.3813026</v>
      </c>
      <c r="J686" s="1" t="str">
        <f t="shared" si="70"/>
        <v>Esker</v>
      </c>
      <c r="K686" s="1" t="str">
        <f t="shared" si="73"/>
        <v>Grain Mount: 0.25 – 0.50 mm</v>
      </c>
      <c r="L686" t="s">
        <v>6258</v>
      </c>
      <c r="M686" s="1" t="str">
        <f t="shared" ref="M686:M701" si="75">HYPERLINK("http://geochem.nrcan.gc.ca/cdogs/content/kwd/kwd030530_e.htm", "Cr_Di")</f>
        <v>Cr_Di</v>
      </c>
      <c r="N686" t="s">
        <v>6406</v>
      </c>
      <c r="O686" t="s">
        <v>6407</v>
      </c>
      <c r="P686" t="s">
        <v>6408</v>
      </c>
      <c r="Q686" t="s">
        <v>6409</v>
      </c>
      <c r="R686" t="s">
        <v>221</v>
      </c>
      <c r="S686" t="s">
        <v>6410</v>
      </c>
      <c r="T686" t="s">
        <v>2049</v>
      </c>
      <c r="U686" t="s">
        <v>6263</v>
      </c>
      <c r="V686" t="s">
        <v>6411</v>
      </c>
      <c r="W686" t="s">
        <v>6412</v>
      </c>
      <c r="X686" t="s">
        <v>6413</v>
      </c>
    </row>
    <row r="687" spans="1:24" hidden="1" x14ac:dyDescent="0.25">
      <c r="A687" t="s">
        <v>6414</v>
      </c>
      <c r="B687" t="s">
        <v>6415</v>
      </c>
      <c r="C687" s="1" t="str">
        <f t="shared" si="71"/>
        <v>21:0955</v>
      </c>
      <c r="D687" s="1" t="str">
        <f t="shared" si="72"/>
        <v>21:0006</v>
      </c>
      <c r="E687" t="s">
        <v>6141</v>
      </c>
      <c r="F687" t="s">
        <v>6416</v>
      </c>
      <c r="H687">
        <v>64.727634899999998</v>
      </c>
      <c r="I687">
        <v>-110.3813026</v>
      </c>
      <c r="J687" s="1" t="str">
        <f t="shared" si="70"/>
        <v>Esker</v>
      </c>
      <c r="K687" s="1" t="str">
        <f t="shared" si="73"/>
        <v>Grain Mount: 0.25 – 0.50 mm</v>
      </c>
      <c r="L687" t="s">
        <v>6258</v>
      </c>
      <c r="M687" s="1" t="str">
        <f t="shared" si="75"/>
        <v>Cr_Di</v>
      </c>
      <c r="N687" t="s">
        <v>6417</v>
      </c>
      <c r="O687" t="s">
        <v>6418</v>
      </c>
      <c r="P687" t="s">
        <v>6419</v>
      </c>
      <c r="Q687" t="s">
        <v>6420</v>
      </c>
      <c r="R687" t="s">
        <v>104</v>
      </c>
      <c r="S687" t="s">
        <v>6421</v>
      </c>
      <c r="T687" t="s">
        <v>5869</v>
      </c>
      <c r="U687" t="s">
        <v>6422</v>
      </c>
      <c r="V687" t="s">
        <v>6423</v>
      </c>
      <c r="W687" t="s">
        <v>1058</v>
      </c>
      <c r="X687" t="s">
        <v>6424</v>
      </c>
    </row>
    <row r="688" spans="1:24" hidden="1" x14ac:dyDescent="0.25">
      <c r="A688" t="s">
        <v>6425</v>
      </c>
      <c r="B688" t="s">
        <v>6426</v>
      </c>
      <c r="C688" s="1" t="str">
        <f t="shared" si="71"/>
        <v>21:0955</v>
      </c>
      <c r="D688" s="1" t="str">
        <f t="shared" si="72"/>
        <v>21:0006</v>
      </c>
      <c r="E688" t="s">
        <v>6141</v>
      </c>
      <c r="F688" t="s">
        <v>6427</v>
      </c>
      <c r="H688">
        <v>64.727634899999998</v>
      </c>
      <c r="I688">
        <v>-110.3813026</v>
      </c>
      <c r="J688" s="1" t="str">
        <f t="shared" si="70"/>
        <v>Esker</v>
      </c>
      <c r="K688" s="1" t="str">
        <f t="shared" si="73"/>
        <v>Grain Mount: 0.25 – 0.50 mm</v>
      </c>
      <c r="L688" t="s">
        <v>6258</v>
      </c>
      <c r="M688" s="1" t="str">
        <f t="shared" si="75"/>
        <v>Cr_Di</v>
      </c>
      <c r="N688" t="s">
        <v>6428</v>
      </c>
      <c r="O688" t="s">
        <v>6429</v>
      </c>
      <c r="P688" t="s">
        <v>6430</v>
      </c>
      <c r="Q688" t="s">
        <v>6431</v>
      </c>
      <c r="R688" t="s">
        <v>50</v>
      </c>
      <c r="S688" t="s">
        <v>6432</v>
      </c>
      <c r="T688" t="s">
        <v>1193</v>
      </c>
      <c r="U688" t="s">
        <v>6433</v>
      </c>
      <c r="V688" t="s">
        <v>6434</v>
      </c>
      <c r="W688" t="s">
        <v>6400</v>
      </c>
      <c r="X688" t="s">
        <v>6435</v>
      </c>
    </row>
    <row r="689" spans="1:24" hidden="1" x14ac:dyDescent="0.25">
      <c r="A689" t="s">
        <v>6436</v>
      </c>
      <c r="B689" t="s">
        <v>6437</v>
      </c>
      <c r="C689" s="1" t="str">
        <f t="shared" si="71"/>
        <v>21:0955</v>
      </c>
      <c r="D689" s="1" t="str">
        <f t="shared" si="72"/>
        <v>21:0006</v>
      </c>
      <c r="E689" t="s">
        <v>6141</v>
      </c>
      <c r="F689" t="s">
        <v>6438</v>
      </c>
      <c r="H689">
        <v>64.727634899999998</v>
      </c>
      <c r="I689">
        <v>-110.3813026</v>
      </c>
      <c r="J689" s="1" t="str">
        <f t="shared" si="70"/>
        <v>Esker</v>
      </c>
      <c r="K689" s="1" t="str">
        <f t="shared" si="73"/>
        <v>Grain Mount: 0.25 – 0.50 mm</v>
      </c>
      <c r="L689" t="s">
        <v>6258</v>
      </c>
      <c r="M689" s="1" t="str">
        <f t="shared" si="75"/>
        <v>Cr_Di</v>
      </c>
      <c r="N689" t="s">
        <v>6439</v>
      </c>
      <c r="O689" t="s">
        <v>3315</v>
      </c>
      <c r="P689" t="s">
        <v>6440</v>
      </c>
      <c r="Q689" t="s">
        <v>6441</v>
      </c>
      <c r="R689" t="s">
        <v>307</v>
      </c>
      <c r="S689" t="s">
        <v>6442</v>
      </c>
      <c r="T689" t="s">
        <v>1196</v>
      </c>
      <c r="U689" t="s">
        <v>6443</v>
      </c>
      <c r="V689" t="s">
        <v>6444</v>
      </c>
      <c r="W689" t="s">
        <v>1706</v>
      </c>
      <c r="X689" t="s">
        <v>3872</v>
      </c>
    </row>
    <row r="690" spans="1:24" hidden="1" x14ac:dyDescent="0.25">
      <c r="A690" t="s">
        <v>6445</v>
      </c>
      <c r="B690" t="s">
        <v>6446</v>
      </c>
      <c r="C690" s="1" t="str">
        <f t="shared" si="71"/>
        <v>21:0955</v>
      </c>
      <c r="D690" s="1" t="str">
        <f t="shared" si="72"/>
        <v>21:0006</v>
      </c>
      <c r="E690" t="s">
        <v>6141</v>
      </c>
      <c r="F690" t="s">
        <v>6447</v>
      </c>
      <c r="H690">
        <v>64.727634899999998</v>
      </c>
      <c r="I690">
        <v>-110.3813026</v>
      </c>
      <c r="J690" s="1" t="str">
        <f t="shared" si="70"/>
        <v>Esker</v>
      </c>
      <c r="K690" s="1" t="str">
        <f t="shared" si="73"/>
        <v>Grain Mount: 0.25 – 0.50 mm</v>
      </c>
      <c r="L690" t="s">
        <v>6258</v>
      </c>
      <c r="M690" s="1" t="str">
        <f t="shared" si="75"/>
        <v>Cr_Di</v>
      </c>
      <c r="N690" t="s">
        <v>6298</v>
      </c>
      <c r="O690" t="s">
        <v>367</v>
      </c>
      <c r="P690" t="s">
        <v>6448</v>
      </c>
      <c r="Q690" t="s">
        <v>6449</v>
      </c>
      <c r="R690" t="s">
        <v>115</v>
      </c>
      <c r="S690" t="s">
        <v>6450</v>
      </c>
      <c r="T690" t="s">
        <v>1193</v>
      </c>
      <c r="U690" t="s">
        <v>6304</v>
      </c>
      <c r="V690" t="s">
        <v>6451</v>
      </c>
      <c r="W690" t="s">
        <v>3124</v>
      </c>
      <c r="X690" t="s">
        <v>6452</v>
      </c>
    </row>
    <row r="691" spans="1:24" hidden="1" x14ac:dyDescent="0.25">
      <c r="A691" t="s">
        <v>6453</v>
      </c>
      <c r="B691" t="s">
        <v>6454</v>
      </c>
      <c r="C691" s="1" t="str">
        <f t="shared" si="71"/>
        <v>21:0955</v>
      </c>
      <c r="D691" s="1" t="str">
        <f t="shared" si="72"/>
        <v>21:0006</v>
      </c>
      <c r="E691" t="s">
        <v>6141</v>
      </c>
      <c r="F691" t="s">
        <v>6455</v>
      </c>
      <c r="H691">
        <v>64.727634899999998</v>
      </c>
      <c r="I691">
        <v>-110.3813026</v>
      </c>
      <c r="J691" s="1" t="str">
        <f t="shared" si="70"/>
        <v>Esker</v>
      </c>
      <c r="K691" s="1" t="str">
        <f t="shared" si="73"/>
        <v>Grain Mount: 0.25 – 0.50 mm</v>
      </c>
      <c r="L691" t="s">
        <v>6258</v>
      </c>
      <c r="M691" s="1" t="str">
        <f t="shared" si="75"/>
        <v>Cr_Di</v>
      </c>
      <c r="N691" t="s">
        <v>6456</v>
      </c>
      <c r="O691" t="s">
        <v>6457</v>
      </c>
      <c r="P691" t="s">
        <v>6458</v>
      </c>
      <c r="Q691" t="s">
        <v>6301</v>
      </c>
      <c r="R691" t="s">
        <v>501</v>
      </c>
      <c r="S691" t="s">
        <v>6459</v>
      </c>
      <c r="T691" t="s">
        <v>775</v>
      </c>
      <c r="U691" t="s">
        <v>1820</v>
      </c>
      <c r="V691" t="s">
        <v>6460</v>
      </c>
      <c r="W691" t="s">
        <v>248</v>
      </c>
      <c r="X691" t="s">
        <v>6461</v>
      </c>
    </row>
    <row r="692" spans="1:24" hidden="1" x14ac:dyDescent="0.25">
      <c r="A692" t="s">
        <v>6462</v>
      </c>
      <c r="B692" t="s">
        <v>6463</v>
      </c>
      <c r="C692" s="1" t="str">
        <f t="shared" si="71"/>
        <v>21:0955</v>
      </c>
      <c r="D692" s="1" t="str">
        <f t="shared" si="72"/>
        <v>21:0006</v>
      </c>
      <c r="E692" t="s">
        <v>6141</v>
      </c>
      <c r="F692" t="s">
        <v>6464</v>
      </c>
      <c r="H692">
        <v>64.727634899999998</v>
      </c>
      <c r="I692">
        <v>-110.3813026</v>
      </c>
      <c r="J692" s="1" t="str">
        <f t="shared" si="70"/>
        <v>Esker</v>
      </c>
      <c r="K692" s="1" t="str">
        <f t="shared" si="73"/>
        <v>Grain Mount: 0.25 – 0.50 mm</v>
      </c>
      <c r="L692" t="s">
        <v>6258</v>
      </c>
      <c r="M692" s="1" t="str">
        <f t="shared" si="75"/>
        <v>Cr_Di</v>
      </c>
      <c r="N692" t="s">
        <v>4455</v>
      </c>
      <c r="O692" t="s">
        <v>6465</v>
      </c>
      <c r="P692" t="s">
        <v>3217</v>
      </c>
      <c r="Q692" t="s">
        <v>6466</v>
      </c>
      <c r="R692" t="s">
        <v>307</v>
      </c>
      <c r="S692" t="s">
        <v>5562</v>
      </c>
      <c r="T692" t="s">
        <v>3202</v>
      </c>
      <c r="U692" t="s">
        <v>6467</v>
      </c>
      <c r="V692" t="s">
        <v>6468</v>
      </c>
      <c r="W692" t="s">
        <v>950</v>
      </c>
      <c r="X692" t="s">
        <v>6469</v>
      </c>
    </row>
    <row r="693" spans="1:24" hidden="1" x14ac:dyDescent="0.25">
      <c r="A693" t="s">
        <v>6470</v>
      </c>
      <c r="B693" t="s">
        <v>6471</v>
      </c>
      <c r="C693" s="1" t="str">
        <f t="shared" si="71"/>
        <v>21:0955</v>
      </c>
      <c r="D693" s="1" t="str">
        <f t="shared" si="72"/>
        <v>21:0006</v>
      </c>
      <c r="E693" t="s">
        <v>6141</v>
      </c>
      <c r="F693" t="s">
        <v>6472</v>
      </c>
      <c r="H693">
        <v>64.727634899999998</v>
      </c>
      <c r="I693">
        <v>-110.3813026</v>
      </c>
      <c r="J693" s="1" t="str">
        <f t="shared" si="70"/>
        <v>Esker</v>
      </c>
      <c r="K693" s="1" t="str">
        <f t="shared" si="73"/>
        <v>Grain Mount: 0.25 – 0.50 mm</v>
      </c>
      <c r="L693" t="s">
        <v>6258</v>
      </c>
      <c r="M693" s="1" t="str">
        <f t="shared" si="75"/>
        <v>Cr_Di</v>
      </c>
      <c r="N693" t="s">
        <v>6473</v>
      </c>
      <c r="O693" t="s">
        <v>6474</v>
      </c>
      <c r="P693" t="s">
        <v>2481</v>
      </c>
      <c r="Q693" t="s">
        <v>2111</v>
      </c>
      <c r="R693" t="s">
        <v>129</v>
      </c>
      <c r="S693" t="s">
        <v>6475</v>
      </c>
      <c r="T693" t="s">
        <v>282</v>
      </c>
      <c r="U693" t="s">
        <v>6476</v>
      </c>
      <c r="V693" t="s">
        <v>6477</v>
      </c>
      <c r="W693" t="s">
        <v>120</v>
      </c>
      <c r="X693" t="s">
        <v>6478</v>
      </c>
    </row>
    <row r="694" spans="1:24" hidden="1" x14ac:dyDescent="0.25">
      <c r="A694" t="s">
        <v>6479</v>
      </c>
      <c r="B694" t="s">
        <v>6480</v>
      </c>
      <c r="C694" s="1" t="str">
        <f t="shared" si="71"/>
        <v>21:0955</v>
      </c>
      <c r="D694" s="1" t="str">
        <f t="shared" si="72"/>
        <v>21:0006</v>
      </c>
      <c r="E694" t="s">
        <v>6141</v>
      </c>
      <c r="F694" t="s">
        <v>6481</v>
      </c>
      <c r="H694">
        <v>64.727634899999998</v>
      </c>
      <c r="I694">
        <v>-110.3813026</v>
      </c>
      <c r="J694" s="1" t="str">
        <f t="shared" si="70"/>
        <v>Esker</v>
      </c>
      <c r="K694" s="1" t="str">
        <f t="shared" si="73"/>
        <v>Grain Mount: 0.25 – 0.50 mm</v>
      </c>
      <c r="L694" t="s">
        <v>6258</v>
      </c>
      <c r="M694" s="1" t="str">
        <f t="shared" si="75"/>
        <v>Cr_Di</v>
      </c>
      <c r="N694" t="s">
        <v>6482</v>
      </c>
      <c r="O694" t="s">
        <v>6483</v>
      </c>
      <c r="P694" t="s">
        <v>6484</v>
      </c>
      <c r="Q694" t="s">
        <v>2015</v>
      </c>
      <c r="R694" t="s">
        <v>728</v>
      </c>
      <c r="S694" t="s">
        <v>6485</v>
      </c>
      <c r="T694" t="s">
        <v>425</v>
      </c>
      <c r="U694" t="s">
        <v>6486</v>
      </c>
      <c r="V694" t="s">
        <v>6487</v>
      </c>
      <c r="W694" t="s">
        <v>1321</v>
      </c>
      <c r="X694" t="s">
        <v>1997</v>
      </c>
    </row>
    <row r="695" spans="1:24" hidden="1" x14ac:dyDescent="0.25">
      <c r="A695" t="s">
        <v>6488</v>
      </c>
      <c r="B695" t="s">
        <v>6489</v>
      </c>
      <c r="C695" s="1" t="str">
        <f t="shared" si="71"/>
        <v>21:0955</v>
      </c>
      <c r="D695" s="1" t="str">
        <f t="shared" si="72"/>
        <v>21:0006</v>
      </c>
      <c r="E695" t="s">
        <v>6141</v>
      </c>
      <c r="F695" t="s">
        <v>6490</v>
      </c>
      <c r="H695">
        <v>64.727634899999998</v>
      </c>
      <c r="I695">
        <v>-110.3813026</v>
      </c>
      <c r="J695" s="1" t="str">
        <f t="shared" si="70"/>
        <v>Esker</v>
      </c>
      <c r="K695" s="1" t="str">
        <f t="shared" si="73"/>
        <v>Grain Mount: 0.25 – 0.50 mm</v>
      </c>
      <c r="L695" t="s">
        <v>6258</v>
      </c>
      <c r="M695" s="1" t="str">
        <f t="shared" si="75"/>
        <v>Cr_Di</v>
      </c>
      <c r="N695" t="s">
        <v>5738</v>
      </c>
      <c r="O695" t="s">
        <v>6491</v>
      </c>
      <c r="P695" t="s">
        <v>2016</v>
      </c>
      <c r="Q695" t="s">
        <v>6492</v>
      </c>
      <c r="R695" t="s">
        <v>398</v>
      </c>
      <c r="S695" t="s">
        <v>6493</v>
      </c>
      <c r="T695" t="s">
        <v>4550</v>
      </c>
      <c r="U695" t="s">
        <v>6494</v>
      </c>
      <c r="V695" t="s">
        <v>6495</v>
      </c>
      <c r="W695" t="s">
        <v>495</v>
      </c>
      <c r="X695" t="s">
        <v>3671</v>
      </c>
    </row>
    <row r="696" spans="1:24" hidden="1" x14ac:dyDescent="0.25">
      <c r="A696" t="s">
        <v>6496</v>
      </c>
      <c r="B696" t="s">
        <v>6497</v>
      </c>
      <c r="C696" s="1" t="str">
        <f t="shared" si="71"/>
        <v>21:0955</v>
      </c>
      <c r="D696" s="1" t="str">
        <f t="shared" si="72"/>
        <v>21:0006</v>
      </c>
      <c r="E696" t="s">
        <v>6141</v>
      </c>
      <c r="F696" t="s">
        <v>6498</v>
      </c>
      <c r="H696">
        <v>64.727634899999998</v>
      </c>
      <c r="I696">
        <v>-110.3813026</v>
      </c>
      <c r="J696" s="1" t="str">
        <f t="shared" si="70"/>
        <v>Esker</v>
      </c>
      <c r="K696" s="1" t="str">
        <f t="shared" si="73"/>
        <v>Grain Mount: 0.25 – 0.50 mm</v>
      </c>
      <c r="L696" t="s">
        <v>6258</v>
      </c>
      <c r="M696" s="1" t="str">
        <f t="shared" si="75"/>
        <v>Cr_Di</v>
      </c>
      <c r="N696" t="s">
        <v>6499</v>
      </c>
      <c r="O696" t="s">
        <v>6500</v>
      </c>
      <c r="P696" t="s">
        <v>6484</v>
      </c>
      <c r="Q696" t="s">
        <v>6501</v>
      </c>
      <c r="R696" t="s">
        <v>1269</v>
      </c>
      <c r="S696" t="s">
        <v>6502</v>
      </c>
      <c r="T696" t="s">
        <v>1892</v>
      </c>
      <c r="U696" t="s">
        <v>6503</v>
      </c>
      <c r="V696" t="s">
        <v>6504</v>
      </c>
      <c r="W696" t="s">
        <v>1321</v>
      </c>
      <c r="X696" t="s">
        <v>6505</v>
      </c>
    </row>
    <row r="697" spans="1:24" hidden="1" x14ac:dyDescent="0.25">
      <c r="A697" t="s">
        <v>6506</v>
      </c>
      <c r="B697" t="s">
        <v>6507</v>
      </c>
      <c r="C697" s="1" t="str">
        <f t="shared" si="71"/>
        <v>21:0955</v>
      </c>
      <c r="D697" s="1" t="str">
        <f t="shared" si="72"/>
        <v>21:0006</v>
      </c>
      <c r="E697" t="s">
        <v>6141</v>
      </c>
      <c r="F697" t="s">
        <v>6508</v>
      </c>
      <c r="H697">
        <v>64.727634899999998</v>
      </c>
      <c r="I697">
        <v>-110.3813026</v>
      </c>
      <c r="J697" s="1" t="str">
        <f t="shared" si="70"/>
        <v>Esker</v>
      </c>
      <c r="K697" s="1" t="str">
        <f t="shared" si="73"/>
        <v>Grain Mount: 0.25 – 0.50 mm</v>
      </c>
      <c r="L697" t="s">
        <v>6258</v>
      </c>
      <c r="M697" s="1" t="str">
        <f t="shared" si="75"/>
        <v>Cr_Di</v>
      </c>
      <c r="N697" t="s">
        <v>6509</v>
      </c>
      <c r="O697" t="s">
        <v>6510</v>
      </c>
      <c r="P697" t="s">
        <v>6511</v>
      </c>
      <c r="Q697" t="s">
        <v>6512</v>
      </c>
      <c r="R697" t="s">
        <v>1269</v>
      </c>
      <c r="S697" t="s">
        <v>6271</v>
      </c>
      <c r="T697" t="s">
        <v>1078</v>
      </c>
      <c r="U697" t="s">
        <v>6513</v>
      </c>
      <c r="V697" t="s">
        <v>6514</v>
      </c>
      <c r="W697" t="s">
        <v>3932</v>
      </c>
      <c r="X697" t="s">
        <v>3860</v>
      </c>
    </row>
    <row r="698" spans="1:24" hidden="1" x14ac:dyDescent="0.25">
      <c r="A698" t="s">
        <v>6515</v>
      </c>
      <c r="B698" t="s">
        <v>6516</v>
      </c>
      <c r="C698" s="1" t="str">
        <f t="shared" si="71"/>
        <v>21:0955</v>
      </c>
      <c r="D698" s="1" t="str">
        <f t="shared" si="72"/>
        <v>21:0006</v>
      </c>
      <c r="E698" t="s">
        <v>6141</v>
      </c>
      <c r="F698" t="s">
        <v>6517</v>
      </c>
      <c r="H698">
        <v>64.727634899999998</v>
      </c>
      <c r="I698">
        <v>-110.3813026</v>
      </c>
      <c r="J698" s="1" t="str">
        <f t="shared" si="70"/>
        <v>Esker</v>
      </c>
      <c r="K698" s="1" t="str">
        <f t="shared" si="73"/>
        <v>Grain Mount: 0.25 – 0.50 mm</v>
      </c>
      <c r="L698" t="s">
        <v>6258</v>
      </c>
      <c r="M698" s="1" t="str">
        <f t="shared" si="75"/>
        <v>Cr_Di</v>
      </c>
      <c r="N698" t="s">
        <v>6358</v>
      </c>
      <c r="O698" t="s">
        <v>3447</v>
      </c>
      <c r="P698" t="s">
        <v>6518</v>
      </c>
      <c r="Q698" t="s">
        <v>6519</v>
      </c>
      <c r="R698" t="s">
        <v>170</v>
      </c>
      <c r="S698" t="s">
        <v>6520</v>
      </c>
      <c r="T698" t="s">
        <v>2038</v>
      </c>
      <c r="U698" t="s">
        <v>6521</v>
      </c>
      <c r="V698" t="s">
        <v>6522</v>
      </c>
      <c r="W698" t="s">
        <v>4883</v>
      </c>
      <c r="X698" t="s">
        <v>5983</v>
      </c>
    </row>
    <row r="699" spans="1:24" hidden="1" x14ac:dyDescent="0.25">
      <c r="A699" t="s">
        <v>6523</v>
      </c>
      <c r="B699" t="s">
        <v>6524</v>
      </c>
      <c r="C699" s="1" t="str">
        <f t="shared" si="71"/>
        <v>21:0955</v>
      </c>
      <c r="D699" s="1" t="str">
        <f t="shared" si="72"/>
        <v>21:0006</v>
      </c>
      <c r="E699" t="s">
        <v>6141</v>
      </c>
      <c r="F699" t="s">
        <v>6525</v>
      </c>
      <c r="H699">
        <v>64.727634899999998</v>
      </c>
      <c r="I699">
        <v>-110.3813026</v>
      </c>
      <c r="J699" s="1" t="str">
        <f t="shared" si="70"/>
        <v>Esker</v>
      </c>
      <c r="K699" s="1" t="str">
        <f t="shared" si="73"/>
        <v>Grain Mount: 0.25 – 0.50 mm</v>
      </c>
      <c r="L699" t="s">
        <v>6258</v>
      </c>
      <c r="M699" s="1" t="str">
        <f t="shared" si="75"/>
        <v>Cr_Di</v>
      </c>
      <c r="N699" t="s">
        <v>6526</v>
      </c>
      <c r="O699" t="s">
        <v>6527</v>
      </c>
      <c r="P699" t="s">
        <v>5486</v>
      </c>
      <c r="Q699" t="s">
        <v>6528</v>
      </c>
      <c r="R699" t="s">
        <v>254</v>
      </c>
      <c r="S699" t="s">
        <v>6529</v>
      </c>
      <c r="T699" t="s">
        <v>5869</v>
      </c>
      <c r="U699" t="s">
        <v>6530</v>
      </c>
      <c r="V699" t="s">
        <v>5982</v>
      </c>
      <c r="W699" t="s">
        <v>4619</v>
      </c>
      <c r="X699" t="s">
        <v>6531</v>
      </c>
    </row>
    <row r="700" spans="1:24" hidden="1" x14ac:dyDescent="0.25">
      <c r="A700" t="s">
        <v>6532</v>
      </c>
      <c r="B700" t="s">
        <v>6533</v>
      </c>
      <c r="C700" s="1" t="str">
        <f t="shared" si="71"/>
        <v>21:0955</v>
      </c>
      <c r="D700" s="1" t="str">
        <f t="shared" si="72"/>
        <v>21:0006</v>
      </c>
      <c r="E700" t="s">
        <v>6141</v>
      </c>
      <c r="F700" t="s">
        <v>6534</v>
      </c>
      <c r="H700">
        <v>64.727634899999998</v>
      </c>
      <c r="I700">
        <v>-110.3813026</v>
      </c>
      <c r="J700" s="1" t="str">
        <f t="shared" si="70"/>
        <v>Esker</v>
      </c>
      <c r="K700" s="1" t="str">
        <f t="shared" si="73"/>
        <v>Grain Mount: 0.25 – 0.50 mm</v>
      </c>
      <c r="L700" t="s">
        <v>6258</v>
      </c>
      <c r="M700" s="1" t="str">
        <f t="shared" si="75"/>
        <v>Cr_Di</v>
      </c>
      <c r="N700" t="s">
        <v>6535</v>
      </c>
      <c r="O700" t="s">
        <v>6536</v>
      </c>
      <c r="P700" t="s">
        <v>4455</v>
      </c>
      <c r="Q700" t="s">
        <v>6537</v>
      </c>
      <c r="R700" t="s">
        <v>254</v>
      </c>
      <c r="S700" t="s">
        <v>6538</v>
      </c>
      <c r="T700" t="s">
        <v>489</v>
      </c>
      <c r="U700" t="s">
        <v>6539</v>
      </c>
      <c r="V700" t="s">
        <v>6540</v>
      </c>
      <c r="W700" t="s">
        <v>3021</v>
      </c>
      <c r="X700" t="s">
        <v>6541</v>
      </c>
    </row>
    <row r="701" spans="1:24" hidden="1" x14ac:dyDescent="0.25">
      <c r="A701" t="s">
        <v>6542</v>
      </c>
      <c r="B701" t="s">
        <v>6543</v>
      </c>
      <c r="C701" s="1" t="str">
        <f t="shared" si="71"/>
        <v>21:0955</v>
      </c>
      <c r="D701" s="1" t="str">
        <f t="shared" si="72"/>
        <v>21:0006</v>
      </c>
      <c r="E701" t="s">
        <v>6141</v>
      </c>
      <c r="F701" t="s">
        <v>6544</v>
      </c>
      <c r="H701">
        <v>64.727634899999998</v>
      </c>
      <c r="I701">
        <v>-110.3813026</v>
      </c>
      <c r="J701" s="1" t="str">
        <f t="shared" si="70"/>
        <v>Esker</v>
      </c>
      <c r="K701" s="1" t="str">
        <f t="shared" si="73"/>
        <v>Grain Mount: 0.25 – 0.50 mm</v>
      </c>
      <c r="L701" t="s">
        <v>6258</v>
      </c>
      <c r="M701" s="1" t="str">
        <f t="shared" si="75"/>
        <v>Cr_Di</v>
      </c>
      <c r="N701" t="s">
        <v>4546</v>
      </c>
      <c r="O701" t="s">
        <v>2193</v>
      </c>
      <c r="P701" t="s">
        <v>154</v>
      </c>
      <c r="Q701" t="s">
        <v>6545</v>
      </c>
      <c r="R701" t="s">
        <v>490</v>
      </c>
      <c r="S701" t="s">
        <v>6546</v>
      </c>
      <c r="T701" t="s">
        <v>64</v>
      </c>
      <c r="U701" t="s">
        <v>6547</v>
      </c>
      <c r="V701" t="s">
        <v>6548</v>
      </c>
      <c r="W701" t="s">
        <v>1390</v>
      </c>
      <c r="X701" t="s">
        <v>6549</v>
      </c>
    </row>
    <row r="702" spans="1:24" hidden="1" x14ac:dyDescent="0.25">
      <c r="A702" t="s">
        <v>6550</v>
      </c>
      <c r="B702" t="s">
        <v>6551</v>
      </c>
      <c r="C702" s="1" t="str">
        <f t="shared" si="71"/>
        <v>21:0955</v>
      </c>
      <c r="D702" s="1" t="str">
        <f t="shared" si="72"/>
        <v>21:0006</v>
      </c>
      <c r="E702" t="s">
        <v>6141</v>
      </c>
      <c r="F702" t="s">
        <v>6552</v>
      </c>
      <c r="H702">
        <v>64.727634899999998</v>
      </c>
      <c r="I702">
        <v>-110.3813026</v>
      </c>
      <c r="J702" s="1" t="str">
        <f t="shared" si="70"/>
        <v>Esker</v>
      </c>
      <c r="K702" s="1" t="str">
        <f t="shared" si="73"/>
        <v>Grain Mount: 0.25 – 0.50 mm</v>
      </c>
      <c r="L702" t="s">
        <v>6258</v>
      </c>
      <c r="M702" s="1" t="str">
        <f>HYPERLINK("http://geochem.nrcan.gc.ca/cdogs/content/kwd/kwd030543_e.htm", "Di")</f>
        <v>Di</v>
      </c>
      <c r="N702" t="s">
        <v>4524</v>
      </c>
      <c r="O702" t="s">
        <v>6553</v>
      </c>
      <c r="P702" t="s">
        <v>6554</v>
      </c>
      <c r="Q702" t="s">
        <v>6555</v>
      </c>
      <c r="R702" t="s">
        <v>142</v>
      </c>
      <c r="S702" t="s">
        <v>6556</v>
      </c>
      <c r="T702" t="s">
        <v>421</v>
      </c>
      <c r="U702" t="s">
        <v>6557</v>
      </c>
      <c r="V702" t="s">
        <v>6558</v>
      </c>
      <c r="W702" t="s">
        <v>1297</v>
      </c>
      <c r="X702" t="s">
        <v>6559</v>
      </c>
    </row>
    <row r="703" spans="1:24" hidden="1" x14ac:dyDescent="0.25">
      <c r="A703" t="s">
        <v>6560</v>
      </c>
      <c r="B703" t="s">
        <v>6561</v>
      </c>
      <c r="C703" s="1" t="str">
        <f t="shared" si="71"/>
        <v>21:0955</v>
      </c>
      <c r="D703" s="1" t="str">
        <f t="shared" si="72"/>
        <v>21:0006</v>
      </c>
      <c r="E703" t="s">
        <v>6141</v>
      </c>
      <c r="F703" t="s">
        <v>6562</v>
      </c>
      <c r="H703">
        <v>64.727634899999998</v>
      </c>
      <c r="I703">
        <v>-110.3813026</v>
      </c>
      <c r="J703" s="1" t="str">
        <f t="shared" si="70"/>
        <v>Esker</v>
      </c>
      <c r="K703" s="1" t="str">
        <f t="shared" si="73"/>
        <v>Grain Mount: 0.25 – 0.50 mm</v>
      </c>
      <c r="L703" t="s">
        <v>6258</v>
      </c>
      <c r="M703" s="1" t="str">
        <f>HYPERLINK("http://geochem.nrcan.gc.ca/cdogs/content/kwd/kwd030530_e.htm", "Cr_Di")</f>
        <v>Cr_Di</v>
      </c>
      <c r="N703" t="s">
        <v>6563</v>
      </c>
      <c r="O703" t="s">
        <v>6564</v>
      </c>
      <c r="P703" t="s">
        <v>6565</v>
      </c>
      <c r="Q703" t="s">
        <v>6566</v>
      </c>
      <c r="R703" t="s">
        <v>278</v>
      </c>
      <c r="S703" t="s">
        <v>1727</v>
      </c>
      <c r="T703" t="s">
        <v>1503</v>
      </c>
      <c r="U703" t="s">
        <v>6567</v>
      </c>
      <c r="V703" t="s">
        <v>6391</v>
      </c>
      <c r="W703" t="s">
        <v>6568</v>
      </c>
      <c r="X703" t="s">
        <v>1183</v>
      </c>
    </row>
    <row r="704" spans="1:24" hidden="1" x14ac:dyDescent="0.25">
      <c r="A704" t="s">
        <v>6569</v>
      </c>
      <c r="B704" t="s">
        <v>6570</v>
      </c>
      <c r="C704" s="1" t="str">
        <f t="shared" si="71"/>
        <v>21:0955</v>
      </c>
      <c r="D704" s="1" t="str">
        <f t="shared" si="72"/>
        <v>21:0006</v>
      </c>
      <c r="E704" t="s">
        <v>6141</v>
      </c>
      <c r="F704" t="s">
        <v>6571</v>
      </c>
      <c r="H704">
        <v>64.727634899999998</v>
      </c>
      <c r="I704">
        <v>-110.3813026</v>
      </c>
      <c r="J704" s="1" t="str">
        <f t="shared" si="70"/>
        <v>Esker</v>
      </c>
      <c r="K704" s="1" t="str">
        <f t="shared" si="73"/>
        <v>Grain Mount: 0.25 – 0.50 mm</v>
      </c>
      <c r="L704" t="s">
        <v>6258</v>
      </c>
      <c r="M704" s="1" t="str">
        <f>HYPERLINK("http://geochem.nrcan.gc.ca/cdogs/content/kwd/kwd030543_e.htm", "Di")</f>
        <v>Di</v>
      </c>
      <c r="N704" t="s">
        <v>1934</v>
      </c>
      <c r="O704" t="s">
        <v>6572</v>
      </c>
      <c r="P704" t="s">
        <v>6573</v>
      </c>
      <c r="Q704" t="s">
        <v>6574</v>
      </c>
      <c r="R704" t="s">
        <v>411</v>
      </c>
      <c r="S704" t="s">
        <v>6575</v>
      </c>
      <c r="T704" t="s">
        <v>676</v>
      </c>
      <c r="U704" t="s">
        <v>6576</v>
      </c>
      <c r="V704" t="s">
        <v>6577</v>
      </c>
      <c r="W704" t="s">
        <v>461</v>
      </c>
      <c r="X704" t="s">
        <v>6578</v>
      </c>
    </row>
    <row r="705" spans="1:24" hidden="1" x14ac:dyDescent="0.25">
      <c r="A705" t="s">
        <v>6579</v>
      </c>
      <c r="B705" t="s">
        <v>6580</v>
      </c>
      <c r="C705" s="1" t="str">
        <f t="shared" si="71"/>
        <v>21:0955</v>
      </c>
      <c r="D705" s="1" t="str">
        <f t="shared" si="72"/>
        <v>21:0006</v>
      </c>
      <c r="E705" t="s">
        <v>6141</v>
      </c>
      <c r="F705" t="s">
        <v>6581</v>
      </c>
      <c r="H705">
        <v>64.727634899999998</v>
      </c>
      <c r="I705">
        <v>-110.3813026</v>
      </c>
      <c r="J705" s="1" t="str">
        <f t="shared" si="70"/>
        <v>Esker</v>
      </c>
      <c r="K705" s="1" t="str">
        <f t="shared" si="73"/>
        <v>Grain Mount: 0.25 – 0.50 mm</v>
      </c>
      <c r="L705" t="s">
        <v>6258</v>
      </c>
      <c r="M705" s="1" t="str">
        <f>HYPERLINK("http://geochem.nrcan.gc.ca/cdogs/content/kwd/kwd030530_e.htm", "Cr_Di")</f>
        <v>Cr_Di</v>
      </c>
      <c r="N705" t="s">
        <v>3564</v>
      </c>
      <c r="O705" t="s">
        <v>6582</v>
      </c>
      <c r="P705" t="s">
        <v>5140</v>
      </c>
      <c r="Q705" t="s">
        <v>6583</v>
      </c>
      <c r="R705" t="s">
        <v>233</v>
      </c>
      <c r="S705" t="s">
        <v>6584</v>
      </c>
      <c r="T705" t="s">
        <v>494</v>
      </c>
      <c r="U705" t="s">
        <v>2341</v>
      </c>
      <c r="V705" t="s">
        <v>6585</v>
      </c>
      <c r="W705" t="s">
        <v>4550</v>
      </c>
      <c r="X705" t="s">
        <v>6586</v>
      </c>
    </row>
    <row r="706" spans="1:24" hidden="1" x14ac:dyDescent="0.25">
      <c r="A706" t="s">
        <v>6587</v>
      </c>
      <c r="B706" t="s">
        <v>6588</v>
      </c>
      <c r="C706" s="1" t="str">
        <f t="shared" si="71"/>
        <v>21:0955</v>
      </c>
      <c r="D706" s="1" t="str">
        <f t="shared" si="72"/>
        <v>21:0006</v>
      </c>
      <c r="E706" t="s">
        <v>6141</v>
      </c>
      <c r="F706" t="s">
        <v>6589</v>
      </c>
      <c r="H706">
        <v>64.727634899999998</v>
      </c>
      <c r="I706">
        <v>-110.3813026</v>
      </c>
      <c r="J706" s="1" t="str">
        <f t="shared" si="70"/>
        <v>Esker</v>
      </c>
      <c r="K706" s="1" t="str">
        <f t="shared" si="73"/>
        <v>Grain Mount: 0.25 – 0.50 mm</v>
      </c>
      <c r="L706" t="s">
        <v>6258</v>
      </c>
      <c r="M706" s="1" t="str">
        <f>HYPERLINK("http://geochem.nrcan.gc.ca/cdogs/content/kwd/kwd030529_e.htm", "Hi_Cr_Di")</f>
        <v>Hi_Cr_Di</v>
      </c>
      <c r="N706" t="s">
        <v>1383</v>
      </c>
      <c r="O706" t="s">
        <v>6590</v>
      </c>
      <c r="P706" t="s">
        <v>6591</v>
      </c>
      <c r="Q706" t="s">
        <v>6592</v>
      </c>
      <c r="R706" t="s">
        <v>221</v>
      </c>
      <c r="S706" t="s">
        <v>6593</v>
      </c>
      <c r="T706" t="s">
        <v>489</v>
      </c>
      <c r="U706" t="s">
        <v>6594</v>
      </c>
      <c r="V706" t="s">
        <v>6595</v>
      </c>
      <c r="W706" t="s">
        <v>1408</v>
      </c>
      <c r="X706" t="s">
        <v>6596</v>
      </c>
    </row>
    <row r="707" spans="1:24" hidden="1" x14ac:dyDescent="0.25">
      <c r="A707" t="s">
        <v>6597</v>
      </c>
      <c r="B707" t="s">
        <v>6598</v>
      </c>
      <c r="C707" s="1" t="str">
        <f t="shared" si="71"/>
        <v>21:0955</v>
      </c>
      <c r="D707" s="1" t="str">
        <f t="shared" si="72"/>
        <v>21:0006</v>
      </c>
      <c r="E707" t="s">
        <v>6141</v>
      </c>
      <c r="F707" t="s">
        <v>6599</v>
      </c>
      <c r="H707">
        <v>64.727634899999998</v>
      </c>
      <c r="I707">
        <v>-110.3813026</v>
      </c>
      <c r="J707" s="1" t="str">
        <f t="shared" si="70"/>
        <v>Esker</v>
      </c>
      <c r="K707" s="1" t="str">
        <f t="shared" si="73"/>
        <v>Grain Mount: 0.25 – 0.50 mm</v>
      </c>
      <c r="L707" t="s">
        <v>6258</v>
      </c>
      <c r="M707" s="1" t="str">
        <f t="shared" ref="M707:M712" si="76">HYPERLINK("http://geochem.nrcan.gc.ca/cdogs/content/kwd/kwd030530_e.htm", "Cr_Di")</f>
        <v>Cr_Di</v>
      </c>
      <c r="N707" t="s">
        <v>6600</v>
      </c>
      <c r="O707" t="s">
        <v>6601</v>
      </c>
      <c r="P707" t="s">
        <v>6503</v>
      </c>
      <c r="Q707" t="s">
        <v>6602</v>
      </c>
      <c r="R707" t="s">
        <v>209</v>
      </c>
      <c r="S707" t="s">
        <v>6603</v>
      </c>
      <c r="T707" t="s">
        <v>158</v>
      </c>
      <c r="U707" t="s">
        <v>1159</v>
      </c>
      <c r="V707" t="s">
        <v>6604</v>
      </c>
      <c r="W707" t="s">
        <v>6605</v>
      </c>
      <c r="X707" t="s">
        <v>6606</v>
      </c>
    </row>
    <row r="708" spans="1:24" hidden="1" x14ac:dyDescent="0.25">
      <c r="A708" t="s">
        <v>6607</v>
      </c>
      <c r="B708" t="s">
        <v>6608</v>
      </c>
      <c r="C708" s="1" t="str">
        <f t="shared" si="71"/>
        <v>21:0955</v>
      </c>
      <c r="D708" s="1" t="str">
        <f t="shared" si="72"/>
        <v>21:0006</v>
      </c>
      <c r="E708" t="s">
        <v>6141</v>
      </c>
      <c r="F708" t="s">
        <v>6609</v>
      </c>
      <c r="H708">
        <v>64.727634899999998</v>
      </c>
      <c r="I708">
        <v>-110.3813026</v>
      </c>
      <c r="J708" s="1" t="str">
        <f t="shared" si="70"/>
        <v>Esker</v>
      </c>
      <c r="K708" s="1" t="str">
        <f t="shared" si="73"/>
        <v>Grain Mount: 0.25 – 0.50 mm</v>
      </c>
      <c r="L708" t="s">
        <v>6258</v>
      </c>
      <c r="M708" s="1" t="str">
        <f t="shared" si="76"/>
        <v>Cr_Di</v>
      </c>
      <c r="N708" t="s">
        <v>6610</v>
      </c>
      <c r="O708" t="s">
        <v>6611</v>
      </c>
      <c r="P708" t="s">
        <v>6612</v>
      </c>
      <c r="Q708" t="s">
        <v>6613</v>
      </c>
      <c r="R708" t="s">
        <v>411</v>
      </c>
      <c r="S708" t="s">
        <v>6614</v>
      </c>
      <c r="T708" t="s">
        <v>569</v>
      </c>
      <c r="U708" t="s">
        <v>2966</v>
      </c>
      <c r="V708" t="s">
        <v>6615</v>
      </c>
      <c r="W708" t="s">
        <v>133</v>
      </c>
      <c r="X708" t="s">
        <v>6616</v>
      </c>
    </row>
    <row r="709" spans="1:24" hidden="1" x14ac:dyDescent="0.25">
      <c r="A709" t="s">
        <v>6617</v>
      </c>
      <c r="B709" t="s">
        <v>6618</v>
      </c>
      <c r="C709" s="1" t="str">
        <f t="shared" si="71"/>
        <v>21:0955</v>
      </c>
      <c r="D709" s="1" t="str">
        <f t="shared" si="72"/>
        <v>21:0006</v>
      </c>
      <c r="E709" t="s">
        <v>6141</v>
      </c>
      <c r="F709" t="s">
        <v>6619</v>
      </c>
      <c r="H709">
        <v>64.727634899999998</v>
      </c>
      <c r="I709">
        <v>-110.3813026</v>
      </c>
      <c r="J709" s="1" t="str">
        <f t="shared" si="70"/>
        <v>Esker</v>
      </c>
      <c r="K709" s="1" t="str">
        <f t="shared" si="73"/>
        <v>Grain Mount: 0.25 – 0.50 mm</v>
      </c>
      <c r="L709" t="s">
        <v>6258</v>
      </c>
      <c r="M709" s="1" t="str">
        <f t="shared" si="76"/>
        <v>Cr_Di</v>
      </c>
      <c r="N709" t="s">
        <v>6620</v>
      </c>
      <c r="O709" t="s">
        <v>5850</v>
      </c>
      <c r="P709" t="s">
        <v>6331</v>
      </c>
      <c r="Q709" t="s">
        <v>6621</v>
      </c>
      <c r="R709" t="s">
        <v>209</v>
      </c>
      <c r="S709" t="s">
        <v>6622</v>
      </c>
      <c r="T709" t="s">
        <v>50</v>
      </c>
      <c r="U709" t="s">
        <v>6623</v>
      </c>
      <c r="V709" t="s">
        <v>6624</v>
      </c>
      <c r="W709" t="s">
        <v>161</v>
      </c>
      <c r="X709" t="s">
        <v>2171</v>
      </c>
    </row>
    <row r="710" spans="1:24" hidden="1" x14ac:dyDescent="0.25">
      <c r="A710" t="s">
        <v>6625</v>
      </c>
      <c r="B710" t="s">
        <v>6626</v>
      </c>
      <c r="C710" s="1" t="str">
        <f t="shared" si="71"/>
        <v>21:0955</v>
      </c>
      <c r="D710" s="1" t="str">
        <f t="shared" si="72"/>
        <v>21:0006</v>
      </c>
      <c r="E710" t="s">
        <v>6141</v>
      </c>
      <c r="F710" t="s">
        <v>6627</v>
      </c>
      <c r="H710">
        <v>64.727634899999998</v>
      </c>
      <c r="I710">
        <v>-110.3813026</v>
      </c>
      <c r="J710" s="1" t="str">
        <f t="shared" si="70"/>
        <v>Esker</v>
      </c>
      <c r="K710" s="1" t="str">
        <f t="shared" si="73"/>
        <v>Grain Mount: 0.25 – 0.50 mm</v>
      </c>
      <c r="L710" t="s">
        <v>6258</v>
      </c>
      <c r="M710" s="1" t="str">
        <f t="shared" si="76"/>
        <v>Cr_Di</v>
      </c>
      <c r="N710" t="s">
        <v>1798</v>
      </c>
      <c r="O710" t="s">
        <v>1586</v>
      </c>
      <c r="P710" t="s">
        <v>1187</v>
      </c>
      <c r="Q710" t="s">
        <v>6628</v>
      </c>
      <c r="R710" t="s">
        <v>115</v>
      </c>
      <c r="S710" t="s">
        <v>6629</v>
      </c>
      <c r="T710" t="s">
        <v>494</v>
      </c>
      <c r="U710" t="s">
        <v>5295</v>
      </c>
      <c r="V710" t="s">
        <v>6630</v>
      </c>
      <c r="W710" t="s">
        <v>3871</v>
      </c>
      <c r="X710" t="s">
        <v>6631</v>
      </c>
    </row>
    <row r="711" spans="1:24" hidden="1" x14ac:dyDescent="0.25">
      <c r="A711" t="s">
        <v>6632</v>
      </c>
      <c r="B711" t="s">
        <v>6633</v>
      </c>
      <c r="C711" s="1" t="str">
        <f t="shared" si="71"/>
        <v>21:0955</v>
      </c>
      <c r="D711" s="1" t="str">
        <f t="shared" si="72"/>
        <v>21:0006</v>
      </c>
      <c r="E711" t="s">
        <v>6141</v>
      </c>
      <c r="F711" t="s">
        <v>6634</v>
      </c>
      <c r="H711">
        <v>64.727634899999998</v>
      </c>
      <c r="I711">
        <v>-110.3813026</v>
      </c>
      <c r="J711" s="1" t="str">
        <f t="shared" si="70"/>
        <v>Esker</v>
      </c>
      <c r="K711" s="1" t="str">
        <f t="shared" si="73"/>
        <v>Grain Mount: 0.25 – 0.50 mm</v>
      </c>
      <c r="L711" t="s">
        <v>6258</v>
      </c>
      <c r="M711" s="1" t="str">
        <f t="shared" si="76"/>
        <v>Cr_Di</v>
      </c>
      <c r="N711" t="s">
        <v>6635</v>
      </c>
      <c r="O711" t="s">
        <v>6636</v>
      </c>
      <c r="P711" t="s">
        <v>5702</v>
      </c>
      <c r="Q711" t="s">
        <v>6637</v>
      </c>
      <c r="R711" t="s">
        <v>676</v>
      </c>
      <c r="S711" t="s">
        <v>6638</v>
      </c>
      <c r="T711" t="s">
        <v>64</v>
      </c>
      <c r="U711" t="s">
        <v>6639</v>
      </c>
      <c r="V711" t="s">
        <v>6640</v>
      </c>
      <c r="W711" t="s">
        <v>1780</v>
      </c>
      <c r="X711" t="s">
        <v>6641</v>
      </c>
    </row>
    <row r="712" spans="1:24" hidden="1" x14ac:dyDescent="0.25">
      <c r="A712" t="s">
        <v>6642</v>
      </c>
      <c r="B712" t="s">
        <v>6643</v>
      </c>
      <c r="C712" s="1" t="str">
        <f t="shared" si="71"/>
        <v>21:0955</v>
      </c>
      <c r="D712" s="1" t="str">
        <f t="shared" si="72"/>
        <v>21:0006</v>
      </c>
      <c r="E712" t="s">
        <v>6141</v>
      </c>
      <c r="F712" t="s">
        <v>6644</v>
      </c>
      <c r="H712">
        <v>64.727634899999998</v>
      </c>
      <c r="I712">
        <v>-110.3813026</v>
      </c>
      <c r="J712" s="1" t="str">
        <f t="shared" si="70"/>
        <v>Esker</v>
      </c>
      <c r="K712" s="1" t="str">
        <f t="shared" si="73"/>
        <v>Grain Mount: 0.25 – 0.50 mm</v>
      </c>
      <c r="L712" t="s">
        <v>6258</v>
      </c>
      <c r="M712" s="1" t="str">
        <f t="shared" si="76"/>
        <v>Cr_Di</v>
      </c>
      <c r="N712" t="s">
        <v>6645</v>
      </c>
      <c r="O712" t="s">
        <v>6646</v>
      </c>
      <c r="P712" t="s">
        <v>6430</v>
      </c>
      <c r="Q712" t="s">
        <v>6332</v>
      </c>
      <c r="R712" t="s">
        <v>2609</v>
      </c>
      <c r="S712" t="s">
        <v>6647</v>
      </c>
      <c r="T712" t="s">
        <v>1027</v>
      </c>
      <c r="U712" t="s">
        <v>6440</v>
      </c>
      <c r="V712" t="s">
        <v>6648</v>
      </c>
      <c r="W712" t="s">
        <v>3021</v>
      </c>
      <c r="X712" t="s">
        <v>6365</v>
      </c>
    </row>
    <row r="713" spans="1:24" hidden="1" x14ac:dyDescent="0.25">
      <c r="A713" t="s">
        <v>6649</v>
      </c>
      <c r="B713" t="s">
        <v>6650</v>
      </c>
      <c r="C713" s="1" t="str">
        <f t="shared" si="71"/>
        <v>21:0955</v>
      </c>
      <c r="D713" s="1" t="str">
        <f t="shared" si="72"/>
        <v>21:0006</v>
      </c>
      <c r="E713" t="s">
        <v>6141</v>
      </c>
      <c r="F713" t="s">
        <v>6651</v>
      </c>
      <c r="H713">
        <v>64.727634899999998</v>
      </c>
      <c r="I713">
        <v>-110.3813026</v>
      </c>
      <c r="J713" s="1" t="str">
        <f t="shared" si="70"/>
        <v>Esker</v>
      </c>
      <c r="K713" s="1" t="str">
        <f t="shared" si="73"/>
        <v>Grain Mount: 0.25 – 0.50 mm</v>
      </c>
      <c r="L713" t="s">
        <v>6258</v>
      </c>
      <c r="M713" s="1" t="str">
        <f>HYPERLINK("http://geochem.nrcan.gc.ca/cdogs/content/kwd/kwd030529_e.htm", "Hi_Cr_Di")</f>
        <v>Hi_Cr_Di</v>
      </c>
      <c r="N713" t="s">
        <v>2335</v>
      </c>
      <c r="O713" t="s">
        <v>6652</v>
      </c>
      <c r="P713" t="s">
        <v>6653</v>
      </c>
      <c r="Q713" t="s">
        <v>6654</v>
      </c>
      <c r="R713" t="s">
        <v>480</v>
      </c>
      <c r="S713" t="s">
        <v>6655</v>
      </c>
      <c r="T713" t="s">
        <v>184</v>
      </c>
      <c r="U713" t="s">
        <v>2511</v>
      </c>
      <c r="V713" t="s">
        <v>6656</v>
      </c>
      <c r="W713" t="s">
        <v>6605</v>
      </c>
      <c r="X713" t="s">
        <v>1863</v>
      </c>
    </row>
    <row r="714" spans="1:24" hidden="1" x14ac:dyDescent="0.25">
      <c r="A714" t="s">
        <v>6657</v>
      </c>
      <c r="B714" t="s">
        <v>6658</v>
      </c>
      <c r="C714" s="1" t="str">
        <f t="shared" si="71"/>
        <v>21:0955</v>
      </c>
      <c r="D714" s="1" t="str">
        <f t="shared" si="72"/>
        <v>21:0006</v>
      </c>
      <c r="E714" t="s">
        <v>6141</v>
      </c>
      <c r="F714" t="s">
        <v>6659</v>
      </c>
      <c r="H714">
        <v>64.727634899999998</v>
      </c>
      <c r="I714">
        <v>-110.3813026</v>
      </c>
      <c r="J714" s="1" t="str">
        <f t="shared" si="70"/>
        <v>Esker</v>
      </c>
      <c r="K714" s="1" t="str">
        <f t="shared" si="73"/>
        <v>Grain Mount: 0.25 – 0.50 mm</v>
      </c>
      <c r="L714" t="s">
        <v>6258</v>
      </c>
      <c r="M714" s="1" t="str">
        <f>HYPERLINK("http://geochem.nrcan.gc.ca/cdogs/content/kwd/kwd030529_e.htm", "Hi_Cr_Di")</f>
        <v>Hi_Cr_Di</v>
      </c>
      <c r="N714" t="s">
        <v>6535</v>
      </c>
      <c r="O714" t="s">
        <v>6660</v>
      </c>
      <c r="P714" t="s">
        <v>5647</v>
      </c>
      <c r="Q714" t="s">
        <v>6661</v>
      </c>
      <c r="R714" t="s">
        <v>669</v>
      </c>
      <c r="S714" t="s">
        <v>6662</v>
      </c>
      <c r="T714" t="s">
        <v>651</v>
      </c>
      <c r="U714" t="s">
        <v>6663</v>
      </c>
      <c r="V714" t="s">
        <v>6664</v>
      </c>
      <c r="W714" t="s">
        <v>2132</v>
      </c>
      <c r="X714" t="s">
        <v>1801</v>
      </c>
    </row>
    <row r="715" spans="1:24" hidden="1" x14ac:dyDescent="0.25">
      <c r="A715" t="s">
        <v>6665</v>
      </c>
      <c r="B715" t="s">
        <v>6666</v>
      </c>
      <c r="C715" s="1" t="str">
        <f t="shared" si="71"/>
        <v>21:0955</v>
      </c>
      <c r="D715" s="1" t="str">
        <f t="shared" si="72"/>
        <v>21:0006</v>
      </c>
      <c r="E715" t="s">
        <v>6141</v>
      </c>
      <c r="F715" t="s">
        <v>6667</v>
      </c>
      <c r="H715">
        <v>64.727634899999998</v>
      </c>
      <c r="I715">
        <v>-110.3813026</v>
      </c>
      <c r="J715" s="1" t="str">
        <f t="shared" si="70"/>
        <v>Esker</v>
      </c>
      <c r="K715" s="1" t="str">
        <f t="shared" si="73"/>
        <v>Grain Mount: 0.25 – 0.50 mm</v>
      </c>
      <c r="L715" t="s">
        <v>6258</v>
      </c>
      <c r="M715" s="1" t="str">
        <f t="shared" ref="M715:M722" si="77">HYPERLINK("http://geochem.nrcan.gc.ca/cdogs/content/kwd/kwd030530_e.htm", "Cr_Di")</f>
        <v>Cr_Di</v>
      </c>
      <c r="N715" t="s">
        <v>6668</v>
      </c>
      <c r="O715" t="s">
        <v>6669</v>
      </c>
      <c r="P715" t="s">
        <v>6670</v>
      </c>
      <c r="Q715" t="s">
        <v>6671</v>
      </c>
      <c r="R715" t="s">
        <v>221</v>
      </c>
      <c r="S715" t="s">
        <v>6672</v>
      </c>
      <c r="T715" t="s">
        <v>955</v>
      </c>
      <c r="U715" t="s">
        <v>6673</v>
      </c>
      <c r="V715" t="s">
        <v>6674</v>
      </c>
      <c r="W715" t="s">
        <v>6675</v>
      </c>
      <c r="X715" t="s">
        <v>6676</v>
      </c>
    </row>
    <row r="716" spans="1:24" hidden="1" x14ac:dyDescent="0.25">
      <c r="A716" t="s">
        <v>6677</v>
      </c>
      <c r="B716" t="s">
        <v>6678</v>
      </c>
      <c r="C716" s="1" t="str">
        <f t="shared" si="71"/>
        <v>21:0955</v>
      </c>
      <c r="D716" s="1" t="str">
        <f t="shared" si="72"/>
        <v>21:0006</v>
      </c>
      <c r="E716" t="s">
        <v>6141</v>
      </c>
      <c r="F716" t="s">
        <v>6679</v>
      </c>
      <c r="H716">
        <v>64.727634899999998</v>
      </c>
      <c r="I716">
        <v>-110.3813026</v>
      </c>
      <c r="J716" s="1" t="str">
        <f t="shared" si="70"/>
        <v>Esker</v>
      </c>
      <c r="K716" s="1" t="str">
        <f t="shared" si="73"/>
        <v>Grain Mount: 0.25 – 0.50 mm</v>
      </c>
      <c r="L716" t="s">
        <v>6258</v>
      </c>
      <c r="M716" s="1" t="str">
        <f t="shared" si="77"/>
        <v>Cr_Di</v>
      </c>
      <c r="N716" t="s">
        <v>5738</v>
      </c>
      <c r="O716" t="s">
        <v>6680</v>
      </c>
      <c r="P716" t="s">
        <v>6681</v>
      </c>
      <c r="Q716" t="s">
        <v>6682</v>
      </c>
      <c r="R716" t="s">
        <v>728</v>
      </c>
      <c r="S716" t="s">
        <v>6683</v>
      </c>
      <c r="T716" t="s">
        <v>4992</v>
      </c>
      <c r="U716" t="s">
        <v>6612</v>
      </c>
      <c r="V716" t="s">
        <v>6684</v>
      </c>
      <c r="W716" t="s">
        <v>248</v>
      </c>
      <c r="X716" t="s">
        <v>6685</v>
      </c>
    </row>
    <row r="717" spans="1:24" hidden="1" x14ac:dyDescent="0.25">
      <c r="A717" t="s">
        <v>6686</v>
      </c>
      <c r="B717" t="s">
        <v>6687</v>
      </c>
      <c r="C717" s="1" t="str">
        <f t="shared" si="71"/>
        <v>21:0955</v>
      </c>
      <c r="D717" s="1" t="str">
        <f t="shared" si="72"/>
        <v>21:0006</v>
      </c>
      <c r="E717" t="s">
        <v>6141</v>
      </c>
      <c r="F717" t="s">
        <v>6688</v>
      </c>
      <c r="H717">
        <v>64.727634899999998</v>
      </c>
      <c r="I717">
        <v>-110.3813026</v>
      </c>
      <c r="J717" s="1" t="str">
        <f t="shared" si="70"/>
        <v>Esker</v>
      </c>
      <c r="K717" s="1" t="str">
        <f t="shared" si="73"/>
        <v>Grain Mount: 0.25 – 0.50 mm</v>
      </c>
      <c r="L717" t="s">
        <v>6258</v>
      </c>
      <c r="M717" s="1" t="str">
        <f t="shared" si="77"/>
        <v>Cr_Di</v>
      </c>
      <c r="N717" t="s">
        <v>6689</v>
      </c>
      <c r="O717" t="s">
        <v>6690</v>
      </c>
      <c r="P717" t="s">
        <v>6691</v>
      </c>
      <c r="Q717" t="s">
        <v>6692</v>
      </c>
      <c r="R717" t="s">
        <v>480</v>
      </c>
      <c r="S717" t="s">
        <v>6693</v>
      </c>
      <c r="T717" t="s">
        <v>1019</v>
      </c>
      <c r="U717" t="s">
        <v>6440</v>
      </c>
      <c r="V717" t="s">
        <v>6694</v>
      </c>
      <c r="W717" t="s">
        <v>1719</v>
      </c>
      <c r="X717" t="s">
        <v>6695</v>
      </c>
    </row>
    <row r="718" spans="1:24" hidden="1" x14ac:dyDescent="0.25">
      <c r="A718" t="s">
        <v>6696</v>
      </c>
      <c r="B718" t="s">
        <v>6697</v>
      </c>
      <c r="C718" s="1" t="str">
        <f t="shared" si="71"/>
        <v>21:0955</v>
      </c>
      <c r="D718" s="1" t="str">
        <f t="shared" si="72"/>
        <v>21:0006</v>
      </c>
      <c r="E718" t="s">
        <v>6141</v>
      </c>
      <c r="F718" t="s">
        <v>6698</v>
      </c>
      <c r="H718">
        <v>64.727634899999998</v>
      </c>
      <c r="I718">
        <v>-110.3813026</v>
      </c>
      <c r="J718" s="1" t="str">
        <f t="shared" si="70"/>
        <v>Esker</v>
      </c>
      <c r="K718" s="1" t="str">
        <f t="shared" si="73"/>
        <v>Grain Mount: 0.25 – 0.50 mm</v>
      </c>
      <c r="L718" t="s">
        <v>6258</v>
      </c>
      <c r="M718" s="1" t="str">
        <f t="shared" si="77"/>
        <v>Cr_Di</v>
      </c>
      <c r="N718" t="s">
        <v>6699</v>
      </c>
      <c r="O718" t="s">
        <v>6700</v>
      </c>
      <c r="P718" t="s">
        <v>5886</v>
      </c>
      <c r="Q718" t="s">
        <v>6701</v>
      </c>
      <c r="R718" t="s">
        <v>490</v>
      </c>
      <c r="S718" t="s">
        <v>6702</v>
      </c>
      <c r="T718" t="s">
        <v>1027</v>
      </c>
      <c r="U718" t="s">
        <v>6703</v>
      </c>
      <c r="V718" t="s">
        <v>6704</v>
      </c>
      <c r="W718" t="s">
        <v>2257</v>
      </c>
      <c r="X718" t="s">
        <v>6705</v>
      </c>
    </row>
    <row r="719" spans="1:24" hidden="1" x14ac:dyDescent="0.25">
      <c r="A719" t="s">
        <v>6706</v>
      </c>
      <c r="B719" t="s">
        <v>6707</v>
      </c>
      <c r="C719" s="1" t="str">
        <f t="shared" si="71"/>
        <v>21:0955</v>
      </c>
      <c r="D719" s="1" t="str">
        <f t="shared" si="72"/>
        <v>21:0006</v>
      </c>
      <c r="E719" t="s">
        <v>6141</v>
      </c>
      <c r="F719" t="s">
        <v>6708</v>
      </c>
      <c r="H719">
        <v>64.727634899999998</v>
      </c>
      <c r="I719">
        <v>-110.3813026</v>
      </c>
      <c r="J719" s="1" t="str">
        <f t="shared" si="70"/>
        <v>Esker</v>
      </c>
      <c r="K719" s="1" t="str">
        <f t="shared" si="73"/>
        <v>Grain Mount: 0.25 – 0.50 mm</v>
      </c>
      <c r="L719" t="s">
        <v>6258</v>
      </c>
      <c r="M719" s="1" t="str">
        <f t="shared" si="77"/>
        <v>Cr_Di</v>
      </c>
      <c r="N719" t="s">
        <v>5039</v>
      </c>
      <c r="O719" t="s">
        <v>5840</v>
      </c>
      <c r="P719" t="s">
        <v>6281</v>
      </c>
      <c r="Q719" t="s">
        <v>6709</v>
      </c>
      <c r="R719" t="s">
        <v>569</v>
      </c>
      <c r="S719" t="s">
        <v>6432</v>
      </c>
      <c r="T719" t="s">
        <v>425</v>
      </c>
      <c r="U719" t="s">
        <v>6710</v>
      </c>
      <c r="V719" t="s">
        <v>6711</v>
      </c>
      <c r="W719" t="s">
        <v>684</v>
      </c>
      <c r="X719" t="s">
        <v>3074</v>
      </c>
    </row>
    <row r="720" spans="1:24" hidden="1" x14ac:dyDescent="0.25">
      <c r="A720" t="s">
        <v>6712</v>
      </c>
      <c r="B720" t="s">
        <v>6713</v>
      </c>
      <c r="C720" s="1" t="str">
        <f t="shared" si="71"/>
        <v>21:0955</v>
      </c>
      <c r="D720" s="1" t="str">
        <f t="shared" si="72"/>
        <v>21:0006</v>
      </c>
      <c r="E720" t="s">
        <v>6141</v>
      </c>
      <c r="F720" t="s">
        <v>6714</v>
      </c>
      <c r="H720">
        <v>64.727634899999998</v>
      </c>
      <c r="I720">
        <v>-110.3813026</v>
      </c>
      <c r="J720" s="1" t="str">
        <f t="shared" ref="J720:J783" si="78">HYPERLINK("http://geochem.nrcan.gc.ca/cdogs/content/kwd/kwd020073_e.htm", "Esker")</f>
        <v>Esker</v>
      </c>
      <c r="K720" s="1" t="str">
        <f t="shared" si="73"/>
        <v>Grain Mount: 0.25 – 0.50 mm</v>
      </c>
      <c r="L720" t="s">
        <v>6258</v>
      </c>
      <c r="M720" s="1" t="str">
        <f t="shared" si="77"/>
        <v>Cr_Di</v>
      </c>
      <c r="N720" t="s">
        <v>2944</v>
      </c>
      <c r="O720" t="s">
        <v>6715</v>
      </c>
      <c r="P720" t="s">
        <v>2337</v>
      </c>
      <c r="Q720" t="s">
        <v>6716</v>
      </c>
      <c r="R720" t="s">
        <v>129</v>
      </c>
      <c r="S720" t="s">
        <v>2869</v>
      </c>
      <c r="T720" t="s">
        <v>2340</v>
      </c>
      <c r="U720" t="s">
        <v>6717</v>
      </c>
      <c r="V720" t="s">
        <v>6718</v>
      </c>
      <c r="W720" t="s">
        <v>6675</v>
      </c>
      <c r="X720" t="s">
        <v>6719</v>
      </c>
    </row>
    <row r="721" spans="1:24" hidden="1" x14ac:dyDescent="0.25">
      <c r="A721" t="s">
        <v>6720</v>
      </c>
      <c r="B721" t="s">
        <v>6721</v>
      </c>
      <c r="C721" s="1" t="str">
        <f t="shared" si="71"/>
        <v>21:0955</v>
      </c>
      <c r="D721" s="1" t="str">
        <f t="shared" si="72"/>
        <v>21:0006</v>
      </c>
      <c r="E721" t="s">
        <v>6141</v>
      </c>
      <c r="F721" t="s">
        <v>6722</v>
      </c>
      <c r="H721">
        <v>64.727634899999998</v>
      </c>
      <c r="I721">
        <v>-110.3813026</v>
      </c>
      <c r="J721" s="1" t="str">
        <f t="shared" si="78"/>
        <v>Esker</v>
      </c>
      <c r="K721" s="1" t="str">
        <f t="shared" si="73"/>
        <v>Grain Mount: 0.25 – 0.50 mm</v>
      </c>
      <c r="L721" t="s">
        <v>6258</v>
      </c>
      <c r="M721" s="1" t="str">
        <f t="shared" si="77"/>
        <v>Cr_Di</v>
      </c>
      <c r="N721" t="s">
        <v>6723</v>
      </c>
      <c r="O721" t="s">
        <v>6724</v>
      </c>
      <c r="P721" t="s">
        <v>6725</v>
      </c>
      <c r="Q721" t="s">
        <v>6726</v>
      </c>
      <c r="R721" t="s">
        <v>409</v>
      </c>
      <c r="S721" t="s">
        <v>6727</v>
      </c>
      <c r="T721" t="s">
        <v>366</v>
      </c>
      <c r="U721" t="s">
        <v>6728</v>
      </c>
      <c r="V721" t="s">
        <v>949</v>
      </c>
      <c r="W721" t="s">
        <v>295</v>
      </c>
      <c r="X721" t="s">
        <v>6729</v>
      </c>
    </row>
    <row r="722" spans="1:24" hidden="1" x14ac:dyDescent="0.25">
      <c r="A722" t="s">
        <v>6730</v>
      </c>
      <c r="B722" t="s">
        <v>6731</v>
      </c>
      <c r="C722" s="1" t="str">
        <f t="shared" si="71"/>
        <v>21:0955</v>
      </c>
      <c r="D722" s="1" t="str">
        <f t="shared" si="72"/>
        <v>21:0006</v>
      </c>
      <c r="E722" t="s">
        <v>6141</v>
      </c>
      <c r="F722" t="s">
        <v>6732</v>
      </c>
      <c r="H722">
        <v>64.727634899999998</v>
      </c>
      <c r="I722">
        <v>-110.3813026</v>
      </c>
      <c r="J722" s="1" t="str">
        <f t="shared" si="78"/>
        <v>Esker</v>
      </c>
      <c r="K722" s="1" t="str">
        <f t="shared" si="73"/>
        <v>Grain Mount: 0.25 – 0.50 mm</v>
      </c>
      <c r="L722" t="s">
        <v>6258</v>
      </c>
      <c r="M722" s="1" t="str">
        <f t="shared" si="77"/>
        <v>Cr_Di</v>
      </c>
      <c r="N722" t="s">
        <v>6439</v>
      </c>
      <c r="O722" t="s">
        <v>6733</v>
      </c>
      <c r="P722" t="s">
        <v>6734</v>
      </c>
      <c r="Q722" t="s">
        <v>6735</v>
      </c>
      <c r="R722" t="s">
        <v>765</v>
      </c>
      <c r="S722" t="s">
        <v>5562</v>
      </c>
      <c r="T722" t="s">
        <v>1892</v>
      </c>
      <c r="U722" t="s">
        <v>6292</v>
      </c>
      <c r="V722" t="s">
        <v>6736</v>
      </c>
      <c r="W722" t="s">
        <v>1881</v>
      </c>
      <c r="X722" t="s">
        <v>6737</v>
      </c>
    </row>
    <row r="723" spans="1:24" hidden="1" x14ac:dyDescent="0.25">
      <c r="A723" t="s">
        <v>6738</v>
      </c>
      <c r="B723" t="s">
        <v>6739</v>
      </c>
      <c r="C723" s="1" t="str">
        <f t="shared" si="71"/>
        <v>21:0955</v>
      </c>
      <c r="D723" s="1" t="str">
        <f t="shared" si="72"/>
        <v>21:0006</v>
      </c>
      <c r="E723" t="s">
        <v>6141</v>
      </c>
      <c r="F723" t="s">
        <v>6740</v>
      </c>
      <c r="H723">
        <v>64.727634899999998</v>
      </c>
      <c r="I723">
        <v>-110.3813026</v>
      </c>
      <c r="J723" s="1" t="str">
        <f t="shared" si="78"/>
        <v>Esker</v>
      </c>
      <c r="K723" s="1" t="str">
        <f t="shared" si="73"/>
        <v>Grain Mount: 0.25 – 0.50 mm</v>
      </c>
      <c r="L723" t="s">
        <v>6258</v>
      </c>
      <c r="M723" s="1" t="str">
        <f>HYPERLINK("http://geochem.nrcan.gc.ca/cdogs/content/kwd/kwd030529_e.htm", "Hi_Cr_Di")</f>
        <v>Hi_Cr_Di</v>
      </c>
      <c r="N723" t="s">
        <v>6600</v>
      </c>
      <c r="O723" t="s">
        <v>6741</v>
      </c>
      <c r="P723" t="s">
        <v>6742</v>
      </c>
      <c r="Q723" t="s">
        <v>6743</v>
      </c>
      <c r="R723" t="s">
        <v>318</v>
      </c>
      <c r="S723" t="s">
        <v>6744</v>
      </c>
      <c r="T723" t="s">
        <v>195</v>
      </c>
      <c r="U723" t="s">
        <v>3302</v>
      </c>
      <c r="V723" t="s">
        <v>6745</v>
      </c>
      <c r="W723" t="s">
        <v>1719</v>
      </c>
      <c r="X723" t="s">
        <v>6746</v>
      </c>
    </row>
    <row r="724" spans="1:24" hidden="1" x14ac:dyDescent="0.25">
      <c r="A724" t="s">
        <v>6747</v>
      </c>
      <c r="B724" t="s">
        <v>6748</v>
      </c>
      <c r="C724" s="1" t="str">
        <f t="shared" si="71"/>
        <v>21:0955</v>
      </c>
      <c r="D724" s="1" t="str">
        <f t="shared" si="72"/>
        <v>21:0006</v>
      </c>
      <c r="E724" t="s">
        <v>6141</v>
      </c>
      <c r="F724" t="s">
        <v>6749</v>
      </c>
      <c r="H724">
        <v>64.727634899999998</v>
      </c>
      <c r="I724">
        <v>-110.3813026</v>
      </c>
      <c r="J724" s="1" t="str">
        <f t="shared" si="78"/>
        <v>Esker</v>
      </c>
      <c r="K724" s="1" t="str">
        <f t="shared" si="73"/>
        <v>Grain Mount: 0.25 – 0.50 mm</v>
      </c>
      <c r="L724" t="s">
        <v>6258</v>
      </c>
      <c r="M724" s="1" t="str">
        <f t="shared" ref="M724:M731" si="79">HYPERLINK("http://geochem.nrcan.gc.ca/cdogs/content/kwd/kwd030530_e.htm", "Cr_Di")</f>
        <v>Cr_Di</v>
      </c>
      <c r="N724" t="s">
        <v>6750</v>
      </c>
      <c r="O724" t="s">
        <v>6751</v>
      </c>
      <c r="P724" t="s">
        <v>5063</v>
      </c>
      <c r="Q724" t="s">
        <v>6752</v>
      </c>
      <c r="R724" t="s">
        <v>129</v>
      </c>
      <c r="S724" t="s">
        <v>6753</v>
      </c>
      <c r="T724" t="s">
        <v>2038</v>
      </c>
      <c r="U724" t="s">
        <v>6754</v>
      </c>
      <c r="V724" t="s">
        <v>6755</v>
      </c>
      <c r="W724" t="s">
        <v>1706</v>
      </c>
      <c r="X724" t="s">
        <v>4895</v>
      </c>
    </row>
    <row r="725" spans="1:24" hidden="1" x14ac:dyDescent="0.25">
      <c r="A725" t="s">
        <v>6756</v>
      </c>
      <c r="B725" t="s">
        <v>6757</v>
      </c>
      <c r="C725" s="1" t="str">
        <f t="shared" si="71"/>
        <v>21:0955</v>
      </c>
      <c r="D725" s="1" t="str">
        <f t="shared" si="72"/>
        <v>21:0006</v>
      </c>
      <c r="E725" t="s">
        <v>6141</v>
      </c>
      <c r="F725" t="s">
        <v>6758</v>
      </c>
      <c r="H725">
        <v>64.727634899999998</v>
      </c>
      <c r="I725">
        <v>-110.3813026</v>
      </c>
      <c r="J725" s="1" t="str">
        <f t="shared" si="78"/>
        <v>Esker</v>
      </c>
      <c r="K725" s="1" t="str">
        <f t="shared" si="73"/>
        <v>Grain Mount: 0.25 – 0.50 mm</v>
      </c>
      <c r="L725" t="s">
        <v>6258</v>
      </c>
      <c r="M725" s="1" t="str">
        <f t="shared" si="79"/>
        <v>Cr_Di</v>
      </c>
      <c r="N725" t="s">
        <v>6759</v>
      </c>
      <c r="O725" t="s">
        <v>6760</v>
      </c>
      <c r="P725" t="s">
        <v>6761</v>
      </c>
      <c r="Q725" t="s">
        <v>6762</v>
      </c>
      <c r="R725" t="s">
        <v>156</v>
      </c>
      <c r="S725" t="s">
        <v>6763</v>
      </c>
      <c r="T725" t="s">
        <v>2392</v>
      </c>
      <c r="U725" t="s">
        <v>6323</v>
      </c>
      <c r="V725" t="s">
        <v>6764</v>
      </c>
      <c r="W725" t="s">
        <v>1058</v>
      </c>
      <c r="X725" t="s">
        <v>296</v>
      </c>
    </row>
    <row r="726" spans="1:24" hidden="1" x14ac:dyDescent="0.25">
      <c r="A726" t="s">
        <v>6765</v>
      </c>
      <c r="B726" t="s">
        <v>6766</v>
      </c>
      <c r="C726" s="1" t="str">
        <f t="shared" si="71"/>
        <v>21:0955</v>
      </c>
      <c r="D726" s="1" t="str">
        <f t="shared" si="72"/>
        <v>21:0006</v>
      </c>
      <c r="E726" t="s">
        <v>6141</v>
      </c>
      <c r="F726" t="s">
        <v>6767</v>
      </c>
      <c r="H726">
        <v>64.727634899999998</v>
      </c>
      <c r="I726">
        <v>-110.3813026</v>
      </c>
      <c r="J726" s="1" t="str">
        <f t="shared" si="78"/>
        <v>Esker</v>
      </c>
      <c r="K726" s="1" t="str">
        <f t="shared" si="73"/>
        <v>Grain Mount: 0.25 – 0.50 mm</v>
      </c>
      <c r="L726" t="s">
        <v>6258</v>
      </c>
      <c r="M726" s="1" t="str">
        <f t="shared" si="79"/>
        <v>Cr_Di</v>
      </c>
      <c r="N726" t="s">
        <v>6417</v>
      </c>
      <c r="O726" t="s">
        <v>4234</v>
      </c>
      <c r="P726" t="s">
        <v>6768</v>
      </c>
      <c r="Q726" t="s">
        <v>6769</v>
      </c>
      <c r="R726" t="s">
        <v>115</v>
      </c>
      <c r="S726" t="s">
        <v>6770</v>
      </c>
      <c r="T726" t="s">
        <v>233</v>
      </c>
      <c r="U726" t="s">
        <v>6771</v>
      </c>
      <c r="V726" t="s">
        <v>6772</v>
      </c>
      <c r="W726" t="s">
        <v>1513</v>
      </c>
      <c r="X726" t="s">
        <v>6773</v>
      </c>
    </row>
    <row r="727" spans="1:24" hidden="1" x14ac:dyDescent="0.25">
      <c r="A727" t="s">
        <v>6774</v>
      </c>
      <c r="B727" t="s">
        <v>6775</v>
      </c>
      <c r="C727" s="1" t="str">
        <f t="shared" si="71"/>
        <v>21:0955</v>
      </c>
      <c r="D727" s="1" t="str">
        <f t="shared" si="72"/>
        <v>21:0006</v>
      </c>
      <c r="E727" t="s">
        <v>6141</v>
      </c>
      <c r="F727" t="s">
        <v>6776</v>
      </c>
      <c r="H727">
        <v>64.727634899999998</v>
      </c>
      <c r="I727">
        <v>-110.3813026</v>
      </c>
      <c r="J727" s="1" t="str">
        <f t="shared" si="78"/>
        <v>Esker</v>
      </c>
      <c r="K727" s="1" t="str">
        <f t="shared" si="73"/>
        <v>Grain Mount: 0.25 – 0.50 mm</v>
      </c>
      <c r="L727" t="s">
        <v>6258</v>
      </c>
      <c r="M727" s="1" t="str">
        <f t="shared" si="79"/>
        <v>Cr_Di</v>
      </c>
      <c r="N727" t="s">
        <v>946</v>
      </c>
      <c r="O727" t="s">
        <v>6777</v>
      </c>
      <c r="P727" t="s">
        <v>5145</v>
      </c>
      <c r="Q727" t="s">
        <v>6778</v>
      </c>
      <c r="R727" t="s">
        <v>50</v>
      </c>
      <c r="S727" t="s">
        <v>6779</v>
      </c>
      <c r="T727" t="s">
        <v>3202</v>
      </c>
      <c r="U727" t="s">
        <v>6780</v>
      </c>
      <c r="V727" t="s">
        <v>6781</v>
      </c>
      <c r="W727" t="s">
        <v>4123</v>
      </c>
      <c r="X727" t="s">
        <v>6782</v>
      </c>
    </row>
    <row r="728" spans="1:24" hidden="1" x14ac:dyDescent="0.25">
      <c r="A728" t="s">
        <v>6783</v>
      </c>
      <c r="B728" t="s">
        <v>6784</v>
      </c>
      <c r="C728" s="1" t="str">
        <f t="shared" si="71"/>
        <v>21:0955</v>
      </c>
      <c r="D728" s="1" t="str">
        <f t="shared" si="72"/>
        <v>21:0006</v>
      </c>
      <c r="E728" t="s">
        <v>6141</v>
      </c>
      <c r="F728" t="s">
        <v>6785</v>
      </c>
      <c r="H728">
        <v>64.727634899999998</v>
      </c>
      <c r="I728">
        <v>-110.3813026</v>
      </c>
      <c r="J728" s="1" t="str">
        <f t="shared" si="78"/>
        <v>Esker</v>
      </c>
      <c r="K728" s="1" t="str">
        <f t="shared" si="73"/>
        <v>Grain Mount: 0.25 – 0.50 mm</v>
      </c>
      <c r="L728" t="s">
        <v>6258</v>
      </c>
      <c r="M728" s="1" t="str">
        <f t="shared" si="79"/>
        <v>Cr_Di</v>
      </c>
      <c r="N728" t="s">
        <v>6387</v>
      </c>
      <c r="O728" t="s">
        <v>3857</v>
      </c>
      <c r="P728" t="s">
        <v>6786</v>
      </c>
      <c r="Q728" t="s">
        <v>6545</v>
      </c>
      <c r="R728" t="s">
        <v>170</v>
      </c>
      <c r="S728" t="s">
        <v>6787</v>
      </c>
      <c r="T728" t="s">
        <v>170</v>
      </c>
      <c r="U728" t="s">
        <v>6612</v>
      </c>
      <c r="V728" t="s">
        <v>6788</v>
      </c>
      <c r="W728" t="s">
        <v>295</v>
      </c>
      <c r="X728" t="s">
        <v>6789</v>
      </c>
    </row>
    <row r="729" spans="1:24" hidden="1" x14ac:dyDescent="0.25">
      <c r="A729" t="s">
        <v>6790</v>
      </c>
      <c r="B729" t="s">
        <v>6791</v>
      </c>
      <c r="C729" s="1" t="str">
        <f t="shared" si="71"/>
        <v>21:0955</v>
      </c>
      <c r="D729" s="1" t="str">
        <f t="shared" si="72"/>
        <v>21:0006</v>
      </c>
      <c r="E729" t="s">
        <v>6141</v>
      </c>
      <c r="F729" t="s">
        <v>6792</v>
      </c>
      <c r="H729">
        <v>64.727634899999998</v>
      </c>
      <c r="I729">
        <v>-110.3813026</v>
      </c>
      <c r="J729" s="1" t="str">
        <f t="shared" si="78"/>
        <v>Esker</v>
      </c>
      <c r="K729" s="1" t="str">
        <f t="shared" si="73"/>
        <v>Grain Mount: 0.25 – 0.50 mm</v>
      </c>
      <c r="L729" t="s">
        <v>6258</v>
      </c>
      <c r="M729" s="1" t="str">
        <f t="shared" si="79"/>
        <v>Cr_Di</v>
      </c>
      <c r="N729" t="s">
        <v>4707</v>
      </c>
      <c r="O729" t="s">
        <v>6793</v>
      </c>
      <c r="P729" t="s">
        <v>6794</v>
      </c>
      <c r="Q729" t="s">
        <v>6709</v>
      </c>
      <c r="R729" t="s">
        <v>221</v>
      </c>
      <c r="S729" t="s">
        <v>6795</v>
      </c>
      <c r="T729" t="s">
        <v>4992</v>
      </c>
      <c r="U729" t="s">
        <v>6796</v>
      </c>
      <c r="V729" t="s">
        <v>6797</v>
      </c>
      <c r="W729" t="s">
        <v>6303</v>
      </c>
      <c r="X729" t="s">
        <v>6798</v>
      </c>
    </row>
    <row r="730" spans="1:24" hidden="1" x14ac:dyDescent="0.25">
      <c r="A730" t="s">
        <v>6799</v>
      </c>
      <c r="B730" t="s">
        <v>6800</v>
      </c>
      <c r="C730" s="1" t="str">
        <f t="shared" si="71"/>
        <v>21:0955</v>
      </c>
      <c r="D730" s="1" t="str">
        <f t="shared" si="72"/>
        <v>21:0006</v>
      </c>
      <c r="E730" t="s">
        <v>6141</v>
      </c>
      <c r="F730" t="s">
        <v>6801</v>
      </c>
      <c r="H730">
        <v>64.727634899999998</v>
      </c>
      <c r="I730">
        <v>-110.3813026</v>
      </c>
      <c r="J730" s="1" t="str">
        <f t="shared" si="78"/>
        <v>Esker</v>
      </c>
      <c r="K730" s="1" t="str">
        <f t="shared" si="73"/>
        <v>Grain Mount: 0.25 – 0.50 mm</v>
      </c>
      <c r="L730" t="s">
        <v>6258</v>
      </c>
      <c r="M730" s="1" t="str">
        <f t="shared" si="79"/>
        <v>Cr_Di</v>
      </c>
      <c r="N730" t="s">
        <v>6689</v>
      </c>
      <c r="O730" t="s">
        <v>6802</v>
      </c>
      <c r="P730" t="s">
        <v>6803</v>
      </c>
      <c r="Q730" t="s">
        <v>6804</v>
      </c>
      <c r="R730" t="s">
        <v>318</v>
      </c>
      <c r="S730" t="s">
        <v>6805</v>
      </c>
      <c r="T730" t="s">
        <v>186</v>
      </c>
      <c r="U730" t="s">
        <v>6511</v>
      </c>
      <c r="V730" t="s">
        <v>6806</v>
      </c>
      <c r="W730" t="s">
        <v>1196</v>
      </c>
      <c r="X730" t="s">
        <v>6807</v>
      </c>
    </row>
    <row r="731" spans="1:24" hidden="1" x14ac:dyDescent="0.25">
      <c r="A731" t="s">
        <v>6808</v>
      </c>
      <c r="B731" t="s">
        <v>6809</v>
      </c>
      <c r="C731" s="1" t="str">
        <f t="shared" si="71"/>
        <v>21:0955</v>
      </c>
      <c r="D731" s="1" t="str">
        <f t="shared" si="72"/>
        <v>21:0006</v>
      </c>
      <c r="E731" t="s">
        <v>6141</v>
      </c>
      <c r="F731" t="s">
        <v>6810</v>
      </c>
      <c r="H731">
        <v>64.727634899999998</v>
      </c>
      <c r="I731">
        <v>-110.3813026</v>
      </c>
      <c r="J731" s="1" t="str">
        <f t="shared" si="78"/>
        <v>Esker</v>
      </c>
      <c r="K731" s="1" t="str">
        <f t="shared" si="73"/>
        <v>Grain Mount: 0.25 – 0.50 mm</v>
      </c>
      <c r="L731" t="s">
        <v>6258</v>
      </c>
      <c r="M731" s="1" t="str">
        <f t="shared" si="79"/>
        <v>Cr_Di</v>
      </c>
      <c r="N731" t="s">
        <v>3062</v>
      </c>
      <c r="O731" t="s">
        <v>6811</v>
      </c>
      <c r="P731" t="s">
        <v>6812</v>
      </c>
      <c r="Q731" t="s">
        <v>6813</v>
      </c>
      <c r="R731" t="s">
        <v>221</v>
      </c>
      <c r="S731" t="s">
        <v>6814</v>
      </c>
      <c r="T731" t="s">
        <v>5869</v>
      </c>
      <c r="U731" t="s">
        <v>5413</v>
      </c>
      <c r="V731" t="s">
        <v>6815</v>
      </c>
      <c r="W731" t="s">
        <v>1408</v>
      </c>
      <c r="X731" t="s">
        <v>6816</v>
      </c>
    </row>
    <row r="732" spans="1:24" hidden="1" x14ac:dyDescent="0.25">
      <c r="A732" t="s">
        <v>6817</v>
      </c>
      <c r="B732" t="s">
        <v>6818</v>
      </c>
      <c r="C732" s="1" t="str">
        <f t="shared" si="71"/>
        <v>21:0955</v>
      </c>
      <c r="D732" s="1" t="str">
        <f t="shared" si="72"/>
        <v>21:0006</v>
      </c>
      <c r="E732" t="s">
        <v>6141</v>
      </c>
      <c r="F732" t="s">
        <v>6819</v>
      </c>
      <c r="H732">
        <v>64.727634899999998</v>
      </c>
      <c r="I732">
        <v>-110.3813026</v>
      </c>
      <c r="J732" s="1" t="str">
        <f t="shared" si="78"/>
        <v>Esker</v>
      </c>
      <c r="K732" s="1" t="str">
        <f t="shared" si="73"/>
        <v>Grain Mount: 0.25 – 0.50 mm</v>
      </c>
      <c r="L732" t="s">
        <v>6258</v>
      </c>
      <c r="M732" s="1" t="str">
        <f>HYPERLINK("http://geochem.nrcan.gc.ca/cdogs/content/kwd/kwd030543_e.htm", "Di")</f>
        <v>Di</v>
      </c>
      <c r="N732" t="s">
        <v>6820</v>
      </c>
      <c r="O732" t="s">
        <v>5114</v>
      </c>
      <c r="P732" t="s">
        <v>5472</v>
      </c>
      <c r="Q732" t="s">
        <v>6821</v>
      </c>
      <c r="R732" t="s">
        <v>555</v>
      </c>
      <c r="S732" t="s">
        <v>6822</v>
      </c>
      <c r="T732" t="s">
        <v>50</v>
      </c>
      <c r="U732" t="s">
        <v>6823</v>
      </c>
      <c r="V732" t="s">
        <v>6824</v>
      </c>
      <c r="W732" t="s">
        <v>4550</v>
      </c>
      <c r="X732" t="s">
        <v>6825</v>
      </c>
    </row>
    <row r="733" spans="1:24" hidden="1" x14ac:dyDescent="0.25">
      <c r="A733" t="s">
        <v>6826</v>
      </c>
      <c r="B733" t="s">
        <v>6827</v>
      </c>
      <c r="C733" s="1" t="str">
        <f t="shared" si="71"/>
        <v>21:0955</v>
      </c>
      <c r="D733" s="1" t="str">
        <f t="shared" si="72"/>
        <v>21:0006</v>
      </c>
      <c r="E733" t="s">
        <v>6141</v>
      </c>
      <c r="F733" t="s">
        <v>6828</v>
      </c>
      <c r="H733">
        <v>64.727634899999998</v>
      </c>
      <c r="I733">
        <v>-110.3813026</v>
      </c>
      <c r="J733" s="1" t="str">
        <f t="shared" si="78"/>
        <v>Esker</v>
      </c>
      <c r="K733" s="1" t="str">
        <f t="shared" si="73"/>
        <v>Grain Mount: 0.25 – 0.50 mm</v>
      </c>
      <c r="L733" t="s">
        <v>6258</v>
      </c>
      <c r="M733" s="1" t="str">
        <f>HYPERLINK("http://geochem.nrcan.gc.ca/cdogs/content/kwd/kwd030530_e.htm", "Cr_Di")</f>
        <v>Cr_Di</v>
      </c>
      <c r="N733" t="s">
        <v>628</v>
      </c>
      <c r="O733" t="s">
        <v>6829</v>
      </c>
      <c r="P733" t="s">
        <v>6830</v>
      </c>
      <c r="Q733" t="s">
        <v>6831</v>
      </c>
      <c r="R733" t="s">
        <v>490</v>
      </c>
      <c r="S733" t="s">
        <v>6655</v>
      </c>
      <c r="T733" t="s">
        <v>1892</v>
      </c>
      <c r="U733" t="s">
        <v>6539</v>
      </c>
      <c r="V733" t="s">
        <v>6832</v>
      </c>
      <c r="W733" t="s">
        <v>175</v>
      </c>
      <c r="X733" t="s">
        <v>6833</v>
      </c>
    </row>
    <row r="734" spans="1:24" hidden="1" x14ac:dyDescent="0.25">
      <c r="A734" t="s">
        <v>6834</v>
      </c>
      <c r="B734" t="s">
        <v>6835</v>
      </c>
      <c r="C734" s="1" t="str">
        <f t="shared" ref="C734:C797" si="80">HYPERLINK("http://geochem.nrcan.gc.ca/cdogs/content/bdl/bdl210955_e.htm", "21:0955")</f>
        <v>21:0955</v>
      </c>
      <c r="D734" s="1" t="str">
        <f t="shared" ref="D734:D797" si="81">HYPERLINK("http://geochem.nrcan.gc.ca/cdogs/content/svy/svy210006_e.htm", "21:0006")</f>
        <v>21:0006</v>
      </c>
      <c r="E734" t="s">
        <v>6141</v>
      </c>
      <c r="F734" t="s">
        <v>6836</v>
      </c>
      <c r="H734">
        <v>64.727634899999998</v>
      </c>
      <c r="I734">
        <v>-110.3813026</v>
      </c>
      <c r="J734" s="1" t="str">
        <f t="shared" si="78"/>
        <v>Esker</v>
      </c>
      <c r="K734" s="1" t="str">
        <f t="shared" ref="K734:K797" si="82">HYPERLINK("http://geochem.nrcan.gc.ca/cdogs/content/kwd/kwd080043_e.htm", "Grain Mount: 0.25 – 0.50 mm")</f>
        <v>Grain Mount: 0.25 – 0.50 mm</v>
      </c>
      <c r="L734" t="s">
        <v>6258</v>
      </c>
      <c r="M734" s="1" t="str">
        <f>HYPERLINK("http://geochem.nrcan.gc.ca/cdogs/content/kwd/kwd030529_e.htm", "Hi_Cr_Di")</f>
        <v>Hi_Cr_Di</v>
      </c>
      <c r="N734" t="s">
        <v>6699</v>
      </c>
      <c r="O734" t="s">
        <v>6837</v>
      </c>
      <c r="P734" t="s">
        <v>6838</v>
      </c>
      <c r="Q734" t="s">
        <v>6839</v>
      </c>
      <c r="R734" t="s">
        <v>1156</v>
      </c>
      <c r="S734" t="s">
        <v>6840</v>
      </c>
      <c r="T734" t="s">
        <v>1503</v>
      </c>
      <c r="U734" t="s">
        <v>6841</v>
      </c>
      <c r="V734" t="s">
        <v>6842</v>
      </c>
      <c r="W734" t="s">
        <v>701</v>
      </c>
      <c r="X734" t="s">
        <v>6843</v>
      </c>
    </row>
    <row r="735" spans="1:24" hidden="1" x14ac:dyDescent="0.25">
      <c r="A735" t="s">
        <v>6844</v>
      </c>
      <c r="B735" t="s">
        <v>6845</v>
      </c>
      <c r="C735" s="1" t="str">
        <f t="shared" si="80"/>
        <v>21:0955</v>
      </c>
      <c r="D735" s="1" t="str">
        <f t="shared" si="81"/>
        <v>21:0006</v>
      </c>
      <c r="E735" t="s">
        <v>6141</v>
      </c>
      <c r="F735" t="s">
        <v>6846</v>
      </c>
      <c r="H735">
        <v>64.727634899999998</v>
      </c>
      <c r="I735">
        <v>-110.3813026</v>
      </c>
      <c r="J735" s="1" t="str">
        <f t="shared" si="78"/>
        <v>Esker</v>
      </c>
      <c r="K735" s="1" t="str">
        <f t="shared" si="82"/>
        <v>Grain Mount: 0.25 – 0.50 mm</v>
      </c>
      <c r="L735" t="s">
        <v>6258</v>
      </c>
      <c r="M735" s="1" t="str">
        <f>HYPERLINK("http://geochem.nrcan.gc.ca/cdogs/content/kwd/kwd030543_e.htm", "Di")</f>
        <v>Di</v>
      </c>
      <c r="N735" t="s">
        <v>6847</v>
      </c>
      <c r="O735" t="s">
        <v>6848</v>
      </c>
      <c r="P735" t="s">
        <v>2364</v>
      </c>
      <c r="Q735" t="s">
        <v>6849</v>
      </c>
      <c r="R735" t="s">
        <v>33</v>
      </c>
      <c r="S735" t="s">
        <v>6850</v>
      </c>
      <c r="T735" t="s">
        <v>1706</v>
      </c>
      <c r="U735" t="s">
        <v>3430</v>
      </c>
      <c r="V735" t="s">
        <v>6851</v>
      </c>
      <c r="W735" t="s">
        <v>1350</v>
      </c>
      <c r="X735" t="s">
        <v>6852</v>
      </c>
    </row>
    <row r="736" spans="1:24" hidden="1" x14ac:dyDescent="0.25">
      <c r="A736" t="s">
        <v>6853</v>
      </c>
      <c r="B736" t="s">
        <v>6854</v>
      </c>
      <c r="C736" s="1" t="str">
        <f t="shared" si="80"/>
        <v>21:0955</v>
      </c>
      <c r="D736" s="1" t="str">
        <f t="shared" si="81"/>
        <v>21:0006</v>
      </c>
      <c r="E736" t="s">
        <v>6141</v>
      </c>
      <c r="F736" t="s">
        <v>6855</v>
      </c>
      <c r="H736">
        <v>64.727634899999998</v>
      </c>
      <c r="I736">
        <v>-110.3813026</v>
      </c>
      <c r="J736" s="1" t="str">
        <f t="shared" si="78"/>
        <v>Esker</v>
      </c>
      <c r="K736" s="1" t="str">
        <f t="shared" si="82"/>
        <v>Grain Mount: 0.25 – 0.50 mm</v>
      </c>
      <c r="L736" t="s">
        <v>6258</v>
      </c>
      <c r="M736" s="1" t="str">
        <f t="shared" ref="M736:M744" si="83">HYPERLINK("http://geochem.nrcan.gc.ca/cdogs/content/kwd/kwd030530_e.htm", "Cr_Di")</f>
        <v>Cr_Di</v>
      </c>
      <c r="N736" t="s">
        <v>6856</v>
      </c>
      <c r="O736" t="s">
        <v>6857</v>
      </c>
      <c r="P736" t="s">
        <v>934</v>
      </c>
      <c r="Q736" t="s">
        <v>6621</v>
      </c>
      <c r="R736" t="s">
        <v>421</v>
      </c>
      <c r="S736" t="s">
        <v>6858</v>
      </c>
      <c r="T736" t="s">
        <v>482</v>
      </c>
      <c r="U736" t="s">
        <v>2139</v>
      </c>
      <c r="V736" t="s">
        <v>6859</v>
      </c>
      <c r="W736" t="s">
        <v>1196</v>
      </c>
      <c r="X736" t="s">
        <v>6860</v>
      </c>
    </row>
    <row r="737" spans="1:24" hidden="1" x14ac:dyDescent="0.25">
      <c r="A737" t="s">
        <v>6861</v>
      </c>
      <c r="B737" t="s">
        <v>6862</v>
      </c>
      <c r="C737" s="1" t="str">
        <f t="shared" si="80"/>
        <v>21:0955</v>
      </c>
      <c r="D737" s="1" t="str">
        <f t="shared" si="81"/>
        <v>21:0006</v>
      </c>
      <c r="E737" t="s">
        <v>6141</v>
      </c>
      <c r="F737" t="s">
        <v>6863</v>
      </c>
      <c r="H737">
        <v>64.727634899999998</v>
      </c>
      <c r="I737">
        <v>-110.3813026</v>
      </c>
      <c r="J737" s="1" t="str">
        <f t="shared" si="78"/>
        <v>Esker</v>
      </c>
      <c r="K737" s="1" t="str">
        <f t="shared" si="82"/>
        <v>Grain Mount: 0.25 – 0.50 mm</v>
      </c>
      <c r="L737" t="s">
        <v>6258</v>
      </c>
      <c r="M737" s="1" t="str">
        <f t="shared" si="83"/>
        <v>Cr_Di</v>
      </c>
      <c r="N737" t="s">
        <v>6565</v>
      </c>
      <c r="O737" t="s">
        <v>6864</v>
      </c>
      <c r="P737" t="s">
        <v>2045</v>
      </c>
      <c r="Q737" t="s">
        <v>6865</v>
      </c>
      <c r="R737" t="s">
        <v>400</v>
      </c>
      <c r="S737" t="s">
        <v>6866</v>
      </c>
      <c r="T737" t="s">
        <v>1149</v>
      </c>
      <c r="U737" t="s">
        <v>6867</v>
      </c>
      <c r="V737" t="s">
        <v>6868</v>
      </c>
      <c r="W737" t="s">
        <v>186</v>
      </c>
      <c r="X737" t="s">
        <v>6869</v>
      </c>
    </row>
    <row r="738" spans="1:24" hidden="1" x14ac:dyDescent="0.25">
      <c r="A738" t="s">
        <v>6870</v>
      </c>
      <c r="B738" t="s">
        <v>6871</v>
      </c>
      <c r="C738" s="1" t="str">
        <f t="shared" si="80"/>
        <v>21:0955</v>
      </c>
      <c r="D738" s="1" t="str">
        <f t="shared" si="81"/>
        <v>21:0006</v>
      </c>
      <c r="E738" t="s">
        <v>6141</v>
      </c>
      <c r="F738" t="s">
        <v>6872</v>
      </c>
      <c r="H738">
        <v>64.727634899999998</v>
      </c>
      <c r="I738">
        <v>-110.3813026</v>
      </c>
      <c r="J738" s="1" t="str">
        <f t="shared" si="78"/>
        <v>Esker</v>
      </c>
      <c r="K738" s="1" t="str">
        <f t="shared" si="82"/>
        <v>Grain Mount: 0.25 – 0.50 mm</v>
      </c>
      <c r="L738" t="s">
        <v>6258</v>
      </c>
      <c r="M738" s="1" t="str">
        <f t="shared" si="83"/>
        <v>Cr_Di</v>
      </c>
      <c r="N738" t="s">
        <v>6873</v>
      </c>
      <c r="O738" t="s">
        <v>6874</v>
      </c>
      <c r="P738" t="s">
        <v>6875</v>
      </c>
      <c r="Q738" t="s">
        <v>6876</v>
      </c>
      <c r="R738" t="s">
        <v>233</v>
      </c>
      <c r="S738" t="s">
        <v>6877</v>
      </c>
      <c r="T738" t="s">
        <v>1078</v>
      </c>
      <c r="U738" t="s">
        <v>6878</v>
      </c>
      <c r="V738" t="s">
        <v>6879</v>
      </c>
      <c r="W738" t="s">
        <v>1428</v>
      </c>
      <c r="X738" t="s">
        <v>6880</v>
      </c>
    </row>
    <row r="739" spans="1:24" hidden="1" x14ac:dyDescent="0.25">
      <c r="A739" t="s">
        <v>6881</v>
      </c>
      <c r="B739" t="s">
        <v>6882</v>
      </c>
      <c r="C739" s="1" t="str">
        <f t="shared" si="80"/>
        <v>21:0955</v>
      </c>
      <c r="D739" s="1" t="str">
        <f t="shared" si="81"/>
        <v>21:0006</v>
      </c>
      <c r="E739" t="s">
        <v>6141</v>
      </c>
      <c r="F739" t="s">
        <v>6883</v>
      </c>
      <c r="H739">
        <v>64.727634899999998</v>
      </c>
      <c r="I739">
        <v>-110.3813026</v>
      </c>
      <c r="J739" s="1" t="str">
        <f t="shared" si="78"/>
        <v>Esker</v>
      </c>
      <c r="K739" s="1" t="str">
        <f t="shared" si="82"/>
        <v>Grain Mount: 0.25 – 0.50 mm</v>
      </c>
      <c r="L739" t="s">
        <v>6258</v>
      </c>
      <c r="M739" s="1" t="str">
        <f t="shared" si="83"/>
        <v>Cr_Di</v>
      </c>
      <c r="N739" t="s">
        <v>413</v>
      </c>
      <c r="O739" t="s">
        <v>6884</v>
      </c>
      <c r="P739" t="s">
        <v>6885</v>
      </c>
      <c r="Q739" t="s">
        <v>6886</v>
      </c>
      <c r="R739" t="s">
        <v>170</v>
      </c>
      <c r="S739" t="s">
        <v>6887</v>
      </c>
      <c r="T739" t="s">
        <v>400</v>
      </c>
      <c r="U739" t="s">
        <v>1473</v>
      </c>
      <c r="V739" t="s">
        <v>6888</v>
      </c>
      <c r="W739" t="s">
        <v>3902</v>
      </c>
      <c r="X739" t="s">
        <v>6889</v>
      </c>
    </row>
    <row r="740" spans="1:24" hidden="1" x14ac:dyDescent="0.25">
      <c r="A740" t="s">
        <v>6890</v>
      </c>
      <c r="B740" t="s">
        <v>6891</v>
      </c>
      <c r="C740" s="1" t="str">
        <f t="shared" si="80"/>
        <v>21:0955</v>
      </c>
      <c r="D740" s="1" t="str">
        <f t="shared" si="81"/>
        <v>21:0006</v>
      </c>
      <c r="E740" t="s">
        <v>6141</v>
      </c>
      <c r="F740" t="s">
        <v>6892</v>
      </c>
      <c r="H740">
        <v>64.727634899999998</v>
      </c>
      <c r="I740">
        <v>-110.3813026</v>
      </c>
      <c r="J740" s="1" t="str">
        <f t="shared" si="78"/>
        <v>Esker</v>
      </c>
      <c r="K740" s="1" t="str">
        <f t="shared" si="82"/>
        <v>Grain Mount: 0.25 – 0.50 mm</v>
      </c>
      <c r="L740" t="s">
        <v>6258</v>
      </c>
      <c r="M740" s="1" t="str">
        <f t="shared" si="83"/>
        <v>Cr_Di</v>
      </c>
      <c r="N740" t="s">
        <v>2348</v>
      </c>
      <c r="O740" t="s">
        <v>6893</v>
      </c>
      <c r="P740" t="s">
        <v>6725</v>
      </c>
      <c r="Q740" t="s">
        <v>6894</v>
      </c>
      <c r="R740" t="s">
        <v>421</v>
      </c>
      <c r="S740" t="s">
        <v>6895</v>
      </c>
      <c r="T740" t="s">
        <v>115</v>
      </c>
      <c r="U740" t="s">
        <v>2341</v>
      </c>
      <c r="V740" t="s">
        <v>6896</v>
      </c>
      <c r="W740" t="s">
        <v>5147</v>
      </c>
      <c r="X740" t="s">
        <v>6897</v>
      </c>
    </row>
    <row r="741" spans="1:24" hidden="1" x14ac:dyDescent="0.25">
      <c r="A741" t="s">
        <v>6898</v>
      </c>
      <c r="B741" t="s">
        <v>6899</v>
      </c>
      <c r="C741" s="1" t="str">
        <f t="shared" si="80"/>
        <v>21:0955</v>
      </c>
      <c r="D741" s="1" t="str">
        <f t="shared" si="81"/>
        <v>21:0006</v>
      </c>
      <c r="E741" t="s">
        <v>6141</v>
      </c>
      <c r="F741" t="s">
        <v>6900</v>
      </c>
      <c r="H741">
        <v>64.727634899999998</v>
      </c>
      <c r="I741">
        <v>-110.3813026</v>
      </c>
      <c r="J741" s="1" t="str">
        <f t="shared" si="78"/>
        <v>Esker</v>
      </c>
      <c r="K741" s="1" t="str">
        <f t="shared" si="82"/>
        <v>Grain Mount: 0.25 – 0.50 mm</v>
      </c>
      <c r="L741" t="s">
        <v>6258</v>
      </c>
      <c r="M741" s="1" t="str">
        <f t="shared" si="83"/>
        <v>Cr_Di</v>
      </c>
      <c r="N741" t="s">
        <v>6901</v>
      </c>
      <c r="O741" t="s">
        <v>6902</v>
      </c>
      <c r="P741" t="s">
        <v>2958</v>
      </c>
      <c r="Q741" t="s">
        <v>6886</v>
      </c>
      <c r="R741" t="s">
        <v>331</v>
      </c>
      <c r="S741" t="s">
        <v>6727</v>
      </c>
      <c r="T741" t="s">
        <v>4430</v>
      </c>
      <c r="U741" t="s">
        <v>6903</v>
      </c>
      <c r="V741" t="s">
        <v>6904</v>
      </c>
      <c r="W741" t="s">
        <v>6675</v>
      </c>
      <c r="X741" t="s">
        <v>6905</v>
      </c>
    </row>
    <row r="742" spans="1:24" hidden="1" x14ac:dyDescent="0.25">
      <c r="A742" t="s">
        <v>6906</v>
      </c>
      <c r="B742" t="s">
        <v>6907</v>
      </c>
      <c r="C742" s="1" t="str">
        <f t="shared" si="80"/>
        <v>21:0955</v>
      </c>
      <c r="D742" s="1" t="str">
        <f t="shared" si="81"/>
        <v>21:0006</v>
      </c>
      <c r="E742" t="s">
        <v>6141</v>
      </c>
      <c r="F742" t="s">
        <v>6908</v>
      </c>
      <c r="H742">
        <v>64.727634899999998</v>
      </c>
      <c r="I742">
        <v>-110.3813026</v>
      </c>
      <c r="J742" s="1" t="str">
        <f t="shared" si="78"/>
        <v>Esker</v>
      </c>
      <c r="K742" s="1" t="str">
        <f t="shared" si="82"/>
        <v>Grain Mount: 0.25 – 0.50 mm</v>
      </c>
      <c r="L742" t="s">
        <v>6258</v>
      </c>
      <c r="M742" s="1" t="str">
        <f t="shared" si="83"/>
        <v>Cr_Di</v>
      </c>
      <c r="N742" t="s">
        <v>6417</v>
      </c>
      <c r="O742" t="s">
        <v>2336</v>
      </c>
      <c r="P742" t="s">
        <v>6909</v>
      </c>
      <c r="Q742" t="s">
        <v>6910</v>
      </c>
      <c r="R742" t="s">
        <v>1191</v>
      </c>
      <c r="S742" t="s">
        <v>6911</v>
      </c>
      <c r="T742" t="s">
        <v>494</v>
      </c>
      <c r="U742" t="s">
        <v>6292</v>
      </c>
      <c r="V742" t="s">
        <v>6912</v>
      </c>
      <c r="W742" t="s">
        <v>6913</v>
      </c>
      <c r="X742" t="s">
        <v>4110</v>
      </c>
    </row>
    <row r="743" spans="1:24" hidden="1" x14ac:dyDescent="0.25">
      <c r="A743" t="s">
        <v>6914</v>
      </c>
      <c r="B743" t="s">
        <v>6915</v>
      </c>
      <c r="C743" s="1" t="str">
        <f t="shared" si="80"/>
        <v>21:0955</v>
      </c>
      <c r="D743" s="1" t="str">
        <f t="shared" si="81"/>
        <v>21:0006</v>
      </c>
      <c r="E743" t="s">
        <v>6141</v>
      </c>
      <c r="F743" t="s">
        <v>6916</v>
      </c>
      <c r="H743">
        <v>64.727634899999998</v>
      </c>
      <c r="I743">
        <v>-110.3813026</v>
      </c>
      <c r="J743" s="1" t="str">
        <f t="shared" si="78"/>
        <v>Esker</v>
      </c>
      <c r="K743" s="1" t="str">
        <f t="shared" si="82"/>
        <v>Grain Mount: 0.25 – 0.50 mm</v>
      </c>
      <c r="L743" t="s">
        <v>6258</v>
      </c>
      <c r="M743" s="1" t="str">
        <f t="shared" si="83"/>
        <v>Cr_Di</v>
      </c>
      <c r="N743" t="s">
        <v>6917</v>
      </c>
      <c r="O743" t="s">
        <v>6918</v>
      </c>
      <c r="P743" t="s">
        <v>4726</v>
      </c>
      <c r="Q743" t="s">
        <v>6919</v>
      </c>
      <c r="R743" t="s">
        <v>728</v>
      </c>
      <c r="S743" t="s">
        <v>6920</v>
      </c>
      <c r="T743" t="s">
        <v>669</v>
      </c>
      <c r="U743" t="s">
        <v>4546</v>
      </c>
      <c r="V743" t="s">
        <v>6921</v>
      </c>
      <c r="W743" t="s">
        <v>3902</v>
      </c>
      <c r="X743" t="s">
        <v>6922</v>
      </c>
    </row>
    <row r="744" spans="1:24" hidden="1" x14ac:dyDescent="0.25">
      <c r="A744" t="s">
        <v>6923</v>
      </c>
      <c r="B744" t="s">
        <v>6924</v>
      </c>
      <c r="C744" s="1" t="str">
        <f t="shared" si="80"/>
        <v>21:0955</v>
      </c>
      <c r="D744" s="1" t="str">
        <f t="shared" si="81"/>
        <v>21:0006</v>
      </c>
      <c r="E744" t="s">
        <v>6141</v>
      </c>
      <c r="F744" t="s">
        <v>6925</v>
      </c>
      <c r="H744">
        <v>64.727634899999998</v>
      </c>
      <c r="I744">
        <v>-110.3813026</v>
      </c>
      <c r="J744" s="1" t="str">
        <f t="shared" si="78"/>
        <v>Esker</v>
      </c>
      <c r="K744" s="1" t="str">
        <f t="shared" si="82"/>
        <v>Grain Mount: 0.25 – 0.50 mm</v>
      </c>
      <c r="L744" t="s">
        <v>6258</v>
      </c>
      <c r="M744" s="1" t="str">
        <f t="shared" si="83"/>
        <v>Cr_Di</v>
      </c>
      <c r="N744" t="s">
        <v>118</v>
      </c>
      <c r="O744" t="s">
        <v>1595</v>
      </c>
      <c r="P744" t="s">
        <v>5368</v>
      </c>
      <c r="Q744" t="s">
        <v>6926</v>
      </c>
      <c r="R744" t="s">
        <v>490</v>
      </c>
      <c r="S744" t="s">
        <v>6927</v>
      </c>
      <c r="T744" t="s">
        <v>1558</v>
      </c>
      <c r="U744" t="s">
        <v>6639</v>
      </c>
      <c r="V744" t="s">
        <v>6851</v>
      </c>
      <c r="W744" t="s">
        <v>1601</v>
      </c>
      <c r="X744" t="s">
        <v>6928</v>
      </c>
    </row>
    <row r="745" spans="1:24" hidden="1" x14ac:dyDescent="0.25">
      <c r="A745" t="s">
        <v>6929</v>
      </c>
      <c r="B745" t="s">
        <v>6930</v>
      </c>
      <c r="C745" s="1" t="str">
        <f t="shared" si="80"/>
        <v>21:0955</v>
      </c>
      <c r="D745" s="1" t="str">
        <f t="shared" si="81"/>
        <v>21:0006</v>
      </c>
      <c r="E745" t="s">
        <v>6141</v>
      </c>
      <c r="F745" t="s">
        <v>6931</v>
      </c>
      <c r="H745">
        <v>64.727634899999998</v>
      </c>
      <c r="I745">
        <v>-110.3813026</v>
      </c>
      <c r="J745" s="1" t="str">
        <f t="shared" si="78"/>
        <v>Esker</v>
      </c>
      <c r="K745" s="1" t="str">
        <f t="shared" si="82"/>
        <v>Grain Mount: 0.25 – 0.50 mm</v>
      </c>
      <c r="L745" t="s">
        <v>6258</v>
      </c>
      <c r="M745" s="1" t="str">
        <f>HYPERLINK("http://geochem.nrcan.gc.ca/cdogs/content/kwd/kwd030543_e.htm", "Di")</f>
        <v>Di</v>
      </c>
      <c r="N745" t="s">
        <v>6932</v>
      </c>
      <c r="O745" t="s">
        <v>6933</v>
      </c>
      <c r="P745" t="s">
        <v>4695</v>
      </c>
      <c r="Q745" t="s">
        <v>6934</v>
      </c>
      <c r="R745" t="s">
        <v>307</v>
      </c>
      <c r="S745" t="s">
        <v>6935</v>
      </c>
      <c r="T745" t="s">
        <v>3470</v>
      </c>
      <c r="U745" t="s">
        <v>6936</v>
      </c>
      <c r="V745" t="s">
        <v>6937</v>
      </c>
      <c r="W745" t="s">
        <v>1058</v>
      </c>
      <c r="X745" t="s">
        <v>6938</v>
      </c>
    </row>
    <row r="746" spans="1:24" hidden="1" x14ac:dyDescent="0.25">
      <c r="A746" t="s">
        <v>6939</v>
      </c>
      <c r="B746" t="s">
        <v>6940</v>
      </c>
      <c r="C746" s="1" t="str">
        <f t="shared" si="80"/>
        <v>21:0955</v>
      </c>
      <c r="D746" s="1" t="str">
        <f t="shared" si="81"/>
        <v>21:0006</v>
      </c>
      <c r="E746" t="s">
        <v>6141</v>
      </c>
      <c r="F746" t="s">
        <v>6941</v>
      </c>
      <c r="H746">
        <v>64.727634899999998</v>
      </c>
      <c r="I746">
        <v>-110.3813026</v>
      </c>
      <c r="J746" s="1" t="str">
        <f t="shared" si="78"/>
        <v>Esker</v>
      </c>
      <c r="K746" s="1" t="str">
        <f t="shared" si="82"/>
        <v>Grain Mount: 0.25 – 0.50 mm</v>
      </c>
      <c r="L746" t="s">
        <v>6258</v>
      </c>
      <c r="M746" s="1" t="str">
        <f>HYPERLINK("http://geochem.nrcan.gc.ca/cdogs/content/kwd/kwd030543_e.htm", "Di")</f>
        <v>Di</v>
      </c>
      <c r="N746" t="s">
        <v>6942</v>
      </c>
      <c r="O746" t="s">
        <v>6943</v>
      </c>
      <c r="P746" t="s">
        <v>6944</v>
      </c>
      <c r="Q746" t="s">
        <v>6945</v>
      </c>
      <c r="R746" t="s">
        <v>728</v>
      </c>
      <c r="S746" t="s">
        <v>6946</v>
      </c>
      <c r="T746" t="s">
        <v>64</v>
      </c>
      <c r="U746" t="s">
        <v>6947</v>
      </c>
      <c r="V746" t="s">
        <v>6948</v>
      </c>
      <c r="W746" t="s">
        <v>701</v>
      </c>
      <c r="X746" t="s">
        <v>6949</v>
      </c>
    </row>
    <row r="747" spans="1:24" hidden="1" x14ac:dyDescent="0.25">
      <c r="A747" t="s">
        <v>6950</v>
      </c>
      <c r="B747" t="s">
        <v>6951</v>
      </c>
      <c r="C747" s="1" t="str">
        <f t="shared" si="80"/>
        <v>21:0955</v>
      </c>
      <c r="D747" s="1" t="str">
        <f t="shared" si="81"/>
        <v>21:0006</v>
      </c>
      <c r="E747" t="s">
        <v>6141</v>
      </c>
      <c r="F747" t="s">
        <v>6952</v>
      </c>
      <c r="H747">
        <v>64.727634899999998</v>
      </c>
      <c r="I747">
        <v>-110.3813026</v>
      </c>
      <c r="J747" s="1" t="str">
        <f t="shared" si="78"/>
        <v>Esker</v>
      </c>
      <c r="K747" s="1" t="str">
        <f t="shared" si="82"/>
        <v>Grain Mount: 0.25 – 0.50 mm</v>
      </c>
      <c r="L747" t="s">
        <v>6258</v>
      </c>
      <c r="M747" s="1" t="str">
        <f t="shared" ref="M747:M778" si="84">HYPERLINK("http://geochem.nrcan.gc.ca/cdogs/content/kwd/kwd030523_e.htm", "Prp")</f>
        <v>Prp</v>
      </c>
      <c r="N747" t="s">
        <v>6953</v>
      </c>
      <c r="O747" t="s">
        <v>2794</v>
      </c>
      <c r="P747" t="s">
        <v>6954</v>
      </c>
      <c r="Q747" t="s">
        <v>6955</v>
      </c>
      <c r="R747" t="s">
        <v>33</v>
      </c>
      <c r="S747" t="s">
        <v>6956</v>
      </c>
      <c r="T747" t="s">
        <v>3441</v>
      </c>
      <c r="U747" t="s">
        <v>235</v>
      </c>
      <c r="V747" t="s">
        <v>319</v>
      </c>
      <c r="W747" t="s">
        <v>2425</v>
      </c>
      <c r="X747" t="s">
        <v>6957</v>
      </c>
    </row>
    <row r="748" spans="1:24" hidden="1" x14ac:dyDescent="0.25">
      <c r="A748" t="s">
        <v>6958</v>
      </c>
      <c r="B748" t="s">
        <v>6959</v>
      </c>
      <c r="C748" s="1" t="str">
        <f t="shared" si="80"/>
        <v>21:0955</v>
      </c>
      <c r="D748" s="1" t="str">
        <f t="shared" si="81"/>
        <v>21:0006</v>
      </c>
      <c r="E748" t="s">
        <v>6141</v>
      </c>
      <c r="F748" t="s">
        <v>6960</v>
      </c>
      <c r="H748">
        <v>64.727634899999998</v>
      </c>
      <c r="I748">
        <v>-110.3813026</v>
      </c>
      <c r="J748" s="1" t="str">
        <f t="shared" si="78"/>
        <v>Esker</v>
      </c>
      <c r="K748" s="1" t="str">
        <f t="shared" si="82"/>
        <v>Grain Mount: 0.25 – 0.50 mm</v>
      </c>
      <c r="L748" t="s">
        <v>6258</v>
      </c>
      <c r="M748" s="1" t="str">
        <f t="shared" si="84"/>
        <v>Prp</v>
      </c>
      <c r="N748" t="s">
        <v>6961</v>
      </c>
      <c r="O748" t="s">
        <v>6962</v>
      </c>
      <c r="P748" t="s">
        <v>6963</v>
      </c>
      <c r="Q748" t="s">
        <v>1280</v>
      </c>
      <c r="R748" t="s">
        <v>234</v>
      </c>
      <c r="S748" t="s">
        <v>6964</v>
      </c>
      <c r="T748" t="s">
        <v>3113</v>
      </c>
      <c r="U748" t="s">
        <v>33</v>
      </c>
      <c r="V748" t="s">
        <v>6965</v>
      </c>
      <c r="W748" t="s">
        <v>1892</v>
      </c>
      <c r="X748" t="s">
        <v>3860</v>
      </c>
    </row>
    <row r="749" spans="1:24" hidden="1" x14ac:dyDescent="0.25">
      <c r="A749" t="s">
        <v>6966</v>
      </c>
      <c r="B749" t="s">
        <v>6967</v>
      </c>
      <c r="C749" s="1" t="str">
        <f t="shared" si="80"/>
        <v>21:0955</v>
      </c>
      <c r="D749" s="1" t="str">
        <f t="shared" si="81"/>
        <v>21:0006</v>
      </c>
      <c r="E749" t="s">
        <v>6141</v>
      </c>
      <c r="F749" t="s">
        <v>6968</v>
      </c>
      <c r="H749">
        <v>64.727634899999998</v>
      </c>
      <c r="I749">
        <v>-110.3813026</v>
      </c>
      <c r="J749" s="1" t="str">
        <f t="shared" si="78"/>
        <v>Esker</v>
      </c>
      <c r="K749" s="1" t="str">
        <f t="shared" si="82"/>
        <v>Grain Mount: 0.25 – 0.50 mm</v>
      </c>
      <c r="L749" t="s">
        <v>6258</v>
      </c>
      <c r="M749" s="1" t="str">
        <f t="shared" si="84"/>
        <v>Prp</v>
      </c>
      <c r="N749" t="s">
        <v>6969</v>
      </c>
      <c r="O749" t="s">
        <v>6970</v>
      </c>
      <c r="P749" t="s">
        <v>6971</v>
      </c>
      <c r="Q749" t="s">
        <v>6972</v>
      </c>
      <c r="R749" t="s">
        <v>223</v>
      </c>
      <c r="S749" t="s">
        <v>3719</v>
      </c>
      <c r="T749" t="s">
        <v>3409</v>
      </c>
      <c r="U749" t="s">
        <v>33</v>
      </c>
      <c r="V749" t="s">
        <v>6973</v>
      </c>
      <c r="W749" t="s">
        <v>509</v>
      </c>
      <c r="X749" t="s">
        <v>6974</v>
      </c>
    </row>
    <row r="750" spans="1:24" hidden="1" x14ac:dyDescent="0.25">
      <c r="A750" t="s">
        <v>6975</v>
      </c>
      <c r="B750" t="s">
        <v>6976</v>
      </c>
      <c r="C750" s="1" t="str">
        <f t="shared" si="80"/>
        <v>21:0955</v>
      </c>
      <c r="D750" s="1" t="str">
        <f t="shared" si="81"/>
        <v>21:0006</v>
      </c>
      <c r="E750" t="s">
        <v>6141</v>
      </c>
      <c r="F750" t="s">
        <v>6977</v>
      </c>
      <c r="H750">
        <v>64.727634899999998</v>
      </c>
      <c r="I750">
        <v>-110.3813026</v>
      </c>
      <c r="J750" s="1" t="str">
        <f t="shared" si="78"/>
        <v>Esker</v>
      </c>
      <c r="K750" s="1" t="str">
        <f t="shared" si="82"/>
        <v>Grain Mount: 0.25 – 0.50 mm</v>
      </c>
      <c r="L750" t="s">
        <v>6258</v>
      </c>
      <c r="M750" s="1" t="str">
        <f t="shared" si="84"/>
        <v>Prp</v>
      </c>
      <c r="N750" t="s">
        <v>6978</v>
      </c>
      <c r="O750" t="s">
        <v>6979</v>
      </c>
      <c r="P750" t="s">
        <v>6980</v>
      </c>
      <c r="Q750" t="s">
        <v>5023</v>
      </c>
      <c r="R750" t="s">
        <v>47</v>
      </c>
      <c r="S750" t="s">
        <v>5264</v>
      </c>
      <c r="T750" t="s">
        <v>880</v>
      </c>
      <c r="U750" t="s">
        <v>209</v>
      </c>
      <c r="V750" t="s">
        <v>6981</v>
      </c>
      <c r="W750" t="s">
        <v>317</v>
      </c>
      <c r="X750" t="s">
        <v>6982</v>
      </c>
    </row>
    <row r="751" spans="1:24" hidden="1" x14ac:dyDescent="0.25">
      <c r="A751" t="s">
        <v>6983</v>
      </c>
      <c r="B751" t="s">
        <v>6984</v>
      </c>
      <c r="C751" s="1" t="str">
        <f t="shared" si="80"/>
        <v>21:0955</v>
      </c>
      <c r="D751" s="1" t="str">
        <f t="shared" si="81"/>
        <v>21:0006</v>
      </c>
      <c r="E751" t="s">
        <v>6141</v>
      </c>
      <c r="F751" t="s">
        <v>6985</v>
      </c>
      <c r="H751">
        <v>64.727634899999998</v>
      </c>
      <c r="I751">
        <v>-110.3813026</v>
      </c>
      <c r="J751" s="1" t="str">
        <f t="shared" si="78"/>
        <v>Esker</v>
      </c>
      <c r="K751" s="1" t="str">
        <f t="shared" si="82"/>
        <v>Grain Mount: 0.25 – 0.50 mm</v>
      </c>
      <c r="L751" t="s">
        <v>6258</v>
      </c>
      <c r="M751" s="1" t="str">
        <f t="shared" si="84"/>
        <v>Prp</v>
      </c>
      <c r="N751" t="s">
        <v>4604</v>
      </c>
      <c r="O751" t="s">
        <v>3016</v>
      </c>
      <c r="P751" t="s">
        <v>6986</v>
      </c>
      <c r="Q751" t="s">
        <v>6987</v>
      </c>
      <c r="R751" t="s">
        <v>223</v>
      </c>
      <c r="S751" t="s">
        <v>6988</v>
      </c>
      <c r="T751" t="s">
        <v>1847</v>
      </c>
      <c r="U751" t="s">
        <v>87</v>
      </c>
      <c r="V751" t="s">
        <v>998</v>
      </c>
      <c r="W751" t="s">
        <v>4550</v>
      </c>
      <c r="X751" t="s">
        <v>6989</v>
      </c>
    </row>
    <row r="752" spans="1:24" hidden="1" x14ac:dyDescent="0.25">
      <c r="A752" t="s">
        <v>6990</v>
      </c>
      <c r="B752" t="s">
        <v>6991</v>
      </c>
      <c r="C752" s="1" t="str">
        <f t="shared" si="80"/>
        <v>21:0955</v>
      </c>
      <c r="D752" s="1" t="str">
        <f t="shared" si="81"/>
        <v>21:0006</v>
      </c>
      <c r="E752" t="s">
        <v>6141</v>
      </c>
      <c r="F752" t="s">
        <v>6992</v>
      </c>
      <c r="H752">
        <v>64.727634899999998</v>
      </c>
      <c r="I752">
        <v>-110.3813026</v>
      </c>
      <c r="J752" s="1" t="str">
        <f t="shared" si="78"/>
        <v>Esker</v>
      </c>
      <c r="K752" s="1" t="str">
        <f t="shared" si="82"/>
        <v>Grain Mount: 0.25 – 0.50 mm</v>
      </c>
      <c r="L752" t="s">
        <v>6258</v>
      </c>
      <c r="M752" s="1" t="str">
        <f t="shared" si="84"/>
        <v>Prp</v>
      </c>
      <c r="N752" t="s">
        <v>6993</v>
      </c>
      <c r="O752" t="s">
        <v>6994</v>
      </c>
      <c r="P752" t="s">
        <v>6995</v>
      </c>
      <c r="Q752" t="s">
        <v>841</v>
      </c>
      <c r="R752" t="s">
        <v>555</v>
      </c>
      <c r="S752" t="s">
        <v>6996</v>
      </c>
      <c r="T752" t="s">
        <v>3409</v>
      </c>
      <c r="U752" t="s">
        <v>33</v>
      </c>
      <c r="V752" t="s">
        <v>6997</v>
      </c>
      <c r="W752" t="s">
        <v>120</v>
      </c>
      <c r="X752" t="s">
        <v>1139</v>
      </c>
    </row>
    <row r="753" spans="1:24" hidden="1" x14ac:dyDescent="0.25">
      <c r="A753" t="s">
        <v>6998</v>
      </c>
      <c r="B753" t="s">
        <v>6999</v>
      </c>
      <c r="C753" s="1" t="str">
        <f t="shared" si="80"/>
        <v>21:0955</v>
      </c>
      <c r="D753" s="1" t="str">
        <f t="shared" si="81"/>
        <v>21:0006</v>
      </c>
      <c r="E753" t="s">
        <v>6141</v>
      </c>
      <c r="F753" t="s">
        <v>7000</v>
      </c>
      <c r="H753">
        <v>64.727634899999998</v>
      </c>
      <c r="I753">
        <v>-110.3813026</v>
      </c>
      <c r="J753" s="1" t="str">
        <f t="shared" si="78"/>
        <v>Esker</v>
      </c>
      <c r="K753" s="1" t="str">
        <f t="shared" si="82"/>
        <v>Grain Mount: 0.25 – 0.50 mm</v>
      </c>
      <c r="L753" t="s">
        <v>6258</v>
      </c>
      <c r="M753" s="1" t="str">
        <f t="shared" si="84"/>
        <v>Prp</v>
      </c>
      <c r="N753" t="s">
        <v>7001</v>
      </c>
      <c r="O753" t="s">
        <v>7002</v>
      </c>
      <c r="P753" t="s">
        <v>7003</v>
      </c>
      <c r="Q753" t="s">
        <v>7004</v>
      </c>
      <c r="R753" t="s">
        <v>90</v>
      </c>
      <c r="S753" t="s">
        <v>7005</v>
      </c>
      <c r="T753" t="s">
        <v>1460</v>
      </c>
      <c r="U753" t="s">
        <v>33</v>
      </c>
      <c r="V753" t="s">
        <v>7006</v>
      </c>
      <c r="W753" t="s">
        <v>245</v>
      </c>
      <c r="X753" t="s">
        <v>7007</v>
      </c>
    </row>
    <row r="754" spans="1:24" hidden="1" x14ac:dyDescent="0.25">
      <c r="A754" t="s">
        <v>7008</v>
      </c>
      <c r="B754" t="s">
        <v>7009</v>
      </c>
      <c r="C754" s="1" t="str">
        <f t="shared" si="80"/>
        <v>21:0955</v>
      </c>
      <c r="D754" s="1" t="str">
        <f t="shared" si="81"/>
        <v>21:0006</v>
      </c>
      <c r="E754" t="s">
        <v>6141</v>
      </c>
      <c r="F754" t="s">
        <v>7010</v>
      </c>
      <c r="H754">
        <v>64.727634899999998</v>
      </c>
      <c r="I754">
        <v>-110.3813026</v>
      </c>
      <c r="J754" s="1" t="str">
        <f t="shared" si="78"/>
        <v>Esker</v>
      </c>
      <c r="K754" s="1" t="str">
        <f t="shared" si="82"/>
        <v>Grain Mount: 0.25 – 0.50 mm</v>
      </c>
      <c r="L754" t="s">
        <v>6258</v>
      </c>
      <c r="M754" s="1" t="str">
        <f t="shared" si="84"/>
        <v>Prp</v>
      </c>
      <c r="N754" t="s">
        <v>7011</v>
      </c>
      <c r="O754" t="s">
        <v>301</v>
      </c>
      <c r="P754" t="s">
        <v>7012</v>
      </c>
      <c r="Q754" t="s">
        <v>7013</v>
      </c>
      <c r="R754" t="s">
        <v>101</v>
      </c>
      <c r="S754" t="s">
        <v>7014</v>
      </c>
      <c r="T754" t="s">
        <v>1262</v>
      </c>
      <c r="U754" t="s">
        <v>246</v>
      </c>
      <c r="V754" t="s">
        <v>7015</v>
      </c>
      <c r="W754" t="s">
        <v>414</v>
      </c>
      <c r="X754" t="s">
        <v>7016</v>
      </c>
    </row>
    <row r="755" spans="1:24" hidden="1" x14ac:dyDescent="0.25">
      <c r="A755" t="s">
        <v>7017</v>
      </c>
      <c r="B755" t="s">
        <v>7018</v>
      </c>
      <c r="C755" s="1" t="str">
        <f t="shared" si="80"/>
        <v>21:0955</v>
      </c>
      <c r="D755" s="1" t="str">
        <f t="shared" si="81"/>
        <v>21:0006</v>
      </c>
      <c r="E755" t="s">
        <v>6141</v>
      </c>
      <c r="F755" t="s">
        <v>7019</v>
      </c>
      <c r="H755">
        <v>64.727634899999998</v>
      </c>
      <c r="I755">
        <v>-110.3813026</v>
      </c>
      <c r="J755" s="1" t="str">
        <f t="shared" si="78"/>
        <v>Esker</v>
      </c>
      <c r="K755" s="1" t="str">
        <f t="shared" si="82"/>
        <v>Grain Mount: 0.25 – 0.50 mm</v>
      </c>
      <c r="L755" t="s">
        <v>6258</v>
      </c>
      <c r="M755" s="1" t="str">
        <f t="shared" si="84"/>
        <v>Prp</v>
      </c>
      <c r="N755" t="s">
        <v>7020</v>
      </c>
      <c r="O755" t="s">
        <v>7021</v>
      </c>
      <c r="P755" t="s">
        <v>7022</v>
      </c>
      <c r="Q755" t="s">
        <v>7023</v>
      </c>
      <c r="R755" t="s">
        <v>366</v>
      </c>
      <c r="S755" t="s">
        <v>7024</v>
      </c>
      <c r="T755" t="s">
        <v>7025</v>
      </c>
      <c r="U755" t="s">
        <v>33</v>
      </c>
      <c r="V755" t="s">
        <v>7026</v>
      </c>
      <c r="W755" t="s">
        <v>186</v>
      </c>
      <c r="X755" t="s">
        <v>5927</v>
      </c>
    </row>
    <row r="756" spans="1:24" hidden="1" x14ac:dyDescent="0.25">
      <c r="A756" t="s">
        <v>7027</v>
      </c>
      <c r="B756" t="s">
        <v>7028</v>
      </c>
      <c r="C756" s="1" t="str">
        <f t="shared" si="80"/>
        <v>21:0955</v>
      </c>
      <c r="D756" s="1" t="str">
        <f t="shared" si="81"/>
        <v>21:0006</v>
      </c>
      <c r="E756" t="s">
        <v>6141</v>
      </c>
      <c r="F756" t="s">
        <v>7029</v>
      </c>
      <c r="H756">
        <v>64.727634899999998</v>
      </c>
      <c r="I756">
        <v>-110.3813026</v>
      </c>
      <c r="J756" s="1" t="str">
        <f t="shared" si="78"/>
        <v>Esker</v>
      </c>
      <c r="K756" s="1" t="str">
        <f t="shared" si="82"/>
        <v>Grain Mount: 0.25 – 0.50 mm</v>
      </c>
      <c r="L756" t="s">
        <v>6258</v>
      </c>
      <c r="M756" s="1" t="str">
        <f t="shared" si="84"/>
        <v>Prp</v>
      </c>
      <c r="N756" t="s">
        <v>7030</v>
      </c>
      <c r="O756" t="s">
        <v>7031</v>
      </c>
      <c r="P756" t="s">
        <v>7032</v>
      </c>
      <c r="Q756" t="s">
        <v>277</v>
      </c>
      <c r="R756" t="s">
        <v>234</v>
      </c>
      <c r="S756" t="s">
        <v>7033</v>
      </c>
      <c r="T756" t="s">
        <v>2696</v>
      </c>
      <c r="U756" t="s">
        <v>36</v>
      </c>
      <c r="V756" t="s">
        <v>7034</v>
      </c>
      <c r="W756" t="s">
        <v>1309</v>
      </c>
      <c r="X756" t="s">
        <v>7035</v>
      </c>
    </row>
    <row r="757" spans="1:24" hidden="1" x14ac:dyDescent="0.25">
      <c r="A757" t="s">
        <v>7036</v>
      </c>
      <c r="B757" t="s">
        <v>7037</v>
      </c>
      <c r="C757" s="1" t="str">
        <f t="shared" si="80"/>
        <v>21:0955</v>
      </c>
      <c r="D757" s="1" t="str">
        <f t="shared" si="81"/>
        <v>21:0006</v>
      </c>
      <c r="E757" t="s">
        <v>6141</v>
      </c>
      <c r="F757" t="s">
        <v>7038</v>
      </c>
      <c r="H757">
        <v>64.727634899999998</v>
      </c>
      <c r="I757">
        <v>-110.3813026</v>
      </c>
      <c r="J757" s="1" t="str">
        <f t="shared" si="78"/>
        <v>Esker</v>
      </c>
      <c r="K757" s="1" t="str">
        <f t="shared" si="82"/>
        <v>Grain Mount: 0.25 – 0.50 mm</v>
      </c>
      <c r="L757" t="s">
        <v>6258</v>
      </c>
      <c r="M757" s="1" t="str">
        <f t="shared" si="84"/>
        <v>Prp</v>
      </c>
      <c r="N757" t="s">
        <v>7039</v>
      </c>
      <c r="O757" t="s">
        <v>7040</v>
      </c>
      <c r="P757" t="s">
        <v>7041</v>
      </c>
      <c r="Q757" t="s">
        <v>7042</v>
      </c>
      <c r="R757" t="s">
        <v>101</v>
      </c>
      <c r="S757" t="s">
        <v>7043</v>
      </c>
      <c r="T757" t="s">
        <v>6554</v>
      </c>
      <c r="U757" t="s">
        <v>33</v>
      </c>
      <c r="V757" t="s">
        <v>7044</v>
      </c>
      <c r="W757" t="s">
        <v>245</v>
      </c>
      <c r="X757" t="s">
        <v>4051</v>
      </c>
    </row>
    <row r="758" spans="1:24" hidden="1" x14ac:dyDescent="0.25">
      <c r="A758" t="s">
        <v>7045</v>
      </c>
      <c r="B758" t="s">
        <v>7046</v>
      </c>
      <c r="C758" s="1" t="str">
        <f t="shared" si="80"/>
        <v>21:0955</v>
      </c>
      <c r="D758" s="1" t="str">
        <f t="shared" si="81"/>
        <v>21:0006</v>
      </c>
      <c r="E758" t="s">
        <v>6141</v>
      </c>
      <c r="F758" t="s">
        <v>7047</v>
      </c>
      <c r="H758">
        <v>64.727634899999998</v>
      </c>
      <c r="I758">
        <v>-110.3813026</v>
      </c>
      <c r="J758" s="1" t="str">
        <f t="shared" si="78"/>
        <v>Esker</v>
      </c>
      <c r="K758" s="1" t="str">
        <f t="shared" si="82"/>
        <v>Grain Mount: 0.25 – 0.50 mm</v>
      </c>
      <c r="L758" t="s">
        <v>6258</v>
      </c>
      <c r="M758" s="1" t="str">
        <f t="shared" si="84"/>
        <v>Prp</v>
      </c>
      <c r="N758" t="s">
        <v>4410</v>
      </c>
      <c r="O758" t="s">
        <v>3707</v>
      </c>
      <c r="P758" t="s">
        <v>7048</v>
      </c>
      <c r="Q758" t="s">
        <v>7049</v>
      </c>
      <c r="R758" t="s">
        <v>420</v>
      </c>
      <c r="S758" t="s">
        <v>4030</v>
      </c>
      <c r="T758" t="s">
        <v>330</v>
      </c>
      <c r="U758" t="s">
        <v>424</v>
      </c>
      <c r="V758" t="s">
        <v>7050</v>
      </c>
      <c r="W758" t="s">
        <v>3380</v>
      </c>
      <c r="X758" t="s">
        <v>7051</v>
      </c>
    </row>
    <row r="759" spans="1:24" hidden="1" x14ac:dyDescent="0.25">
      <c r="A759" t="s">
        <v>7052</v>
      </c>
      <c r="B759" t="s">
        <v>7053</v>
      </c>
      <c r="C759" s="1" t="str">
        <f t="shared" si="80"/>
        <v>21:0955</v>
      </c>
      <c r="D759" s="1" t="str">
        <f t="shared" si="81"/>
        <v>21:0006</v>
      </c>
      <c r="E759" t="s">
        <v>6141</v>
      </c>
      <c r="F759" t="s">
        <v>7054</v>
      </c>
      <c r="H759">
        <v>64.727634899999998</v>
      </c>
      <c r="I759">
        <v>-110.3813026</v>
      </c>
      <c r="J759" s="1" t="str">
        <f t="shared" si="78"/>
        <v>Esker</v>
      </c>
      <c r="K759" s="1" t="str">
        <f t="shared" si="82"/>
        <v>Grain Mount: 0.25 – 0.50 mm</v>
      </c>
      <c r="L759" t="s">
        <v>6258</v>
      </c>
      <c r="M759" s="1" t="str">
        <f t="shared" si="84"/>
        <v>Prp</v>
      </c>
      <c r="N759" t="s">
        <v>7055</v>
      </c>
      <c r="O759" t="s">
        <v>7056</v>
      </c>
      <c r="P759" t="s">
        <v>7057</v>
      </c>
      <c r="Q759" t="s">
        <v>7058</v>
      </c>
      <c r="R759" t="s">
        <v>61</v>
      </c>
      <c r="S759" t="s">
        <v>7059</v>
      </c>
      <c r="T759" t="s">
        <v>856</v>
      </c>
      <c r="U759" t="s">
        <v>686</v>
      </c>
      <c r="V759" t="s">
        <v>7060</v>
      </c>
      <c r="W759" t="s">
        <v>330</v>
      </c>
      <c r="X759" t="s">
        <v>7061</v>
      </c>
    </row>
    <row r="760" spans="1:24" hidden="1" x14ac:dyDescent="0.25">
      <c r="A760" t="s">
        <v>7062</v>
      </c>
      <c r="B760" t="s">
        <v>7063</v>
      </c>
      <c r="C760" s="1" t="str">
        <f t="shared" si="80"/>
        <v>21:0955</v>
      </c>
      <c r="D760" s="1" t="str">
        <f t="shared" si="81"/>
        <v>21:0006</v>
      </c>
      <c r="E760" t="s">
        <v>6141</v>
      </c>
      <c r="F760" t="s">
        <v>7064</v>
      </c>
      <c r="H760">
        <v>64.727634899999998</v>
      </c>
      <c r="I760">
        <v>-110.3813026</v>
      </c>
      <c r="J760" s="1" t="str">
        <f t="shared" si="78"/>
        <v>Esker</v>
      </c>
      <c r="K760" s="1" t="str">
        <f t="shared" si="82"/>
        <v>Grain Mount: 0.25 – 0.50 mm</v>
      </c>
      <c r="L760" t="s">
        <v>6258</v>
      </c>
      <c r="M760" s="1" t="str">
        <f t="shared" si="84"/>
        <v>Prp</v>
      </c>
      <c r="N760" t="s">
        <v>7065</v>
      </c>
      <c r="O760" t="s">
        <v>7066</v>
      </c>
      <c r="P760" t="s">
        <v>7067</v>
      </c>
      <c r="Q760" t="s">
        <v>7068</v>
      </c>
      <c r="R760" t="s">
        <v>235</v>
      </c>
      <c r="S760" t="s">
        <v>7069</v>
      </c>
      <c r="T760" t="s">
        <v>611</v>
      </c>
      <c r="U760" t="s">
        <v>33</v>
      </c>
      <c r="V760" t="s">
        <v>7070</v>
      </c>
      <c r="W760" t="s">
        <v>186</v>
      </c>
      <c r="X760" t="s">
        <v>7071</v>
      </c>
    </row>
    <row r="761" spans="1:24" hidden="1" x14ac:dyDescent="0.25">
      <c r="A761" t="s">
        <v>7072</v>
      </c>
      <c r="B761" t="s">
        <v>7073</v>
      </c>
      <c r="C761" s="1" t="str">
        <f t="shared" si="80"/>
        <v>21:0955</v>
      </c>
      <c r="D761" s="1" t="str">
        <f t="shared" si="81"/>
        <v>21:0006</v>
      </c>
      <c r="E761" t="s">
        <v>6141</v>
      </c>
      <c r="F761" t="s">
        <v>7074</v>
      </c>
      <c r="H761">
        <v>64.727634899999998</v>
      </c>
      <c r="I761">
        <v>-110.3813026</v>
      </c>
      <c r="J761" s="1" t="str">
        <f t="shared" si="78"/>
        <v>Esker</v>
      </c>
      <c r="K761" s="1" t="str">
        <f t="shared" si="82"/>
        <v>Grain Mount: 0.25 – 0.50 mm</v>
      </c>
      <c r="L761" t="s">
        <v>6258</v>
      </c>
      <c r="M761" s="1" t="str">
        <f t="shared" si="84"/>
        <v>Prp</v>
      </c>
      <c r="N761" t="s">
        <v>7075</v>
      </c>
      <c r="O761" t="s">
        <v>566</v>
      </c>
      <c r="P761" t="s">
        <v>7076</v>
      </c>
      <c r="Q761" t="s">
        <v>7077</v>
      </c>
      <c r="R761" t="s">
        <v>474</v>
      </c>
      <c r="S761" t="s">
        <v>7078</v>
      </c>
      <c r="T761" t="s">
        <v>2759</v>
      </c>
      <c r="U761" t="s">
        <v>33</v>
      </c>
      <c r="V761" t="s">
        <v>7079</v>
      </c>
      <c r="W761" t="s">
        <v>1058</v>
      </c>
      <c r="X761" t="s">
        <v>7080</v>
      </c>
    </row>
    <row r="762" spans="1:24" hidden="1" x14ac:dyDescent="0.25">
      <c r="A762" t="s">
        <v>7081</v>
      </c>
      <c r="B762" t="s">
        <v>7082</v>
      </c>
      <c r="C762" s="1" t="str">
        <f t="shared" si="80"/>
        <v>21:0955</v>
      </c>
      <c r="D762" s="1" t="str">
        <f t="shared" si="81"/>
        <v>21:0006</v>
      </c>
      <c r="E762" t="s">
        <v>6141</v>
      </c>
      <c r="F762" t="s">
        <v>7083</v>
      </c>
      <c r="H762">
        <v>64.727634899999998</v>
      </c>
      <c r="I762">
        <v>-110.3813026</v>
      </c>
      <c r="J762" s="1" t="str">
        <f t="shared" si="78"/>
        <v>Esker</v>
      </c>
      <c r="K762" s="1" t="str">
        <f t="shared" si="82"/>
        <v>Grain Mount: 0.25 – 0.50 mm</v>
      </c>
      <c r="L762" t="s">
        <v>6258</v>
      </c>
      <c r="M762" s="1" t="str">
        <f t="shared" si="84"/>
        <v>Prp</v>
      </c>
      <c r="N762" t="s">
        <v>7084</v>
      </c>
      <c r="O762" t="s">
        <v>7085</v>
      </c>
      <c r="P762" t="s">
        <v>3251</v>
      </c>
      <c r="Q762" t="s">
        <v>7086</v>
      </c>
      <c r="R762" t="s">
        <v>234</v>
      </c>
      <c r="S762" t="s">
        <v>7087</v>
      </c>
      <c r="T762" t="s">
        <v>2707</v>
      </c>
      <c r="U762" t="s">
        <v>50</v>
      </c>
      <c r="V762" t="s">
        <v>7088</v>
      </c>
      <c r="W762" t="s">
        <v>1117</v>
      </c>
      <c r="X762" t="s">
        <v>7089</v>
      </c>
    </row>
    <row r="763" spans="1:24" hidden="1" x14ac:dyDescent="0.25">
      <c r="A763" t="s">
        <v>7090</v>
      </c>
      <c r="B763" t="s">
        <v>7091</v>
      </c>
      <c r="C763" s="1" t="str">
        <f t="shared" si="80"/>
        <v>21:0955</v>
      </c>
      <c r="D763" s="1" t="str">
        <f t="shared" si="81"/>
        <v>21:0006</v>
      </c>
      <c r="E763" t="s">
        <v>6141</v>
      </c>
      <c r="F763" t="s">
        <v>7092</v>
      </c>
      <c r="H763">
        <v>64.727634899999998</v>
      </c>
      <c r="I763">
        <v>-110.3813026</v>
      </c>
      <c r="J763" s="1" t="str">
        <f t="shared" si="78"/>
        <v>Esker</v>
      </c>
      <c r="K763" s="1" t="str">
        <f t="shared" si="82"/>
        <v>Grain Mount: 0.25 – 0.50 mm</v>
      </c>
      <c r="L763" t="s">
        <v>6258</v>
      </c>
      <c r="M763" s="1" t="str">
        <f t="shared" si="84"/>
        <v>Prp</v>
      </c>
      <c r="N763" t="s">
        <v>7093</v>
      </c>
      <c r="O763" t="s">
        <v>7094</v>
      </c>
      <c r="P763" t="s">
        <v>446</v>
      </c>
      <c r="Q763" t="s">
        <v>3439</v>
      </c>
      <c r="R763" t="s">
        <v>555</v>
      </c>
      <c r="S763" t="s">
        <v>5024</v>
      </c>
      <c r="T763" t="s">
        <v>305</v>
      </c>
      <c r="U763" t="s">
        <v>411</v>
      </c>
      <c r="V763" t="s">
        <v>7095</v>
      </c>
      <c r="W763" t="s">
        <v>369</v>
      </c>
      <c r="X763" t="s">
        <v>3001</v>
      </c>
    </row>
    <row r="764" spans="1:24" hidden="1" x14ac:dyDescent="0.25">
      <c r="A764" t="s">
        <v>7096</v>
      </c>
      <c r="B764" t="s">
        <v>7097</v>
      </c>
      <c r="C764" s="1" t="str">
        <f t="shared" si="80"/>
        <v>21:0955</v>
      </c>
      <c r="D764" s="1" t="str">
        <f t="shared" si="81"/>
        <v>21:0006</v>
      </c>
      <c r="E764" t="s">
        <v>6141</v>
      </c>
      <c r="F764" t="s">
        <v>7098</v>
      </c>
      <c r="H764">
        <v>64.727634899999998</v>
      </c>
      <c r="I764">
        <v>-110.3813026</v>
      </c>
      <c r="J764" s="1" t="str">
        <f t="shared" si="78"/>
        <v>Esker</v>
      </c>
      <c r="K764" s="1" t="str">
        <f t="shared" si="82"/>
        <v>Grain Mount: 0.25 – 0.50 mm</v>
      </c>
      <c r="L764" t="s">
        <v>6258</v>
      </c>
      <c r="M764" s="1" t="str">
        <f t="shared" si="84"/>
        <v>Prp</v>
      </c>
      <c r="N764" t="s">
        <v>6763</v>
      </c>
      <c r="O764" t="s">
        <v>7099</v>
      </c>
      <c r="P764" t="s">
        <v>3388</v>
      </c>
      <c r="Q764" t="s">
        <v>7100</v>
      </c>
      <c r="R764" t="s">
        <v>33</v>
      </c>
      <c r="S764" t="s">
        <v>2861</v>
      </c>
      <c r="T764" t="s">
        <v>1346</v>
      </c>
      <c r="U764" t="s">
        <v>366</v>
      </c>
      <c r="V764" t="s">
        <v>7101</v>
      </c>
      <c r="W764" t="s">
        <v>3000</v>
      </c>
      <c r="X764" t="s">
        <v>7102</v>
      </c>
    </row>
    <row r="765" spans="1:24" hidden="1" x14ac:dyDescent="0.25">
      <c r="A765" t="s">
        <v>7103</v>
      </c>
      <c r="B765" t="s">
        <v>7104</v>
      </c>
      <c r="C765" s="1" t="str">
        <f t="shared" si="80"/>
        <v>21:0955</v>
      </c>
      <c r="D765" s="1" t="str">
        <f t="shared" si="81"/>
        <v>21:0006</v>
      </c>
      <c r="E765" t="s">
        <v>6141</v>
      </c>
      <c r="F765" t="s">
        <v>7105</v>
      </c>
      <c r="H765">
        <v>64.727634899999998</v>
      </c>
      <c r="I765">
        <v>-110.3813026</v>
      </c>
      <c r="J765" s="1" t="str">
        <f t="shared" si="78"/>
        <v>Esker</v>
      </c>
      <c r="K765" s="1" t="str">
        <f t="shared" si="82"/>
        <v>Grain Mount: 0.25 – 0.50 mm</v>
      </c>
      <c r="L765" t="s">
        <v>6258</v>
      </c>
      <c r="M765" s="1" t="str">
        <f t="shared" si="84"/>
        <v>Prp</v>
      </c>
      <c r="N765" t="s">
        <v>7106</v>
      </c>
      <c r="O765" t="s">
        <v>7107</v>
      </c>
      <c r="P765" t="s">
        <v>7108</v>
      </c>
      <c r="Q765" t="s">
        <v>7086</v>
      </c>
      <c r="R765" t="s">
        <v>87</v>
      </c>
      <c r="S765" t="s">
        <v>7109</v>
      </c>
      <c r="T765" t="s">
        <v>511</v>
      </c>
      <c r="U765" t="s">
        <v>662</v>
      </c>
      <c r="V765" t="s">
        <v>7110</v>
      </c>
      <c r="W765" t="s">
        <v>7111</v>
      </c>
      <c r="X765" t="s">
        <v>7112</v>
      </c>
    </row>
    <row r="766" spans="1:24" hidden="1" x14ac:dyDescent="0.25">
      <c r="A766" t="s">
        <v>7113</v>
      </c>
      <c r="B766" t="s">
        <v>7114</v>
      </c>
      <c r="C766" s="1" t="str">
        <f t="shared" si="80"/>
        <v>21:0955</v>
      </c>
      <c r="D766" s="1" t="str">
        <f t="shared" si="81"/>
        <v>21:0006</v>
      </c>
      <c r="E766" t="s">
        <v>6141</v>
      </c>
      <c r="F766" t="s">
        <v>7115</v>
      </c>
      <c r="H766">
        <v>64.727634899999998</v>
      </c>
      <c r="I766">
        <v>-110.3813026</v>
      </c>
      <c r="J766" s="1" t="str">
        <f t="shared" si="78"/>
        <v>Esker</v>
      </c>
      <c r="K766" s="1" t="str">
        <f t="shared" si="82"/>
        <v>Grain Mount: 0.25 – 0.50 mm</v>
      </c>
      <c r="L766" t="s">
        <v>6258</v>
      </c>
      <c r="M766" s="1" t="str">
        <f t="shared" si="84"/>
        <v>Prp</v>
      </c>
      <c r="N766" t="s">
        <v>7116</v>
      </c>
      <c r="O766" t="s">
        <v>7117</v>
      </c>
      <c r="P766" t="s">
        <v>7118</v>
      </c>
      <c r="Q766" t="s">
        <v>288</v>
      </c>
      <c r="R766" t="s">
        <v>87</v>
      </c>
      <c r="S766" t="s">
        <v>7119</v>
      </c>
      <c r="T766" t="s">
        <v>3441</v>
      </c>
      <c r="U766" t="s">
        <v>33</v>
      </c>
      <c r="V766" t="s">
        <v>7120</v>
      </c>
      <c r="W766" t="s">
        <v>1365</v>
      </c>
      <c r="X766" t="s">
        <v>7121</v>
      </c>
    </row>
    <row r="767" spans="1:24" hidden="1" x14ac:dyDescent="0.25">
      <c r="A767" t="s">
        <v>7122</v>
      </c>
      <c r="B767" t="s">
        <v>7123</v>
      </c>
      <c r="C767" s="1" t="str">
        <f t="shared" si="80"/>
        <v>21:0955</v>
      </c>
      <c r="D767" s="1" t="str">
        <f t="shared" si="81"/>
        <v>21:0006</v>
      </c>
      <c r="E767" t="s">
        <v>6141</v>
      </c>
      <c r="F767" t="s">
        <v>7124</v>
      </c>
      <c r="H767">
        <v>64.727634899999998</v>
      </c>
      <c r="I767">
        <v>-110.3813026</v>
      </c>
      <c r="J767" s="1" t="str">
        <f t="shared" si="78"/>
        <v>Esker</v>
      </c>
      <c r="K767" s="1" t="str">
        <f t="shared" si="82"/>
        <v>Grain Mount: 0.25 – 0.50 mm</v>
      </c>
      <c r="L767" t="s">
        <v>6258</v>
      </c>
      <c r="M767" s="1" t="str">
        <f t="shared" si="84"/>
        <v>Prp</v>
      </c>
      <c r="N767" t="s">
        <v>7125</v>
      </c>
      <c r="O767" t="s">
        <v>7126</v>
      </c>
      <c r="P767" t="s">
        <v>7127</v>
      </c>
      <c r="Q767" t="s">
        <v>7128</v>
      </c>
      <c r="R767" t="s">
        <v>331</v>
      </c>
      <c r="S767" t="s">
        <v>7129</v>
      </c>
      <c r="T767" t="s">
        <v>3293</v>
      </c>
      <c r="U767" t="s">
        <v>33</v>
      </c>
      <c r="V767" t="s">
        <v>7130</v>
      </c>
      <c r="W767" t="s">
        <v>209</v>
      </c>
      <c r="X767" t="s">
        <v>7131</v>
      </c>
    </row>
    <row r="768" spans="1:24" hidden="1" x14ac:dyDescent="0.25">
      <c r="A768" t="s">
        <v>7132</v>
      </c>
      <c r="B768" t="s">
        <v>7133</v>
      </c>
      <c r="C768" s="1" t="str">
        <f t="shared" si="80"/>
        <v>21:0955</v>
      </c>
      <c r="D768" s="1" t="str">
        <f t="shared" si="81"/>
        <v>21:0006</v>
      </c>
      <c r="E768" t="s">
        <v>6141</v>
      </c>
      <c r="F768" t="s">
        <v>7134</v>
      </c>
      <c r="H768">
        <v>64.727634899999998</v>
      </c>
      <c r="I768">
        <v>-110.3813026</v>
      </c>
      <c r="J768" s="1" t="str">
        <f t="shared" si="78"/>
        <v>Esker</v>
      </c>
      <c r="K768" s="1" t="str">
        <f t="shared" si="82"/>
        <v>Grain Mount: 0.25 – 0.50 mm</v>
      </c>
      <c r="L768" t="s">
        <v>6258</v>
      </c>
      <c r="M768" s="1" t="str">
        <f t="shared" si="84"/>
        <v>Prp</v>
      </c>
      <c r="N768" t="s">
        <v>7135</v>
      </c>
      <c r="O768" t="s">
        <v>7136</v>
      </c>
      <c r="P768" t="s">
        <v>7137</v>
      </c>
      <c r="Q768" t="s">
        <v>7138</v>
      </c>
      <c r="R768" t="s">
        <v>33</v>
      </c>
      <c r="S768" t="s">
        <v>7139</v>
      </c>
      <c r="T768" t="s">
        <v>3452</v>
      </c>
      <c r="U768" t="s">
        <v>33</v>
      </c>
      <c r="V768" t="s">
        <v>7140</v>
      </c>
      <c r="W768" t="s">
        <v>1193</v>
      </c>
      <c r="X768" t="s">
        <v>7141</v>
      </c>
    </row>
    <row r="769" spans="1:24" hidden="1" x14ac:dyDescent="0.25">
      <c r="A769" t="s">
        <v>7142</v>
      </c>
      <c r="B769" t="s">
        <v>7143</v>
      </c>
      <c r="C769" s="1" t="str">
        <f t="shared" si="80"/>
        <v>21:0955</v>
      </c>
      <c r="D769" s="1" t="str">
        <f t="shared" si="81"/>
        <v>21:0006</v>
      </c>
      <c r="E769" t="s">
        <v>6141</v>
      </c>
      <c r="F769" t="s">
        <v>7144</v>
      </c>
      <c r="H769">
        <v>64.727634899999998</v>
      </c>
      <c r="I769">
        <v>-110.3813026</v>
      </c>
      <c r="J769" s="1" t="str">
        <f t="shared" si="78"/>
        <v>Esker</v>
      </c>
      <c r="K769" s="1" t="str">
        <f t="shared" si="82"/>
        <v>Grain Mount: 0.25 – 0.50 mm</v>
      </c>
      <c r="L769" t="s">
        <v>6258</v>
      </c>
      <c r="M769" s="1" t="str">
        <f t="shared" si="84"/>
        <v>Prp</v>
      </c>
      <c r="N769" t="s">
        <v>7106</v>
      </c>
      <c r="O769" t="s">
        <v>7145</v>
      </c>
      <c r="P769" t="s">
        <v>7146</v>
      </c>
      <c r="Q769" t="s">
        <v>7147</v>
      </c>
      <c r="R769" t="s">
        <v>474</v>
      </c>
      <c r="S769" t="s">
        <v>7148</v>
      </c>
      <c r="T769" t="s">
        <v>3452</v>
      </c>
      <c r="U769" t="s">
        <v>33</v>
      </c>
      <c r="V769" t="s">
        <v>7149</v>
      </c>
      <c r="W769" t="s">
        <v>2343</v>
      </c>
      <c r="X769" t="s">
        <v>7150</v>
      </c>
    </row>
    <row r="770" spans="1:24" hidden="1" x14ac:dyDescent="0.25">
      <c r="A770" t="s">
        <v>7151</v>
      </c>
      <c r="B770" t="s">
        <v>7152</v>
      </c>
      <c r="C770" s="1" t="str">
        <f t="shared" si="80"/>
        <v>21:0955</v>
      </c>
      <c r="D770" s="1" t="str">
        <f t="shared" si="81"/>
        <v>21:0006</v>
      </c>
      <c r="E770" t="s">
        <v>6141</v>
      </c>
      <c r="F770" t="s">
        <v>7153</v>
      </c>
      <c r="H770">
        <v>64.727634899999998</v>
      </c>
      <c r="I770">
        <v>-110.3813026</v>
      </c>
      <c r="J770" s="1" t="str">
        <f t="shared" si="78"/>
        <v>Esker</v>
      </c>
      <c r="K770" s="1" t="str">
        <f t="shared" si="82"/>
        <v>Grain Mount: 0.25 – 0.50 mm</v>
      </c>
      <c r="L770" t="s">
        <v>6258</v>
      </c>
      <c r="M770" s="1" t="str">
        <f t="shared" si="84"/>
        <v>Prp</v>
      </c>
      <c r="N770" t="s">
        <v>7154</v>
      </c>
      <c r="O770" t="s">
        <v>3405</v>
      </c>
      <c r="P770" t="s">
        <v>7155</v>
      </c>
      <c r="Q770" t="s">
        <v>7156</v>
      </c>
      <c r="R770" t="s">
        <v>61</v>
      </c>
      <c r="S770" t="s">
        <v>7157</v>
      </c>
      <c r="T770" t="s">
        <v>5632</v>
      </c>
      <c r="U770" t="s">
        <v>226</v>
      </c>
      <c r="V770" t="s">
        <v>7158</v>
      </c>
      <c r="W770" t="s">
        <v>305</v>
      </c>
      <c r="X770" t="s">
        <v>7159</v>
      </c>
    </row>
    <row r="771" spans="1:24" hidden="1" x14ac:dyDescent="0.25">
      <c r="A771" t="s">
        <v>7160</v>
      </c>
      <c r="B771" t="s">
        <v>7161</v>
      </c>
      <c r="C771" s="1" t="str">
        <f t="shared" si="80"/>
        <v>21:0955</v>
      </c>
      <c r="D771" s="1" t="str">
        <f t="shared" si="81"/>
        <v>21:0006</v>
      </c>
      <c r="E771" t="s">
        <v>6141</v>
      </c>
      <c r="F771" t="s">
        <v>7162</v>
      </c>
      <c r="H771">
        <v>64.727634899999998</v>
      </c>
      <c r="I771">
        <v>-110.3813026</v>
      </c>
      <c r="J771" s="1" t="str">
        <f t="shared" si="78"/>
        <v>Esker</v>
      </c>
      <c r="K771" s="1" t="str">
        <f t="shared" si="82"/>
        <v>Grain Mount: 0.25 – 0.50 mm</v>
      </c>
      <c r="L771" t="s">
        <v>6258</v>
      </c>
      <c r="M771" s="1" t="str">
        <f t="shared" si="84"/>
        <v>Prp</v>
      </c>
      <c r="N771" t="s">
        <v>3404</v>
      </c>
      <c r="O771" t="s">
        <v>7163</v>
      </c>
      <c r="P771" t="s">
        <v>7012</v>
      </c>
      <c r="Q771" t="s">
        <v>7164</v>
      </c>
      <c r="R771" t="s">
        <v>101</v>
      </c>
      <c r="S771" t="s">
        <v>7165</v>
      </c>
      <c r="T771" t="s">
        <v>212</v>
      </c>
      <c r="U771" t="s">
        <v>474</v>
      </c>
      <c r="V771" t="s">
        <v>5926</v>
      </c>
      <c r="W771" t="s">
        <v>1621</v>
      </c>
      <c r="X771" t="s">
        <v>7166</v>
      </c>
    </row>
    <row r="772" spans="1:24" hidden="1" x14ac:dyDescent="0.25">
      <c r="A772" t="s">
        <v>7167</v>
      </c>
      <c r="B772" t="s">
        <v>7168</v>
      </c>
      <c r="C772" s="1" t="str">
        <f t="shared" si="80"/>
        <v>21:0955</v>
      </c>
      <c r="D772" s="1" t="str">
        <f t="shared" si="81"/>
        <v>21:0006</v>
      </c>
      <c r="E772" t="s">
        <v>6141</v>
      </c>
      <c r="F772" t="s">
        <v>7169</v>
      </c>
      <c r="H772">
        <v>64.727634899999998</v>
      </c>
      <c r="I772">
        <v>-110.3813026</v>
      </c>
      <c r="J772" s="1" t="str">
        <f t="shared" si="78"/>
        <v>Esker</v>
      </c>
      <c r="K772" s="1" t="str">
        <f t="shared" si="82"/>
        <v>Grain Mount: 0.25 – 0.50 mm</v>
      </c>
      <c r="L772" t="s">
        <v>6258</v>
      </c>
      <c r="M772" s="1" t="str">
        <f t="shared" si="84"/>
        <v>Prp</v>
      </c>
      <c r="N772" t="s">
        <v>7170</v>
      </c>
      <c r="O772" t="s">
        <v>4231</v>
      </c>
      <c r="P772" t="s">
        <v>7171</v>
      </c>
      <c r="Q772" t="s">
        <v>7172</v>
      </c>
      <c r="R772" t="s">
        <v>87</v>
      </c>
      <c r="S772" t="s">
        <v>3978</v>
      </c>
      <c r="T772" t="s">
        <v>2423</v>
      </c>
      <c r="U772" t="s">
        <v>686</v>
      </c>
      <c r="V772" t="s">
        <v>7173</v>
      </c>
      <c r="W772" t="s">
        <v>1860</v>
      </c>
      <c r="X772" t="s">
        <v>7174</v>
      </c>
    </row>
    <row r="773" spans="1:24" hidden="1" x14ac:dyDescent="0.25">
      <c r="A773" t="s">
        <v>7175</v>
      </c>
      <c r="B773" t="s">
        <v>7176</v>
      </c>
      <c r="C773" s="1" t="str">
        <f t="shared" si="80"/>
        <v>21:0955</v>
      </c>
      <c r="D773" s="1" t="str">
        <f t="shared" si="81"/>
        <v>21:0006</v>
      </c>
      <c r="E773" t="s">
        <v>6141</v>
      </c>
      <c r="F773" t="s">
        <v>7177</v>
      </c>
      <c r="H773">
        <v>64.727634899999998</v>
      </c>
      <c r="I773">
        <v>-110.3813026</v>
      </c>
      <c r="J773" s="1" t="str">
        <f t="shared" si="78"/>
        <v>Esker</v>
      </c>
      <c r="K773" s="1" t="str">
        <f t="shared" si="82"/>
        <v>Grain Mount: 0.25 – 0.50 mm</v>
      </c>
      <c r="L773" t="s">
        <v>6258</v>
      </c>
      <c r="M773" s="1" t="str">
        <f t="shared" si="84"/>
        <v>Prp</v>
      </c>
      <c r="N773" t="s">
        <v>7178</v>
      </c>
      <c r="O773" t="s">
        <v>7179</v>
      </c>
      <c r="P773" t="s">
        <v>7180</v>
      </c>
      <c r="Q773" t="s">
        <v>2785</v>
      </c>
      <c r="R773" t="s">
        <v>101</v>
      </c>
      <c r="S773" t="s">
        <v>6636</v>
      </c>
      <c r="T773" t="s">
        <v>4224</v>
      </c>
      <c r="U773" t="s">
        <v>474</v>
      </c>
      <c r="V773" t="s">
        <v>7181</v>
      </c>
      <c r="W773" t="s">
        <v>147</v>
      </c>
      <c r="X773" t="s">
        <v>7182</v>
      </c>
    </row>
    <row r="774" spans="1:24" hidden="1" x14ac:dyDescent="0.25">
      <c r="A774" t="s">
        <v>7183</v>
      </c>
      <c r="B774" t="s">
        <v>7184</v>
      </c>
      <c r="C774" s="1" t="str">
        <f t="shared" si="80"/>
        <v>21:0955</v>
      </c>
      <c r="D774" s="1" t="str">
        <f t="shared" si="81"/>
        <v>21:0006</v>
      </c>
      <c r="E774" t="s">
        <v>6141</v>
      </c>
      <c r="F774" t="s">
        <v>7185</v>
      </c>
      <c r="H774">
        <v>64.727634899999998</v>
      </c>
      <c r="I774">
        <v>-110.3813026</v>
      </c>
      <c r="J774" s="1" t="str">
        <f t="shared" si="78"/>
        <v>Esker</v>
      </c>
      <c r="K774" s="1" t="str">
        <f t="shared" si="82"/>
        <v>Grain Mount: 0.25 – 0.50 mm</v>
      </c>
      <c r="L774" t="s">
        <v>6258</v>
      </c>
      <c r="M774" s="1" t="str">
        <f t="shared" si="84"/>
        <v>Prp</v>
      </c>
      <c r="N774" t="s">
        <v>7186</v>
      </c>
      <c r="O774" t="s">
        <v>7187</v>
      </c>
      <c r="P774" t="s">
        <v>7188</v>
      </c>
      <c r="Q774" t="s">
        <v>7189</v>
      </c>
      <c r="R774" t="s">
        <v>87</v>
      </c>
      <c r="S774" t="s">
        <v>7190</v>
      </c>
      <c r="T774" t="s">
        <v>211</v>
      </c>
      <c r="U774" t="s">
        <v>255</v>
      </c>
      <c r="V774" t="s">
        <v>7191</v>
      </c>
      <c r="W774" t="s">
        <v>2392</v>
      </c>
      <c r="X774" t="s">
        <v>7192</v>
      </c>
    </row>
    <row r="775" spans="1:24" hidden="1" x14ac:dyDescent="0.25">
      <c r="A775" t="s">
        <v>7193</v>
      </c>
      <c r="B775" t="s">
        <v>7194</v>
      </c>
      <c r="C775" s="1" t="str">
        <f t="shared" si="80"/>
        <v>21:0955</v>
      </c>
      <c r="D775" s="1" t="str">
        <f t="shared" si="81"/>
        <v>21:0006</v>
      </c>
      <c r="E775" t="s">
        <v>6141</v>
      </c>
      <c r="F775" t="s">
        <v>7195</v>
      </c>
      <c r="H775">
        <v>64.727634899999998</v>
      </c>
      <c r="I775">
        <v>-110.3813026</v>
      </c>
      <c r="J775" s="1" t="str">
        <f t="shared" si="78"/>
        <v>Esker</v>
      </c>
      <c r="K775" s="1" t="str">
        <f t="shared" si="82"/>
        <v>Grain Mount: 0.25 – 0.50 mm</v>
      </c>
      <c r="L775" t="s">
        <v>6258</v>
      </c>
      <c r="M775" s="1" t="str">
        <f t="shared" si="84"/>
        <v>Prp</v>
      </c>
      <c r="N775" t="s">
        <v>7196</v>
      </c>
      <c r="O775" t="s">
        <v>7197</v>
      </c>
      <c r="P775" t="s">
        <v>7198</v>
      </c>
      <c r="Q775" t="s">
        <v>1982</v>
      </c>
      <c r="R775" t="s">
        <v>245</v>
      </c>
      <c r="S775" t="s">
        <v>7199</v>
      </c>
      <c r="T775" t="s">
        <v>1401</v>
      </c>
      <c r="U775" t="s">
        <v>291</v>
      </c>
      <c r="V775" t="s">
        <v>7200</v>
      </c>
      <c r="W775" t="s">
        <v>1093</v>
      </c>
      <c r="X775" t="s">
        <v>7201</v>
      </c>
    </row>
    <row r="776" spans="1:24" hidden="1" x14ac:dyDescent="0.25">
      <c r="A776" t="s">
        <v>7202</v>
      </c>
      <c r="B776" t="s">
        <v>7203</v>
      </c>
      <c r="C776" s="1" t="str">
        <f t="shared" si="80"/>
        <v>21:0955</v>
      </c>
      <c r="D776" s="1" t="str">
        <f t="shared" si="81"/>
        <v>21:0006</v>
      </c>
      <c r="E776" t="s">
        <v>6141</v>
      </c>
      <c r="F776" t="s">
        <v>7204</v>
      </c>
      <c r="H776">
        <v>64.727634899999998</v>
      </c>
      <c r="I776">
        <v>-110.3813026</v>
      </c>
      <c r="J776" s="1" t="str">
        <f t="shared" si="78"/>
        <v>Esker</v>
      </c>
      <c r="K776" s="1" t="str">
        <f t="shared" si="82"/>
        <v>Grain Mount: 0.25 – 0.50 mm</v>
      </c>
      <c r="L776" t="s">
        <v>6258</v>
      </c>
      <c r="M776" s="1" t="str">
        <f t="shared" si="84"/>
        <v>Prp</v>
      </c>
      <c r="N776" t="s">
        <v>7205</v>
      </c>
      <c r="O776" t="s">
        <v>5578</v>
      </c>
      <c r="P776" t="s">
        <v>7147</v>
      </c>
      <c r="Q776" t="s">
        <v>4222</v>
      </c>
      <c r="R776" t="s">
        <v>291</v>
      </c>
      <c r="S776" t="s">
        <v>7206</v>
      </c>
      <c r="T776" t="s">
        <v>3452</v>
      </c>
      <c r="U776" t="s">
        <v>33</v>
      </c>
      <c r="V776" t="s">
        <v>7207</v>
      </c>
      <c r="W776" t="s">
        <v>238</v>
      </c>
      <c r="X776" t="s">
        <v>7208</v>
      </c>
    </row>
    <row r="777" spans="1:24" hidden="1" x14ac:dyDescent="0.25">
      <c r="A777" t="s">
        <v>7209</v>
      </c>
      <c r="B777" t="s">
        <v>7210</v>
      </c>
      <c r="C777" s="1" t="str">
        <f t="shared" si="80"/>
        <v>21:0955</v>
      </c>
      <c r="D777" s="1" t="str">
        <f t="shared" si="81"/>
        <v>21:0006</v>
      </c>
      <c r="E777" t="s">
        <v>6141</v>
      </c>
      <c r="F777" t="s">
        <v>7211</v>
      </c>
      <c r="H777">
        <v>64.727634899999998</v>
      </c>
      <c r="I777">
        <v>-110.3813026</v>
      </c>
      <c r="J777" s="1" t="str">
        <f t="shared" si="78"/>
        <v>Esker</v>
      </c>
      <c r="K777" s="1" t="str">
        <f t="shared" si="82"/>
        <v>Grain Mount: 0.25 – 0.50 mm</v>
      </c>
      <c r="L777" t="s">
        <v>6258</v>
      </c>
      <c r="M777" s="1" t="str">
        <f t="shared" si="84"/>
        <v>Prp</v>
      </c>
      <c r="N777" t="s">
        <v>5651</v>
      </c>
      <c r="O777" t="s">
        <v>1714</v>
      </c>
      <c r="P777" t="s">
        <v>7212</v>
      </c>
      <c r="Q777" t="s">
        <v>7213</v>
      </c>
      <c r="R777" t="s">
        <v>33</v>
      </c>
      <c r="S777" t="s">
        <v>3596</v>
      </c>
      <c r="T777" t="s">
        <v>2288</v>
      </c>
      <c r="U777" t="s">
        <v>291</v>
      </c>
      <c r="V777" t="s">
        <v>7214</v>
      </c>
      <c r="W777" t="s">
        <v>3940</v>
      </c>
      <c r="X777" t="s">
        <v>7215</v>
      </c>
    </row>
    <row r="778" spans="1:24" hidden="1" x14ac:dyDescent="0.25">
      <c r="A778" t="s">
        <v>7216</v>
      </c>
      <c r="B778" t="s">
        <v>7217</v>
      </c>
      <c r="C778" s="1" t="str">
        <f t="shared" si="80"/>
        <v>21:0955</v>
      </c>
      <c r="D778" s="1" t="str">
        <f t="shared" si="81"/>
        <v>21:0006</v>
      </c>
      <c r="E778" t="s">
        <v>6141</v>
      </c>
      <c r="F778" t="s">
        <v>7218</v>
      </c>
      <c r="H778">
        <v>64.727634899999998</v>
      </c>
      <c r="I778">
        <v>-110.3813026</v>
      </c>
      <c r="J778" s="1" t="str">
        <f t="shared" si="78"/>
        <v>Esker</v>
      </c>
      <c r="K778" s="1" t="str">
        <f t="shared" si="82"/>
        <v>Grain Mount: 0.25 – 0.50 mm</v>
      </c>
      <c r="L778" t="s">
        <v>6258</v>
      </c>
      <c r="M778" s="1" t="str">
        <f t="shared" si="84"/>
        <v>Prp</v>
      </c>
      <c r="N778" t="s">
        <v>7219</v>
      </c>
      <c r="O778" t="s">
        <v>7220</v>
      </c>
      <c r="P778" t="s">
        <v>7221</v>
      </c>
      <c r="Q778" t="s">
        <v>6955</v>
      </c>
      <c r="R778" t="s">
        <v>90</v>
      </c>
      <c r="S778" t="s">
        <v>7222</v>
      </c>
      <c r="T778" t="s">
        <v>3441</v>
      </c>
      <c r="U778" t="s">
        <v>291</v>
      </c>
      <c r="V778" t="s">
        <v>4225</v>
      </c>
      <c r="W778" t="s">
        <v>4206</v>
      </c>
      <c r="X778" t="s">
        <v>7223</v>
      </c>
    </row>
    <row r="779" spans="1:24" hidden="1" x14ac:dyDescent="0.25">
      <c r="A779" t="s">
        <v>7224</v>
      </c>
      <c r="B779" t="s">
        <v>7225</v>
      </c>
      <c r="C779" s="1" t="str">
        <f t="shared" si="80"/>
        <v>21:0955</v>
      </c>
      <c r="D779" s="1" t="str">
        <f t="shared" si="81"/>
        <v>21:0006</v>
      </c>
      <c r="E779" t="s">
        <v>6141</v>
      </c>
      <c r="F779" t="s">
        <v>7226</v>
      </c>
      <c r="H779">
        <v>64.727634899999998</v>
      </c>
      <c r="I779">
        <v>-110.3813026</v>
      </c>
      <c r="J779" s="1" t="str">
        <f t="shared" si="78"/>
        <v>Esker</v>
      </c>
      <c r="K779" s="1" t="str">
        <f t="shared" si="82"/>
        <v>Grain Mount: 0.25 – 0.50 mm</v>
      </c>
      <c r="L779" t="s">
        <v>6258</v>
      </c>
      <c r="M779" s="1" t="str">
        <f t="shared" ref="M779:M810" si="85">HYPERLINK("http://geochem.nrcan.gc.ca/cdogs/content/kwd/kwd030523_e.htm", "Prp")</f>
        <v>Prp</v>
      </c>
      <c r="N779" t="s">
        <v>7227</v>
      </c>
      <c r="O779" t="s">
        <v>4202</v>
      </c>
      <c r="P779" t="s">
        <v>7228</v>
      </c>
      <c r="Q779" t="s">
        <v>2590</v>
      </c>
      <c r="R779" t="s">
        <v>474</v>
      </c>
      <c r="S779" t="s">
        <v>5104</v>
      </c>
      <c r="T779" t="s">
        <v>1295</v>
      </c>
      <c r="U779" t="s">
        <v>33</v>
      </c>
      <c r="V779" t="s">
        <v>7229</v>
      </c>
      <c r="W779" t="s">
        <v>1780</v>
      </c>
      <c r="X779" t="s">
        <v>7230</v>
      </c>
    </row>
    <row r="780" spans="1:24" hidden="1" x14ac:dyDescent="0.25">
      <c r="A780" t="s">
        <v>7231</v>
      </c>
      <c r="B780" t="s">
        <v>7232</v>
      </c>
      <c r="C780" s="1" t="str">
        <f t="shared" si="80"/>
        <v>21:0955</v>
      </c>
      <c r="D780" s="1" t="str">
        <f t="shared" si="81"/>
        <v>21:0006</v>
      </c>
      <c r="E780" t="s">
        <v>6141</v>
      </c>
      <c r="F780" t="s">
        <v>7233</v>
      </c>
      <c r="H780">
        <v>64.727634899999998</v>
      </c>
      <c r="I780">
        <v>-110.3813026</v>
      </c>
      <c r="J780" s="1" t="str">
        <f t="shared" si="78"/>
        <v>Esker</v>
      </c>
      <c r="K780" s="1" t="str">
        <f t="shared" si="82"/>
        <v>Grain Mount: 0.25 – 0.50 mm</v>
      </c>
      <c r="L780" t="s">
        <v>6258</v>
      </c>
      <c r="M780" s="1" t="str">
        <f t="shared" si="85"/>
        <v>Prp</v>
      </c>
      <c r="N780" t="s">
        <v>7234</v>
      </c>
      <c r="O780" t="s">
        <v>7235</v>
      </c>
      <c r="P780" t="s">
        <v>7236</v>
      </c>
      <c r="Q780" t="s">
        <v>2275</v>
      </c>
      <c r="R780" t="s">
        <v>90</v>
      </c>
      <c r="S780" t="s">
        <v>2924</v>
      </c>
      <c r="T780" t="s">
        <v>858</v>
      </c>
      <c r="U780" t="s">
        <v>129</v>
      </c>
      <c r="V780" t="s">
        <v>5564</v>
      </c>
      <c r="W780" t="s">
        <v>1428</v>
      </c>
      <c r="X780" t="s">
        <v>7237</v>
      </c>
    </row>
    <row r="781" spans="1:24" hidden="1" x14ac:dyDescent="0.25">
      <c r="A781" t="s">
        <v>7238</v>
      </c>
      <c r="B781" t="s">
        <v>7239</v>
      </c>
      <c r="C781" s="1" t="str">
        <f t="shared" si="80"/>
        <v>21:0955</v>
      </c>
      <c r="D781" s="1" t="str">
        <f t="shared" si="81"/>
        <v>21:0006</v>
      </c>
      <c r="E781" t="s">
        <v>6141</v>
      </c>
      <c r="F781" t="s">
        <v>7240</v>
      </c>
      <c r="H781">
        <v>64.727634899999998</v>
      </c>
      <c r="I781">
        <v>-110.3813026</v>
      </c>
      <c r="J781" s="1" t="str">
        <f t="shared" si="78"/>
        <v>Esker</v>
      </c>
      <c r="K781" s="1" t="str">
        <f t="shared" si="82"/>
        <v>Grain Mount: 0.25 – 0.50 mm</v>
      </c>
      <c r="L781" t="s">
        <v>6258</v>
      </c>
      <c r="M781" s="1" t="str">
        <f t="shared" si="85"/>
        <v>Prp</v>
      </c>
      <c r="N781" t="s">
        <v>7241</v>
      </c>
      <c r="O781" t="s">
        <v>7242</v>
      </c>
      <c r="P781" t="s">
        <v>7243</v>
      </c>
      <c r="Q781" t="s">
        <v>7244</v>
      </c>
      <c r="R781" t="s">
        <v>33</v>
      </c>
      <c r="S781" t="s">
        <v>7245</v>
      </c>
      <c r="T781" t="s">
        <v>369</v>
      </c>
      <c r="U781" t="s">
        <v>33</v>
      </c>
      <c r="V781" t="s">
        <v>7246</v>
      </c>
      <c r="W781" t="s">
        <v>469</v>
      </c>
      <c r="X781" t="s">
        <v>7247</v>
      </c>
    </row>
    <row r="782" spans="1:24" hidden="1" x14ac:dyDescent="0.25">
      <c r="A782" t="s">
        <v>7248</v>
      </c>
      <c r="B782" t="s">
        <v>7249</v>
      </c>
      <c r="C782" s="1" t="str">
        <f t="shared" si="80"/>
        <v>21:0955</v>
      </c>
      <c r="D782" s="1" t="str">
        <f t="shared" si="81"/>
        <v>21:0006</v>
      </c>
      <c r="E782" t="s">
        <v>6141</v>
      </c>
      <c r="F782" t="s">
        <v>7250</v>
      </c>
      <c r="H782">
        <v>64.727634899999998</v>
      </c>
      <c r="I782">
        <v>-110.3813026</v>
      </c>
      <c r="J782" s="1" t="str">
        <f t="shared" si="78"/>
        <v>Esker</v>
      </c>
      <c r="K782" s="1" t="str">
        <f t="shared" si="82"/>
        <v>Grain Mount: 0.25 – 0.50 mm</v>
      </c>
      <c r="L782" t="s">
        <v>6258</v>
      </c>
      <c r="M782" s="1" t="str">
        <f t="shared" si="85"/>
        <v>Prp</v>
      </c>
      <c r="N782" t="s">
        <v>2224</v>
      </c>
      <c r="O782" t="s">
        <v>994</v>
      </c>
      <c r="P782" t="s">
        <v>7251</v>
      </c>
      <c r="Q782" t="s">
        <v>7252</v>
      </c>
      <c r="R782" t="s">
        <v>474</v>
      </c>
      <c r="S782" t="s">
        <v>7253</v>
      </c>
      <c r="T782" t="s">
        <v>1668</v>
      </c>
      <c r="U782" t="s">
        <v>246</v>
      </c>
      <c r="V782" t="s">
        <v>7254</v>
      </c>
      <c r="W782" t="s">
        <v>92</v>
      </c>
      <c r="X782" t="s">
        <v>5573</v>
      </c>
    </row>
    <row r="783" spans="1:24" hidden="1" x14ac:dyDescent="0.25">
      <c r="A783" t="s">
        <v>7255</v>
      </c>
      <c r="B783" t="s">
        <v>7256</v>
      </c>
      <c r="C783" s="1" t="str">
        <f t="shared" si="80"/>
        <v>21:0955</v>
      </c>
      <c r="D783" s="1" t="str">
        <f t="shared" si="81"/>
        <v>21:0006</v>
      </c>
      <c r="E783" t="s">
        <v>6141</v>
      </c>
      <c r="F783" t="s">
        <v>7257</v>
      </c>
      <c r="H783">
        <v>64.727634899999998</v>
      </c>
      <c r="I783">
        <v>-110.3813026</v>
      </c>
      <c r="J783" s="1" t="str">
        <f t="shared" si="78"/>
        <v>Esker</v>
      </c>
      <c r="K783" s="1" t="str">
        <f t="shared" si="82"/>
        <v>Grain Mount: 0.25 – 0.50 mm</v>
      </c>
      <c r="L783" t="s">
        <v>6258</v>
      </c>
      <c r="M783" s="1" t="str">
        <f t="shared" si="85"/>
        <v>Prp</v>
      </c>
      <c r="N783" t="s">
        <v>7258</v>
      </c>
      <c r="O783" t="s">
        <v>7259</v>
      </c>
      <c r="P783" t="s">
        <v>7260</v>
      </c>
      <c r="Q783" t="s">
        <v>7261</v>
      </c>
      <c r="R783" t="s">
        <v>33</v>
      </c>
      <c r="S783" t="s">
        <v>7253</v>
      </c>
      <c r="T783" t="s">
        <v>2655</v>
      </c>
      <c r="U783" t="s">
        <v>291</v>
      </c>
      <c r="V783" t="s">
        <v>7262</v>
      </c>
      <c r="W783" t="s">
        <v>2980</v>
      </c>
      <c r="X783" t="s">
        <v>7263</v>
      </c>
    </row>
    <row r="784" spans="1:24" hidden="1" x14ac:dyDescent="0.25">
      <c r="A784" t="s">
        <v>7264</v>
      </c>
      <c r="B784" t="s">
        <v>7265</v>
      </c>
      <c r="C784" s="1" t="str">
        <f t="shared" si="80"/>
        <v>21:0955</v>
      </c>
      <c r="D784" s="1" t="str">
        <f t="shared" si="81"/>
        <v>21:0006</v>
      </c>
      <c r="E784" t="s">
        <v>6141</v>
      </c>
      <c r="F784" t="s">
        <v>7266</v>
      </c>
      <c r="H784">
        <v>64.727634899999998</v>
      </c>
      <c r="I784">
        <v>-110.3813026</v>
      </c>
      <c r="J784" s="1" t="str">
        <f t="shared" ref="J784:J847" si="86">HYPERLINK("http://geochem.nrcan.gc.ca/cdogs/content/kwd/kwd020073_e.htm", "Esker")</f>
        <v>Esker</v>
      </c>
      <c r="K784" s="1" t="str">
        <f t="shared" si="82"/>
        <v>Grain Mount: 0.25 – 0.50 mm</v>
      </c>
      <c r="L784" t="s">
        <v>6258</v>
      </c>
      <c r="M784" s="1" t="str">
        <f t="shared" si="85"/>
        <v>Prp</v>
      </c>
      <c r="N784" t="s">
        <v>6502</v>
      </c>
      <c r="O784" t="s">
        <v>7267</v>
      </c>
      <c r="P784" t="s">
        <v>7268</v>
      </c>
      <c r="Q784" t="s">
        <v>7269</v>
      </c>
      <c r="R784" t="s">
        <v>87</v>
      </c>
      <c r="S784" t="s">
        <v>7270</v>
      </c>
      <c r="T784" t="s">
        <v>320</v>
      </c>
      <c r="U784" t="s">
        <v>318</v>
      </c>
      <c r="V784" t="s">
        <v>7271</v>
      </c>
      <c r="W784" t="s">
        <v>2905</v>
      </c>
      <c r="X784" t="s">
        <v>7272</v>
      </c>
    </row>
    <row r="785" spans="1:24" hidden="1" x14ac:dyDescent="0.25">
      <c r="A785" t="s">
        <v>7273</v>
      </c>
      <c r="B785" t="s">
        <v>7274</v>
      </c>
      <c r="C785" s="1" t="str">
        <f t="shared" si="80"/>
        <v>21:0955</v>
      </c>
      <c r="D785" s="1" t="str">
        <f t="shared" si="81"/>
        <v>21:0006</v>
      </c>
      <c r="E785" t="s">
        <v>6141</v>
      </c>
      <c r="F785" t="s">
        <v>7275</v>
      </c>
      <c r="H785">
        <v>64.727634899999998</v>
      </c>
      <c r="I785">
        <v>-110.3813026</v>
      </c>
      <c r="J785" s="1" t="str">
        <f t="shared" si="86"/>
        <v>Esker</v>
      </c>
      <c r="K785" s="1" t="str">
        <f t="shared" si="82"/>
        <v>Grain Mount: 0.25 – 0.50 mm</v>
      </c>
      <c r="L785" t="s">
        <v>6258</v>
      </c>
      <c r="M785" s="1" t="str">
        <f t="shared" si="85"/>
        <v>Prp</v>
      </c>
      <c r="N785" t="s">
        <v>7276</v>
      </c>
      <c r="O785" t="s">
        <v>7277</v>
      </c>
      <c r="P785" t="s">
        <v>7278</v>
      </c>
      <c r="Q785" t="s">
        <v>7279</v>
      </c>
      <c r="R785" t="s">
        <v>220</v>
      </c>
      <c r="S785" t="s">
        <v>7280</v>
      </c>
      <c r="T785" t="s">
        <v>1147</v>
      </c>
      <c r="U785" t="s">
        <v>33</v>
      </c>
      <c r="V785" t="s">
        <v>1320</v>
      </c>
      <c r="W785" t="s">
        <v>115</v>
      </c>
      <c r="X785" t="s">
        <v>7281</v>
      </c>
    </row>
    <row r="786" spans="1:24" hidden="1" x14ac:dyDescent="0.25">
      <c r="A786" t="s">
        <v>7282</v>
      </c>
      <c r="B786" t="s">
        <v>7283</v>
      </c>
      <c r="C786" s="1" t="str">
        <f t="shared" si="80"/>
        <v>21:0955</v>
      </c>
      <c r="D786" s="1" t="str">
        <f t="shared" si="81"/>
        <v>21:0006</v>
      </c>
      <c r="E786" t="s">
        <v>6141</v>
      </c>
      <c r="F786" t="s">
        <v>7284</v>
      </c>
      <c r="H786">
        <v>64.727634899999998</v>
      </c>
      <c r="I786">
        <v>-110.3813026</v>
      </c>
      <c r="J786" s="1" t="str">
        <f t="shared" si="86"/>
        <v>Esker</v>
      </c>
      <c r="K786" s="1" t="str">
        <f t="shared" si="82"/>
        <v>Grain Mount: 0.25 – 0.50 mm</v>
      </c>
      <c r="L786" t="s">
        <v>6258</v>
      </c>
      <c r="M786" s="1" t="str">
        <f t="shared" si="85"/>
        <v>Prp</v>
      </c>
      <c r="N786" t="s">
        <v>7285</v>
      </c>
      <c r="O786" t="s">
        <v>7286</v>
      </c>
      <c r="P786" t="s">
        <v>7287</v>
      </c>
      <c r="Q786" t="s">
        <v>7288</v>
      </c>
      <c r="R786" t="s">
        <v>101</v>
      </c>
      <c r="S786" t="s">
        <v>7289</v>
      </c>
      <c r="T786" t="s">
        <v>2423</v>
      </c>
      <c r="U786" t="s">
        <v>33</v>
      </c>
      <c r="V786" t="s">
        <v>7290</v>
      </c>
      <c r="W786" t="s">
        <v>1093</v>
      </c>
      <c r="X786" t="s">
        <v>7291</v>
      </c>
    </row>
    <row r="787" spans="1:24" hidden="1" x14ac:dyDescent="0.25">
      <c r="A787" t="s">
        <v>7292</v>
      </c>
      <c r="B787" t="s">
        <v>7293</v>
      </c>
      <c r="C787" s="1" t="str">
        <f t="shared" si="80"/>
        <v>21:0955</v>
      </c>
      <c r="D787" s="1" t="str">
        <f t="shared" si="81"/>
        <v>21:0006</v>
      </c>
      <c r="E787" t="s">
        <v>6141</v>
      </c>
      <c r="F787" t="s">
        <v>7294</v>
      </c>
      <c r="H787">
        <v>64.727634899999998</v>
      </c>
      <c r="I787">
        <v>-110.3813026</v>
      </c>
      <c r="J787" s="1" t="str">
        <f t="shared" si="86"/>
        <v>Esker</v>
      </c>
      <c r="K787" s="1" t="str">
        <f t="shared" si="82"/>
        <v>Grain Mount: 0.25 – 0.50 mm</v>
      </c>
      <c r="L787" t="s">
        <v>6258</v>
      </c>
      <c r="M787" s="1" t="str">
        <f t="shared" si="85"/>
        <v>Prp</v>
      </c>
      <c r="N787" t="s">
        <v>7295</v>
      </c>
      <c r="O787" t="s">
        <v>7296</v>
      </c>
      <c r="P787" t="s">
        <v>7297</v>
      </c>
      <c r="Q787" t="s">
        <v>7298</v>
      </c>
      <c r="R787" t="s">
        <v>331</v>
      </c>
      <c r="S787" t="s">
        <v>4294</v>
      </c>
      <c r="T787" t="s">
        <v>2759</v>
      </c>
      <c r="U787" t="s">
        <v>184</v>
      </c>
      <c r="V787" t="s">
        <v>5953</v>
      </c>
      <c r="W787" t="s">
        <v>601</v>
      </c>
      <c r="X787" t="s">
        <v>7299</v>
      </c>
    </row>
    <row r="788" spans="1:24" hidden="1" x14ac:dyDescent="0.25">
      <c r="A788" t="s">
        <v>7300</v>
      </c>
      <c r="B788" t="s">
        <v>7301</v>
      </c>
      <c r="C788" s="1" t="str">
        <f t="shared" si="80"/>
        <v>21:0955</v>
      </c>
      <c r="D788" s="1" t="str">
        <f t="shared" si="81"/>
        <v>21:0006</v>
      </c>
      <c r="E788" t="s">
        <v>6141</v>
      </c>
      <c r="F788" t="s">
        <v>7302</v>
      </c>
      <c r="H788">
        <v>64.727634899999998</v>
      </c>
      <c r="I788">
        <v>-110.3813026</v>
      </c>
      <c r="J788" s="1" t="str">
        <f t="shared" si="86"/>
        <v>Esker</v>
      </c>
      <c r="K788" s="1" t="str">
        <f t="shared" si="82"/>
        <v>Grain Mount: 0.25 – 0.50 mm</v>
      </c>
      <c r="L788" t="s">
        <v>6258</v>
      </c>
      <c r="M788" s="1" t="str">
        <f t="shared" si="85"/>
        <v>Prp</v>
      </c>
      <c r="N788" t="s">
        <v>7303</v>
      </c>
      <c r="O788" t="s">
        <v>7304</v>
      </c>
      <c r="P788" t="s">
        <v>7305</v>
      </c>
      <c r="Q788" t="s">
        <v>7306</v>
      </c>
      <c r="R788" t="s">
        <v>90</v>
      </c>
      <c r="S788" t="s">
        <v>7307</v>
      </c>
      <c r="T788" t="s">
        <v>305</v>
      </c>
      <c r="U788" t="s">
        <v>728</v>
      </c>
      <c r="V788" t="s">
        <v>7308</v>
      </c>
      <c r="W788" t="s">
        <v>158</v>
      </c>
      <c r="X788" t="s">
        <v>7309</v>
      </c>
    </row>
    <row r="789" spans="1:24" hidden="1" x14ac:dyDescent="0.25">
      <c r="A789" t="s">
        <v>7310</v>
      </c>
      <c r="B789" t="s">
        <v>7311</v>
      </c>
      <c r="C789" s="1" t="str">
        <f t="shared" si="80"/>
        <v>21:0955</v>
      </c>
      <c r="D789" s="1" t="str">
        <f t="shared" si="81"/>
        <v>21:0006</v>
      </c>
      <c r="E789" t="s">
        <v>6141</v>
      </c>
      <c r="F789" t="s">
        <v>7312</v>
      </c>
      <c r="H789">
        <v>64.727634899999998</v>
      </c>
      <c r="I789">
        <v>-110.3813026</v>
      </c>
      <c r="J789" s="1" t="str">
        <f t="shared" si="86"/>
        <v>Esker</v>
      </c>
      <c r="K789" s="1" t="str">
        <f t="shared" si="82"/>
        <v>Grain Mount: 0.25 – 0.50 mm</v>
      </c>
      <c r="L789" t="s">
        <v>6258</v>
      </c>
      <c r="M789" s="1" t="str">
        <f t="shared" si="85"/>
        <v>Prp</v>
      </c>
      <c r="N789" t="s">
        <v>7313</v>
      </c>
      <c r="O789" t="s">
        <v>3747</v>
      </c>
      <c r="P789" t="s">
        <v>7314</v>
      </c>
      <c r="Q789" t="s">
        <v>7315</v>
      </c>
      <c r="R789" t="s">
        <v>420</v>
      </c>
      <c r="S789" t="s">
        <v>7316</v>
      </c>
      <c r="T789" t="s">
        <v>2378</v>
      </c>
      <c r="U789" t="s">
        <v>33</v>
      </c>
      <c r="V789" t="s">
        <v>7317</v>
      </c>
      <c r="W789" t="s">
        <v>2960</v>
      </c>
      <c r="X789" t="s">
        <v>7318</v>
      </c>
    </row>
    <row r="790" spans="1:24" hidden="1" x14ac:dyDescent="0.25">
      <c r="A790" t="s">
        <v>7319</v>
      </c>
      <c r="B790" t="s">
        <v>7320</v>
      </c>
      <c r="C790" s="1" t="str">
        <f t="shared" si="80"/>
        <v>21:0955</v>
      </c>
      <c r="D790" s="1" t="str">
        <f t="shared" si="81"/>
        <v>21:0006</v>
      </c>
      <c r="E790" t="s">
        <v>6141</v>
      </c>
      <c r="F790" t="s">
        <v>7321</v>
      </c>
      <c r="H790">
        <v>64.727634899999998</v>
      </c>
      <c r="I790">
        <v>-110.3813026</v>
      </c>
      <c r="J790" s="1" t="str">
        <f t="shared" si="86"/>
        <v>Esker</v>
      </c>
      <c r="K790" s="1" t="str">
        <f t="shared" si="82"/>
        <v>Grain Mount: 0.25 – 0.50 mm</v>
      </c>
      <c r="L790" t="s">
        <v>6258</v>
      </c>
      <c r="M790" s="1" t="str">
        <f t="shared" si="85"/>
        <v>Prp</v>
      </c>
      <c r="N790" t="s">
        <v>7322</v>
      </c>
      <c r="O790" t="s">
        <v>3965</v>
      </c>
      <c r="P790" t="s">
        <v>7323</v>
      </c>
      <c r="Q790" t="s">
        <v>7324</v>
      </c>
      <c r="R790" t="s">
        <v>200</v>
      </c>
      <c r="S790" t="s">
        <v>7325</v>
      </c>
      <c r="T790" t="s">
        <v>3588</v>
      </c>
      <c r="U790" t="s">
        <v>33</v>
      </c>
      <c r="V790" t="s">
        <v>7326</v>
      </c>
      <c r="W790" t="s">
        <v>1193</v>
      </c>
      <c r="X790" t="s">
        <v>7327</v>
      </c>
    </row>
    <row r="791" spans="1:24" hidden="1" x14ac:dyDescent="0.25">
      <c r="A791" t="s">
        <v>7328</v>
      </c>
      <c r="B791" t="s">
        <v>7329</v>
      </c>
      <c r="C791" s="1" t="str">
        <f t="shared" si="80"/>
        <v>21:0955</v>
      </c>
      <c r="D791" s="1" t="str">
        <f t="shared" si="81"/>
        <v>21:0006</v>
      </c>
      <c r="E791" t="s">
        <v>6141</v>
      </c>
      <c r="F791" t="s">
        <v>7330</v>
      </c>
      <c r="H791">
        <v>64.727634899999998</v>
      </c>
      <c r="I791">
        <v>-110.3813026</v>
      </c>
      <c r="J791" s="1" t="str">
        <f t="shared" si="86"/>
        <v>Esker</v>
      </c>
      <c r="K791" s="1" t="str">
        <f t="shared" si="82"/>
        <v>Grain Mount: 0.25 – 0.50 mm</v>
      </c>
      <c r="L791" t="s">
        <v>6258</v>
      </c>
      <c r="M791" s="1" t="str">
        <f t="shared" si="85"/>
        <v>Prp</v>
      </c>
      <c r="N791" t="s">
        <v>432</v>
      </c>
      <c r="O791" t="s">
        <v>7331</v>
      </c>
      <c r="P791" t="s">
        <v>7332</v>
      </c>
      <c r="Q791" t="s">
        <v>7333</v>
      </c>
      <c r="R791" t="s">
        <v>33</v>
      </c>
      <c r="S791" t="s">
        <v>102</v>
      </c>
      <c r="T791" t="s">
        <v>437</v>
      </c>
      <c r="U791" t="s">
        <v>645</v>
      </c>
      <c r="V791" t="s">
        <v>7334</v>
      </c>
      <c r="W791" t="s">
        <v>1429</v>
      </c>
      <c r="X791" t="s">
        <v>7335</v>
      </c>
    </row>
    <row r="792" spans="1:24" hidden="1" x14ac:dyDescent="0.25">
      <c r="A792" t="s">
        <v>7336</v>
      </c>
      <c r="B792" t="s">
        <v>7337</v>
      </c>
      <c r="C792" s="1" t="str">
        <f t="shared" si="80"/>
        <v>21:0955</v>
      </c>
      <c r="D792" s="1" t="str">
        <f t="shared" si="81"/>
        <v>21:0006</v>
      </c>
      <c r="E792" t="s">
        <v>6141</v>
      </c>
      <c r="F792" t="s">
        <v>7338</v>
      </c>
      <c r="H792">
        <v>64.727634899999998</v>
      </c>
      <c r="I792">
        <v>-110.3813026</v>
      </c>
      <c r="J792" s="1" t="str">
        <f t="shared" si="86"/>
        <v>Esker</v>
      </c>
      <c r="K792" s="1" t="str">
        <f t="shared" si="82"/>
        <v>Grain Mount: 0.25 – 0.50 mm</v>
      </c>
      <c r="L792" t="s">
        <v>6258</v>
      </c>
      <c r="M792" s="1" t="str">
        <f t="shared" si="85"/>
        <v>Prp</v>
      </c>
      <c r="N792" t="s">
        <v>7339</v>
      </c>
      <c r="O792" t="s">
        <v>7340</v>
      </c>
      <c r="P792" t="s">
        <v>7341</v>
      </c>
      <c r="Q792" t="s">
        <v>7342</v>
      </c>
      <c r="R792" t="s">
        <v>234</v>
      </c>
      <c r="S792" t="s">
        <v>2607</v>
      </c>
      <c r="T792" t="s">
        <v>4954</v>
      </c>
      <c r="U792" t="s">
        <v>33</v>
      </c>
      <c r="V792" t="s">
        <v>7120</v>
      </c>
      <c r="W792" t="s">
        <v>282</v>
      </c>
      <c r="X792" t="s">
        <v>7343</v>
      </c>
    </row>
    <row r="793" spans="1:24" hidden="1" x14ac:dyDescent="0.25">
      <c r="A793" t="s">
        <v>7344</v>
      </c>
      <c r="B793" t="s">
        <v>7345</v>
      </c>
      <c r="C793" s="1" t="str">
        <f t="shared" si="80"/>
        <v>21:0955</v>
      </c>
      <c r="D793" s="1" t="str">
        <f t="shared" si="81"/>
        <v>21:0006</v>
      </c>
      <c r="E793" t="s">
        <v>6141</v>
      </c>
      <c r="F793" t="s">
        <v>7346</v>
      </c>
      <c r="H793">
        <v>64.727634899999998</v>
      </c>
      <c r="I793">
        <v>-110.3813026</v>
      </c>
      <c r="J793" s="1" t="str">
        <f t="shared" si="86"/>
        <v>Esker</v>
      </c>
      <c r="K793" s="1" t="str">
        <f t="shared" si="82"/>
        <v>Grain Mount: 0.25 – 0.50 mm</v>
      </c>
      <c r="L793" t="s">
        <v>6258</v>
      </c>
      <c r="M793" s="1" t="str">
        <f t="shared" si="85"/>
        <v>Prp</v>
      </c>
      <c r="N793" t="s">
        <v>7347</v>
      </c>
      <c r="O793" t="s">
        <v>7348</v>
      </c>
      <c r="P793" t="s">
        <v>7349</v>
      </c>
      <c r="Q793" t="s">
        <v>7350</v>
      </c>
      <c r="R793" t="s">
        <v>234</v>
      </c>
      <c r="S793" t="s">
        <v>3818</v>
      </c>
      <c r="T793" t="s">
        <v>5507</v>
      </c>
      <c r="U793" t="s">
        <v>33</v>
      </c>
      <c r="V793" t="s">
        <v>7351</v>
      </c>
      <c r="W793" t="s">
        <v>1601</v>
      </c>
      <c r="X793" t="s">
        <v>7352</v>
      </c>
    </row>
    <row r="794" spans="1:24" hidden="1" x14ac:dyDescent="0.25">
      <c r="A794" t="s">
        <v>7353</v>
      </c>
      <c r="B794" t="s">
        <v>7354</v>
      </c>
      <c r="C794" s="1" t="str">
        <f t="shared" si="80"/>
        <v>21:0955</v>
      </c>
      <c r="D794" s="1" t="str">
        <f t="shared" si="81"/>
        <v>21:0006</v>
      </c>
      <c r="E794" t="s">
        <v>6141</v>
      </c>
      <c r="F794" t="s">
        <v>7355</v>
      </c>
      <c r="H794">
        <v>64.727634899999998</v>
      </c>
      <c r="I794">
        <v>-110.3813026</v>
      </c>
      <c r="J794" s="1" t="str">
        <f t="shared" si="86"/>
        <v>Esker</v>
      </c>
      <c r="K794" s="1" t="str">
        <f t="shared" si="82"/>
        <v>Grain Mount: 0.25 – 0.50 mm</v>
      </c>
      <c r="L794" t="s">
        <v>6258</v>
      </c>
      <c r="M794" s="1" t="str">
        <f t="shared" si="85"/>
        <v>Prp</v>
      </c>
      <c r="N794" t="s">
        <v>7356</v>
      </c>
      <c r="O794" t="s">
        <v>7357</v>
      </c>
      <c r="P794" t="s">
        <v>7358</v>
      </c>
      <c r="Q794" t="s">
        <v>7359</v>
      </c>
      <c r="R794" t="s">
        <v>33</v>
      </c>
      <c r="S794" t="s">
        <v>2947</v>
      </c>
      <c r="T794" t="s">
        <v>369</v>
      </c>
      <c r="U794" t="s">
        <v>33</v>
      </c>
      <c r="V794" t="s">
        <v>7360</v>
      </c>
      <c r="W794" t="s">
        <v>439</v>
      </c>
      <c r="X794" t="s">
        <v>7361</v>
      </c>
    </row>
    <row r="795" spans="1:24" hidden="1" x14ac:dyDescent="0.25">
      <c r="A795" t="s">
        <v>7362</v>
      </c>
      <c r="B795" t="s">
        <v>7363</v>
      </c>
      <c r="C795" s="1" t="str">
        <f t="shared" si="80"/>
        <v>21:0955</v>
      </c>
      <c r="D795" s="1" t="str">
        <f t="shared" si="81"/>
        <v>21:0006</v>
      </c>
      <c r="E795" t="s">
        <v>6141</v>
      </c>
      <c r="F795" t="s">
        <v>7364</v>
      </c>
      <c r="H795">
        <v>64.727634899999998</v>
      </c>
      <c r="I795">
        <v>-110.3813026</v>
      </c>
      <c r="J795" s="1" t="str">
        <f t="shared" si="86"/>
        <v>Esker</v>
      </c>
      <c r="K795" s="1" t="str">
        <f t="shared" si="82"/>
        <v>Grain Mount: 0.25 – 0.50 mm</v>
      </c>
      <c r="L795" t="s">
        <v>6258</v>
      </c>
      <c r="M795" s="1" t="str">
        <f t="shared" si="85"/>
        <v>Prp</v>
      </c>
      <c r="N795" t="s">
        <v>7365</v>
      </c>
      <c r="O795" t="s">
        <v>7366</v>
      </c>
      <c r="P795" t="s">
        <v>2858</v>
      </c>
      <c r="Q795" t="s">
        <v>7367</v>
      </c>
      <c r="R795" t="s">
        <v>235</v>
      </c>
      <c r="S795" t="s">
        <v>7368</v>
      </c>
      <c r="T795" t="s">
        <v>1876</v>
      </c>
      <c r="U795" t="s">
        <v>50</v>
      </c>
      <c r="V795" t="s">
        <v>7369</v>
      </c>
      <c r="W795" t="s">
        <v>4031</v>
      </c>
      <c r="X795" t="s">
        <v>7370</v>
      </c>
    </row>
    <row r="796" spans="1:24" hidden="1" x14ac:dyDescent="0.25">
      <c r="A796" t="s">
        <v>7371</v>
      </c>
      <c r="B796" t="s">
        <v>7372</v>
      </c>
      <c r="C796" s="1" t="str">
        <f t="shared" si="80"/>
        <v>21:0955</v>
      </c>
      <c r="D796" s="1" t="str">
        <f t="shared" si="81"/>
        <v>21:0006</v>
      </c>
      <c r="E796" t="s">
        <v>6141</v>
      </c>
      <c r="F796" t="s">
        <v>7373</v>
      </c>
      <c r="H796">
        <v>64.727634899999998</v>
      </c>
      <c r="I796">
        <v>-110.3813026</v>
      </c>
      <c r="J796" s="1" t="str">
        <f t="shared" si="86"/>
        <v>Esker</v>
      </c>
      <c r="K796" s="1" t="str">
        <f t="shared" si="82"/>
        <v>Grain Mount: 0.25 – 0.50 mm</v>
      </c>
      <c r="L796" t="s">
        <v>6258</v>
      </c>
      <c r="M796" s="1" t="str">
        <f t="shared" si="85"/>
        <v>Prp</v>
      </c>
      <c r="N796" t="s">
        <v>6575</v>
      </c>
      <c r="O796" t="s">
        <v>7374</v>
      </c>
      <c r="P796" t="s">
        <v>7375</v>
      </c>
      <c r="Q796" t="s">
        <v>7376</v>
      </c>
      <c r="R796" t="s">
        <v>101</v>
      </c>
      <c r="S796" t="s">
        <v>7377</v>
      </c>
      <c r="T796" t="s">
        <v>599</v>
      </c>
      <c r="U796" t="s">
        <v>501</v>
      </c>
      <c r="V796" t="s">
        <v>7378</v>
      </c>
      <c r="W796" t="s">
        <v>1022</v>
      </c>
      <c r="X796" t="s">
        <v>7379</v>
      </c>
    </row>
    <row r="797" spans="1:24" hidden="1" x14ac:dyDescent="0.25">
      <c r="A797" t="s">
        <v>7380</v>
      </c>
      <c r="B797" t="s">
        <v>7381</v>
      </c>
      <c r="C797" s="1" t="str">
        <f t="shared" si="80"/>
        <v>21:0955</v>
      </c>
      <c r="D797" s="1" t="str">
        <f t="shared" si="81"/>
        <v>21:0006</v>
      </c>
      <c r="E797" t="s">
        <v>6141</v>
      </c>
      <c r="F797" t="s">
        <v>7382</v>
      </c>
      <c r="H797">
        <v>64.727634899999998</v>
      </c>
      <c r="I797">
        <v>-110.3813026</v>
      </c>
      <c r="J797" s="1" t="str">
        <f t="shared" si="86"/>
        <v>Esker</v>
      </c>
      <c r="K797" s="1" t="str">
        <f t="shared" si="82"/>
        <v>Grain Mount: 0.25 – 0.50 mm</v>
      </c>
      <c r="L797" t="s">
        <v>6258</v>
      </c>
      <c r="M797" s="1" t="str">
        <f t="shared" si="85"/>
        <v>Prp</v>
      </c>
      <c r="N797" t="s">
        <v>7383</v>
      </c>
      <c r="O797" t="s">
        <v>3187</v>
      </c>
      <c r="P797" t="s">
        <v>7384</v>
      </c>
      <c r="Q797" t="s">
        <v>7385</v>
      </c>
      <c r="R797" t="s">
        <v>366</v>
      </c>
      <c r="S797" t="s">
        <v>7386</v>
      </c>
      <c r="T797" t="s">
        <v>1295</v>
      </c>
      <c r="U797" t="s">
        <v>33</v>
      </c>
      <c r="V797" t="s">
        <v>7387</v>
      </c>
      <c r="W797" t="s">
        <v>676</v>
      </c>
      <c r="X797" t="s">
        <v>7388</v>
      </c>
    </row>
    <row r="798" spans="1:24" hidden="1" x14ac:dyDescent="0.25">
      <c r="A798" t="s">
        <v>7389</v>
      </c>
      <c r="B798" t="s">
        <v>7390</v>
      </c>
      <c r="C798" s="1" t="str">
        <f t="shared" ref="C798:C861" si="87">HYPERLINK("http://geochem.nrcan.gc.ca/cdogs/content/bdl/bdl210955_e.htm", "21:0955")</f>
        <v>21:0955</v>
      </c>
      <c r="D798" s="1" t="str">
        <f t="shared" ref="D798:D861" si="88">HYPERLINK("http://geochem.nrcan.gc.ca/cdogs/content/svy/svy210006_e.htm", "21:0006")</f>
        <v>21:0006</v>
      </c>
      <c r="E798" t="s">
        <v>6141</v>
      </c>
      <c r="F798" t="s">
        <v>7391</v>
      </c>
      <c r="H798">
        <v>64.727634899999998</v>
      </c>
      <c r="I798">
        <v>-110.3813026</v>
      </c>
      <c r="J798" s="1" t="str">
        <f t="shared" si="86"/>
        <v>Esker</v>
      </c>
      <c r="K798" s="1" t="str">
        <f t="shared" ref="K798:K861" si="89">HYPERLINK("http://geochem.nrcan.gc.ca/cdogs/content/kwd/kwd080043_e.htm", "Grain Mount: 0.25 – 0.50 mm")</f>
        <v>Grain Mount: 0.25 – 0.50 mm</v>
      </c>
      <c r="L798" t="s">
        <v>6258</v>
      </c>
      <c r="M798" s="1" t="str">
        <f t="shared" si="85"/>
        <v>Prp</v>
      </c>
      <c r="N798" t="s">
        <v>7392</v>
      </c>
      <c r="O798" t="s">
        <v>7393</v>
      </c>
      <c r="P798" t="s">
        <v>7394</v>
      </c>
      <c r="Q798" t="s">
        <v>7395</v>
      </c>
      <c r="R798" t="s">
        <v>33</v>
      </c>
      <c r="S798" t="s">
        <v>7396</v>
      </c>
      <c r="T798" t="s">
        <v>5507</v>
      </c>
      <c r="U798" t="s">
        <v>33</v>
      </c>
      <c r="V798" t="s">
        <v>7397</v>
      </c>
      <c r="W798" t="s">
        <v>1822</v>
      </c>
      <c r="X798" t="s">
        <v>6880</v>
      </c>
    </row>
    <row r="799" spans="1:24" hidden="1" x14ac:dyDescent="0.25">
      <c r="A799" t="s">
        <v>7398</v>
      </c>
      <c r="B799" t="s">
        <v>7399</v>
      </c>
      <c r="C799" s="1" t="str">
        <f t="shared" si="87"/>
        <v>21:0955</v>
      </c>
      <c r="D799" s="1" t="str">
        <f t="shared" si="88"/>
        <v>21:0006</v>
      </c>
      <c r="E799" t="s">
        <v>6141</v>
      </c>
      <c r="F799" t="s">
        <v>7400</v>
      </c>
      <c r="H799">
        <v>64.727634899999998</v>
      </c>
      <c r="I799">
        <v>-110.3813026</v>
      </c>
      <c r="J799" s="1" t="str">
        <f t="shared" si="86"/>
        <v>Esker</v>
      </c>
      <c r="K799" s="1" t="str">
        <f t="shared" si="89"/>
        <v>Grain Mount: 0.25 – 0.50 mm</v>
      </c>
      <c r="L799" t="s">
        <v>6258</v>
      </c>
      <c r="M799" s="1" t="str">
        <f t="shared" si="85"/>
        <v>Prp</v>
      </c>
      <c r="N799" t="s">
        <v>7401</v>
      </c>
      <c r="O799" t="s">
        <v>7402</v>
      </c>
      <c r="P799" t="s">
        <v>7403</v>
      </c>
      <c r="Q799" t="s">
        <v>3007</v>
      </c>
      <c r="R799" t="s">
        <v>474</v>
      </c>
      <c r="S799" t="s">
        <v>3920</v>
      </c>
      <c r="T799" t="s">
        <v>2448</v>
      </c>
      <c r="U799" t="s">
        <v>728</v>
      </c>
      <c r="V799" t="s">
        <v>7404</v>
      </c>
      <c r="W799" t="s">
        <v>611</v>
      </c>
      <c r="X799" t="s">
        <v>6719</v>
      </c>
    </row>
    <row r="800" spans="1:24" hidden="1" x14ac:dyDescent="0.25">
      <c r="A800" t="s">
        <v>7405</v>
      </c>
      <c r="B800" t="s">
        <v>7406</v>
      </c>
      <c r="C800" s="1" t="str">
        <f t="shared" si="87"/>
        <v>21:0955</v>
      </c>
      <c r="D800" s="1" t="str">
        <f t="shared" si="88"/>
        <v>21:0006</v>
      </c>
      <c r="E800" t="s">
        <v>6141</v>
      </c>
      <c r="F800" t="s">
        <v>7407</v>
      </c>
      <c r="H800">
        <v>64.727634899999998</v>
      </c>
      <c r="I800">
        <v>-110.3813026</v>
      </c>
      <c r="J800" s="1" t="str">
        <f t="shared" si="86"/>
        <v>Esker</v>
      </c>
      <c r="K800" s="1" t="str">
        <f t="shared" si="89"/>
        <v>Grain Mount: 0.25 – 0.50 mm</v>
      </c>
      <c r="L800" t="s">
        <v>6258</v>
      </c>
      <c r="M800" s="1" t="str">
        <f t="shared" si="85"/>
        <v>Prp</v>
      </c>
      <c r="N800" t="s">
        <v>7408</v>
      </c>
      <c r="O800" t="s">
        <v>7409</v>
      </c>
      <c r="P800" t="s">
        <v>7410</v>
      </c>
      <c r="Q800" t="s">
        <v>7411</v>
      </c>
      <c r="R800" t="s">
        <v>33</v>
      </c>
      <c r="S800" t="s">
        <v>3999</v>
      </c>
      <c r="T800" t="s">
        <v>320</v>
      </c>
      <c r="U800" t="s">
        <v>254</v>
      </c>
      <c r="V800" t="s">
        <v>7412</v>
      </c>
      <c r="W800" t="s">
        <v>2571</v>
      </c>
      <c r="X800" t="s">
        <v>7413</v>
      </c>
    </row>
    <row r="801" spans="1:24" hidden="1" x14ac:dyDescent="0.25">
      <c r="A801" t="s">
        <v>7414</v>
      </c>
      <c r="B801" t="s">
        <v>7415</v>
      </c>
      <c r="C801" s="1" t="str">
        <f t="shared" si="87"/>
        <v>21:0955</v>
      </c>
      <c r="D801" s="1" t="str">
        <f t="shared" si="88"/>
        <v>21:0006</v>
      </c>
      <c r="E801" t="s">
        <v>6141</v>
      </c>
      <c r="F801" t="s">
        <v>7416</v>
      </c>
      <c r="H801">
        <v>64.727634899999998</v>
      </c>
      <c r="I801">
        <v>-110.3813026</v>
      </c>
      <c r="J801" s="1" t="str">
        <f t="shared" si="86"/>
        <v>Esker</v>
      </c>
      <c r="K801" s="1" t="str">
        <f t="shared" si="89"/>
        <v>Grain Mount: 0.25 – 0.50 mm</v>
      </c>
      <c r="L801" t="s">
        <v>6258</v>
      </c>
      <c r="M801" s="1" t="str">
        <f t="shared" si="85"/>
        <v>Prp</v>
      </c>
      <c r="N801" t="s">
        <v>6850</v>
      </c>
      <c r="O801" t="s">
        <v>7417</v>
      </c>
      <c r="P801" t="s">
        <v>7418</v>
      </c>
      <c r="Q801" t="s">
        <v>7419</v>
      </c>
      <c r="R801" t="s">
        <v>366</v>
      </c>
      <c r="S801" t="s">
        <v>7420</v>
      </c>
      <c r="T801" t="s">
        <v>985</v>
      </c>
      <c r="U801" t="s">
        <v>246</v>
      </c>
      <c r="V801" t="s">
        <v>7421</v>
      </c>
      <c r="W801" t="s">
        <v>4206</v>
      </c>
      <c r="X801" t="s">
        <v>7422</v>
      </c>
    </row>
    <row r="802" spans="1:24" hidden="1" x14ac:dyDescent="0.25">
      <c r="A802" t="s">
        <v>7423</v>
      </c>
      <c r="B802" t="s">
        <v>7424</v>
      </c>
      <c r="C802" s="1" t="str">
        <f t="shared" si="87"/>
        <v>21:0955</v>
      </c>
      <c r="D802" s="1" t="str">
        <f t="shared" si="88"/>
        <v>21:0006</v>
      </c>
      <c r="E802" t="s">
        <v>6141</v>
      </c>
      <c r="F802" t="s">
        <v>7425</v>
      </c>
      <c r="H802">
        <v>64.727634899999998</v>
      </c>
      <c r="I802">
        <v>-110.3813026</v>
      </c>
      <c r="J802" s="1" t="str">
        <f t="shared" si="86"/>
        <v>Esker</v>
      </c>
      <c r="K802" s="1" t="str">
        <f t="shared" si="89"/>
        <v>Grain Mount: 0.25 – 0.50 mm</v>
      </c>
      <c r="L802" t="s">
        <v>6258</v>
      </c>
      <c r="M802" s="1" t="str">
        <f t="shared" si="85"/>
        <v>Prp</v>
      </c>
      <c r="N802" t="s">
        <v>7426</v>
      </c>
      <c r="O802" t="s">
        <v>7427</v>
      </c>
      <c r="P802" t="s">
        <v>1304</v>
      </c>
      <c r="Q802" t="s">
        <v>7428</v>
      </c>
      <c r="R802" t="s">
        <v>420</v>
      </c>
      <c r="S802" t="s">
        <v>7429</v>
      </c>
      <c r="T802" t="s">
        <v>858</v>
      </c>
      <c r="U802" t="s">
        <v>142</v>
      </c>
      <c r="V802" t="s">
        <v>7430</v>
      </c>
      <c r="W802" t="s">
        <v>2905</v>
      </c>
      <c r="X802" t="s">
        <v>7431</v>
      </c>
    </row>
    <row r="803" spans="1:24" hidden="1" x14ac:dyDescent="0.25">
      <c r="A803" t="s">
        <v>7432</v>
      </c>
      <c r="B803" t="s">
        <v>7433</v>
      </c>
      <c r="C803" s="1" t="str">
        <f t="shared" si="87"/>
        <v>21:0955</v>
      </c>
      <c r="D803" s="1" t="str">
        <f t="shared" si="88"/>
        <v>21:0006</v>
      </c>
      <c r="E803" t="s">
        <v>6141</v>
      </c>
      <c r="F803" t="s">
        <v>7434</v>
      </c>
      <c r="H803">
        <v>64.727634899999998</v>
      </c>
      <c r="I803">
        <v>-110.3813026</v>
      </c>
      <c r="J803" s="1" t="str">
        <f t="shared" si="86"/>
        <v>Esker</v>
      </c>
      <c r="K803" s="1" t="str">
        <f t="shared" si="89"/>
        <v>Grain Mount: 0.25 – 0.50 mm</v>
      </c>
      <c r="L803" t="s">
        <v>6258</v>
      </c>
      <c r="M803" s="1" t="str">
        <f t="shared" si="85"/>
        <v>Prp</v>
      </c>
      <c r="N803" t="s">
        <v>7435</v>
      </c>
      <c r="O803" t="s">
        <v>7436</v>
      </c>
      <c r="P803" t="s">
        <v>5190</v>
      </c>
      <c r="Q803" t="s">
        <v>7437</v>
      </c>
      <c r="R803" t="s">
        <v>226</v>
      </c>
      <c r="S803" t="s">
        <v>7438</v>
      </c>
      <c r="T803" t="s">
        <v>5507</v>
      </c>
      <c r="U803" t="s">
        <v>245</v>
      </c>
      <c r="V803" t="s">
        <v>7439</v>
      </c>
      <c r="W803" t="s">
        <v>1621</v>
      </c>
      <c r="X803" t="s">
        <v>7440</v>
      </c>
    </row>
    <row r="804" spans="1:24" hidden="1" x14ac:dyDescent="0.25">
      <c r="A804" t="s">
        <v>7441</v>
      </c>
      <c r="B804" t="s">
        <v>7442</v>
      </c>
      <c r="C804" s="1" t="str">
        <f t="shared" si="87"/>
        <v>21:0955</v>
      </c>
      <c r="D804" s="1" t="str">
        <f t="shared" si="88"/>
        <v>21:0006</v>
      </c>
      <c r="E804" t="s">
        <v>6141</v>
      </c>
      <c r="F804" t="s">
        <v>7443</v>
      </c>
      <c r="H804">
        <v>64.727634899999998</v>
      </c>
      <c r="I804">
        <v>-110.3813026</v>
      </c>
      <c r="J804" s="1" t="str">
        <f t="shared" si="86"/>
        <v>Esker</v>
      </c>
      <c r="K804" s="1" t="str">
        <f t="shared" si="89"/>
        <v>Grain Mount: 0.25 – 0.50 mm</v>
      </c>
      <c r="L804" t="s">
        <v>6258</v>
      </c>
      <c r="M804" s="1" t="str">
        <f t="shared" si="85"/>
        <v>Prp</v>
      </c>
      <c r="N804" t="s">
        <v>7444</v>
      </c>
      <c r="O804" t="s">
        <v>7445</v>
      </c>
      <c r="P804" t="s">
        <v>7446</v>
      </c>
      <c r="Q804" t="s">
        <v>3966</v>
      </c>
      <c r="R804" t="s">
        <v>33</v>
      </c>
      <c r="S804" t="s">
        <v>7377</v>
      </c>
      <c r="T804" t="s">
        <v>997</v>
      </c>
      <c r="U804" t="s">
        <v>2609</v>
      </c>
      <c r="V804" t="s">
        <v>7447</v>
      </c>
      <c r="W804" t="s">
        <v>5516</v>
      </c>
      <c r="X804" t="s">
        <v>7448</v>
      </c>
    </row>
    <row r="805" spans="1:24" hidden="1" x14ac:dyDescent="0.25">
      <c r="A805" t="s">
        <v>7449</v>
      </c>
      <c r="B805" t="s">
        <v>7450</v>
      </c>
      <c r="C805" s="1" t="str">
        <f t="shared" si="87"/>
        <v>21:0955</v>
      </c>
      <c r="D805" s="1" t="str">
        <f t="shared" si="88"/>
        <v>21:0006</v>
      </c>
      <c r="E805" t="s">
        <v>6141</v>
      </c>
      <c r="F805" t="s">
        <v>7451</v>
      </c>
      <c r="H805">
        <v>64.727634899999998</v>
      </c>
      <c r="I805">
        <v>-110.3813026</v>
      </c>
      <c r="J805" s="1" t="str">
        <f t="shared" si="86"/>
        <v>Esker</v>
      </c>
      <c r="K805" s="1" t="str">
        <f t="shared" si="89"/>
        <v>Grain Mount: 0.25 – 0.50 mm</v>
      </c>
      <c r="L805" t="s">
        <v>6258</v>
      </c>
      <c r="M805" s="1" t="str">
        <f t="shared" si="85"/>
        <v>Prp</v>
      </c>
      <c r="N805" t="s">
        <v>7452</v>
      </c>
      <c r="O805" t="s">
        <v>7453</v>
      </c>
      <c r="P805" t="s">
        <v>7454</v>
      </c>
      <c r="Q805" t="s">
        <v>4577</v>
      </c>
      <c r="R805" t="s">
        <v>87</v>
      </c>
      <c r="S805" t="s">
        <v>7455</v>
      </c>
      <c r="T805" t="s">
        <v>1030</v>
      </c>
      <c r="U805" t="s">
        <v>474</v>
      </c>
      <c r="V805" t="s">
        <v>7456</v>
      </c>
      <c r="W805" t="s">
        <v>172</v>
      </c>
      <c r="X805" t="s">
        <v>7457</v>
      </c>
    </row>
    <row r="806" spans="1:24" hidden="1" x14ac:dyDescent="0.25">
      <c r="A806" t="s">
        <v>7458</v>
      </c>
      <c r="B806" t="s">
        <v>7459</v>
      </c>
      <c r="C806" s="1" t="str">
        <f t="shared" si="87"/>
        <v>21:0955</v>
      </c>
      <c r="D806" s="1" t="str">
        <f t="shared" si="88"/>
        <v>21:0006</v>
      </c>
      <c r="E806" t="s">
        <v>6141</v>
      </c>
      <c r="F806" t="s">
        <v>7460</v>
      </c>
      <c r="H806">
        <v>64.727634899999998</v>
      </c>
      <c r="I806">
        <v>-110.3813026</v>
      </c>
      <c r="J806" s="1" t="str">
        <f t="shared" si="86"/>
        <v>Esker</v>
      </c>
      <c r="K806" s="1" t="str">
        <f t="shared" si="89"/>
        <v>Grain Mount: 0.25 – 0.50 mm</v>
      </c>
      <c r="L806" t="s">
        <v>6258</v>
      </c>
      <c r="M806" s="1" t="str">
        <f t="shared" si="85"/>
        <v>Prp</v>
      </c>
      <c r="N806" t="s">
        <v>587</v>
      </c>
      <c r="O806" t="s">
        <v>7461</v>
      </c>
      <c r="P806" t="s">
        <v>7462</v>
      </c>
      <c r="Q806" t="s">
        <v>3896</v>
      </c>
      <c r="R806" t="s">
        <v>366</v>
      </c>
      <c r="S806" t="s">
        <v>7463</v>
      </c>
      <c r="T806" t="s">
        <v>2473</v>
      </c>
      <c r="U806" t="s">
        <v>33</v>
      </c>
      <c r="V806" t="s">
        <v>3639</v>
      </c>
      <c r="W806" t="s">
        <v>189</v>
      </c>
      <c r="X806" t="s">
        <v>7464</v>
      </c>
    </row>
    <row r="807" spans="1:24" hidden="1" x14ac:dyDescent="0.25">
      <c r="A807" t="s">
        <v>7465</v>
      </c>
      <c r="B807" t="s">
        <v>7466</v>
      </c>
      <c r="C807" s="1" t="str">
        <f t="shared" si="87"/>
        <v>21:0955</v>
      </c>
      <c r="D807" s="1" t="str">
        <f t="shared" si="88"/>
        <v>21:0006</v>
      </c>
      <c r="E807" t="s">
        <v>6141</v>
      </c>
      <c r="F807" t="s">
        <v>7467</v>
      </c>
      <c r="H807">
        <v>64.727634899999998</v>
      </c>
      <c r="I807">
        <v>-110.3813026</v>
      </c>
      <c r="J807" s="1" t="str">
        <f t="shared" si="86"/>
        <v>Esker</v>
      </c>
      <c r="K807" s="1" t="str">
        <f t="shared" si="89"/>
        <v>Grain Mount: 0.25 – 0.50 mm</v>
      </c>
      <c r="L807" t="s">
        <v>6258</v>
      </c>
      <c r="M807" s="1" t="str">
        <f t="shared" si="85"/>
        <v>Prp</v>
      </c>
      <c r="N807" t="s">
        <v>7468</v>
      </c>
      <c r="O807" t="s">
        <v>7469</v>
      </c>
      <c r="P807" t="s">
        <v>7470</v>
      </c>
      <c r="Q807" t="s">
        <v>7471</v>
      </c>
      <c r="R807" t="s">
        <v>366</v>
      </c>
      <c r="S807" t="s">
        <v>7472</v>
      </c>
      <c r="T807" t="s">
        <v>1860</v>
      </c>
      <c r="U807" t="s">
        <v>291</v>
      </c>
      <c r="V807" t="s">
        <v>7473</v>
      </c>
      <c r="W807" t="s">
        <v>320</v>
      </c>
      <c r="X807" t="s">
        <v>7474</v>
      </c>
    </row>
    <row r="808" spans="1:24" hidden="1" x14ac:dyDescent="0.25">
      <c r="A808" t="s">
        <v>7475</v>
      </c>
      <c r="B808" t="s">
        <v>7476</v>
      </c>
      <c r="C808" s="1" t="str">
        <f t="shared" si="87"/>
        <v>21:0955</v>
      </c>
      <c r="D808" s="1" t="str">
        <f t="shared" si="88"/>
        <v>21:0006</v>
      </c>
      <c r="E808" t="s">
        <v>6141</v>
      </c>
      <c r="F808" t="s">
        <v>7477</v>
      </c>
      <c r="H808">
        <v>64.727634899999998</v>
      </c>
      <c r="I808">
        <v>-110.3813026</v>
      </c>
      <c r="J808" s="1" t="str">
        <f t="shared" si="86"/>
        <v>Esker</v>
      </c>
      <c r="K808" s="1" t="str">
        <f t="shared" si="89"/>
        <v>Grain Mount: 0.25 – 0.50 mm</v>
      </c>
      <c r="L808" t="s">
        <v>6258</v>
      </c>
      <c r="M808" s="1" t="str">
        <f t="shared" si="85"/>
        <v>Prp</v>
      </c>
      <c r="N808" t="s">
        <v>7478</v>
      </c>
      <c r="O808" t="s">
        <v>1280</v>
      </c>
      <c r="P808" t="s">
        <v>7479</v>
      </c>
      <c r="Q808" t="s">
        <v>7480</v>
      </c>
      <c r="R808" t="s">
        <v>47</v>
      </c>
      <c r="S808" t="s">
        <v>7481</v>
      </c>
      <c r="T808" t="s">
        <v>1056</v>
      </c>
      <c r="U808" t="s">
        <v>33</v>
      </c>
      <c r="V808" t="s">
        <v>7482</v>
      </c>
      <c r="W808" t="s">
        <v>613</v>
      </c>
      <c r="X808" t="s">
        <v>7483</v>
      </c>
    </row>
    <row r="809" spans="1:24" hidden="1" x14ac:dyDescent="0.25">
      <c r="A809" t="s">
        <v>7484</v>
      </c>
      <c r="B809" t="s">
        <v>7485</v>
      </c>
      <c r="C809" s="1" t="str">
        <f t="shared" si="87"/>
        <v>21:0955</v>
      </c>
      <c r="D809" s="1" t="str">
        <f t="shared" si="88"/>
        <v>21:0006</v>
      </c>
      <c r="E809" t="s">
        <v>6141</v>
      </c>
      <c r="F809" t="s">
        <v>7486</v>
      </c>
      <c r="H809">
        <v>64.727634899999998</v>
      </c>
      <c r="I809">
        <v>-110.3813026</v>
      </c>
      <c r="J809" s="1" t="str">
        <f t="shared" si="86"/>
        <v>Esker</v>
      </c>
      <c r="K809" s="1" t="str">
        <f t="shared" si="89"/>
        <v>Grain Mount: 0.25 – 0.50 mm</v>
      </c>
      <c r="L809" t="s">
        <v>6258</v>
      </c>
      <c r="M809" s="1" t="str">
        <f t="shared" si="85"/>
        <v>Prp</v>
      </c>
      <c r="N809" t="s">
        <v>7487</v>
      </c>
      <c r="O809" t="s">
        <v>7488</v>
      </c>
      <c r="P809" t="s">
        <v>7489</v>
      </c>
      <c r="Q809" t="s">
        <v>7395</v>
      </c>
      <c r="R809" t="s">
        <v>33</v>
      </c>
      <c r="S809" t="s">
        <v>6320</v>
      </c>
      <c r="T809" t="s">
        <v>4224</v>
      </c>
      <c r="U809" t="s">
        <v>226</v>
      </c>
      <c r="V809" t="s">
        <v>7490</v>
      </c>
      <c r="W809" t="s">
        <v>1706</v>
      </c>
      <c r="X809" t="s">
        <v>6974</v>
      </c>
    </row>
    <row r="810" spans="1:24" hidden="1" x14ac:dyDescent="0.25">
      <c r="A810" t="s">
        <v>7491</v>
      </c>
      <c r="B810" t="s">
        <v>7492</v>
      </c>
      <c r="C810" s="1" t="str">
        <f t="shared" si="87"/>
        <v>21:0955</v>
      </c>
      <c r="D810" s="1" t="str">
        <f t="shared" si="88"/>
        <v>21:0006</v>
      </c>
      <c r="E810" t="s">
        <v>6141</v>
      </c>
      <c r="F810" t="s">
        <v>7493</v>
      </c>
      <c r="H810">
        <v>64.727634899999998</v>
      </c>
      <c r="I810">
        <v>-110.3813026</v>
      </c>
      <c r="J810" s="1" t="str">
        <f t="shared" si="86"/>
        <v>Esker</v>
      </c>
      <c r="K810" s="1" t="str">
        <f t="shared" si="89"/>
        <v>Grain Mount: 0.25 – 0.50 mm</v>
      </c>
      <c r="L810" t="s">
        <v>6258</v>
      </c>
      <c r="M810" s="1" t="str">
        <f t="shared" si="85"/>
        <v>Prp</v>
      </c>
      <c r="N810" t="s">
        <v>7494</v>
      </c>
      <c r="O810" t="s">
        <v>7495</v>
      </c>
      <c r="P810" t="s">
        <v>7496</v>
      </c>
      <c r="Q810" t="s">
        <v>7497</v>
      </c>
      <c r="R810" t="s">
        <v>33</v>
      </c>
      <c r="S810" t="s">
        <v>3675</v>
      </c>
      <c r="T810" t="s">
        <v>599</v>
      </c>
      <c r="U810" t="s">
        <v>462</v>
      </c>
      <c r="V810" t="s">
        <v>7498</v>
      </c>
      <c r="W810" t="s">
        <v>1876</v>
      </c>
      <c r="X810" t="s">
        <v>7499</v>
      </c>
    </row>
    <row r="811" spans="1:24" hidden="1" x14ac:dyDescent="0.25">
      <c r="A811" t="s">
        <v>7500</v>
      </c>
      <c r="B811" t="s">
        <v>7501</v>
      </c>
      <c r="C811" s="1" t="str">
        <f t="shared" si="87"/>
        <v>21:0955</v>
      </c>
      <c r="D811" s="1" t="str">
        <f t="shared" si="88"/>
        <v>21:0006</v>
      </c>
      <c r="E811" t="s">
        <v>6141</v>
      </c>
      <c r="F811" t="s">
        <v>7502</v>
      </c>
      <c r="H811">
        <v>64.727634899999998</v>
      </c>
      <c r="I811">
        <v>-110.3813026</v>
      </c>
      <c r="J811" s="1" t="str">
        <f t="shared" si="86"/>
        <v>Esker</v>
      </c>
      <c r="K811" s="1" t="str">
        <f t="shared" si="89"/>
        <v>Grain Mount: 0.25 – 0.50 mm</v>
      </c>
      <c r="L811" t="s">
        <v>6258</v>
      </c>
      <c r="M811" s="1" t="str">
        <f t="shared" ref="M811:M842" si="90">HYPERLINK("http://geochem.nrcan.gc.ca/cdogs/content/kwd/kwd030523_e.htm", "Prp")</f>
        <v>Prp</v>
      </c>
      <c r="N811" t="s">
        <v>7503</v>
      </c>
      <c r="O811" t="s">
        <v>7428</v>
      </c>
      <c r="P811" t="s">
        <v>7504</v>
      </c>
      <c r="Q811" t="s">
        <v>7505</v>
      </c>
      <c r="R811" t="s">
        <v>87</v>
      </c>
      <c r="S811" t="s">
        <v>1090</v>
      </c>
      <c r="T811" t="s">
        <v>7506</v>
      </c>
      <c r="U811" t="s">
        <v>33</v>
      </c>
      <c r="V811" t="s">
        <v>7507</v>
      </c>
      <c r="W811" t="s">
        <v>87</v>
      </c>
      <c r="X811" t="s">
        <v>7508</v>
      </c>
    </row>
    <row r="812" spans="1:24" hidden="1" x14ac:dyDescent="0.25">
      <c r="A812" t="s">
        <v>7509</v>
      </c>
      <c r="B812" t="s">
        <v>7510</v>
      </c>
      <c r="C812" s="1" t="str">
        <f t="shared" si="87"/>
        <v>21:0955</v>
      </c>
      <c r="D812" s="1" t="str">
        <f t="shared" si="88"/>
        <v>21:0006</v>
      </c>
      <c r="E812" t="s">
        <v>6141</v>
      </c>
      <c r="F812" t="s">
        <v>7511</v>
      </c>
      <c r="H812">
        <v>64.727634899999998</v>
      </c>
      <c r="I812">
        <v>-110.3813026</v>
      </c>
      <c r="J812" s="1" t="str">
        <f t="shared" si="86"/>
        <v>Esker</v>
      </c>
      <c r="K812" s="1" t="str">
        <f t="shared" si="89"/>
        <v>Grain Mount: 0.25 – 0.50 mm</v>
      </c>
      <c r="L812" t="s">
        <v>6258</v>
      </c>
      <c r="M812" s="1" t="str">
        <f t="shared" si="90"/>
        <v>Prp</v>
      </c>
      <c r="N812" t="s">
        <v>7512</v>
      </c>
      <c r="O812" t="s">
        <v>7513</v>
      </c>
      <c r="P812" t="s">
        <v>2879</v>
      </c>
      <c r="Q812" t="s">
        <v>7514</v>
      </c>
      <c r="R812" t="s">
        <v>366</v>
      </c>
      <c r="S812" t="s">
        <v>7515</v>
      </c>
      <c r="T812" t="s">
        <v>7516</v>
      </c>
      <c r="U812" t="s">
        <v>411</v>
      </c>
      <c r="V812" t="s">
        <v>7517</v>
      </c>
      <c r="W812" t="s">
        <v>511</v>
      </c>
      <c r="X812" t="s">
        <v>7518</v>
      </c>
    </row>
    <row r="813" spans="1:24" hidden="1" x14ac:dyDescent="0.25">
      <c r="A813" t="s">
        <v>7519</v>
      </c>
      <c r="B813" t="s">
        <v>7520</v>
      </c>
      <c r="C813" s="1" t="str">
        <f t="shared" si="87"/>
        <v>21:0955</v>
      </c>
      <c r="D813" s="1" t="str">
        <f t="shared" si="88"/>
        <v>21:0006</v>
      </c>
      <c r="E813" t="s">
        <v>6141</v>
      </c>
      <c r="F813" t="s">
        <v>7521</v>
      </c>
      <c r="H813">
        <v>64.727634899999998</v>
      </c>
      <c r="I813">
        <v>-110.3813026</v>
      </c>
      <c r="J813" s="1" t="str">
        <f t="shared" si="86"/>
        <v>Esker</v>
      </c>
      <c r="K813" s="1" t="str">
        <f t="shared" si="89"/>
        <v>Grain Mount: 0.25 – 0.50 mm</v>
      </c>
      <c r="L813" t="s">
        <v>6258</v>
      </c>
      <c r="M813" s="1" t="str">
        <f t="shared" si="90"/>
        <v>Prp</v>
      </c>
      <c r="N813" t="s">
        <v>7522</v>
      </c>
      <c r="O813" t="s">
        <v>7523</v>
      </c>
      <c r="P813" t="s">
        <v>7524</v>
      </c>
      <c r="Q813" t="s">
        <v>2704</v>
      </c>
      <c r="R813" t="s">
        <v>226</v>
      </c>
      <c r="S813" t="s">
        <v>7525</v>
      </c>
      <c r="T813" t="s">
        <v>823</v>
      </c>
      <c r="U813" t="s">
        <v>184</v>
      </c>
      <c r="V813" t="s">
        <v>7526</v>
      </c>
      <c r="W813" t="s">
        <v>685</v>
      </c>
      <c r="X813" t="s">
        <v>7527</v>
      </c>
    </row>
    <row r="814" spans="1:24" hidden="1" x14ac:dyDescent="0.25">
      <c r="A814" t="s">
        <v>7528</v>
      </c>
      <c r="B814" t="s">
        <v>7529</v>
      </c>
      <c r="C814" s="1" t="str">
        <f t="shared" si="87"/>
        <v>21:0955</v>
      </c>
      <c r="D814" s="1" t="str">
        <f t="shared" si="88"/>
        <v>21:0006</v>
      </c>
      <c r="E814" t="s">
        <v>6141</v>
      </c>
      <c r="F814" t="s">
        <v>7530</v>
      </c>
      <c r="H814">
        <v>64.727634899999998</v>
      </c>
      <c r="I814">
        <v>-110.3813026</v>
      </c>
      <c r="J814" s="1" t="str">
        <f t="shared" si="86"/>
        <v>Esker</v>
      </c>
      <c r="K814" s="1" t="str">
        <f t="shared" si="89"/>
        <v>Grain Mount: 0.25 – 0.50 mm</v>
      </c>
      <c r="L814" t="s">
        <v>7531</v>
      </c>
      <c r="M814" s="1" t="str">
        <f t="shared" si="90"/>
        <v>Prp</v>
      </c>
      <c r="N814" t="s">
        <v>6502</v>
      </c>
      <c r="O814" t="s">
        <v>7532</v>
      </c>
      <c r="P814" t="s">
        <v>7533</v>
      </c>
      <c r="Q814" t="s">
        <v>7534</v>
      </c>
      <c r="R814" t="s">
        <v>33</v>
      </c>
      <c r="S814" t="s">
        <v>7535</v>
      </c>
      <c r="T814" t="s">
        <v>7536</v>
      </c>
      <c r="U814" t="s">
        <v>235</v>
      </c>
      <c r="V814" t="s">
        <v>7537</v>
      </c>
      <c r="W814" t="s">
        <v>985</v>
      </c>
      <c r="X814" t="s">
        <v>7538</v>
      </c>
    </row>
    <row r="815" spans="1:24" hidden="1" x14ac:dyDescent="0.25">
      <c r="A815" t="s">
        <v>7539</v>
      </c>
      <c r="B815" t="s">
        <v>7540</v>
      </c>
      <c r="C815" s="1" t="str">
        <f t="shared" si="87"/>
        <v>21:0955</v>
      </c>
      <c r="D815" s="1" t="str">
        <f t="shared" si="88"/>
        <v>21:0006</v>
      </c>
      <c r="E815" t="s">
        <v>6141</v>
      </c>
      <c r="F815" t="s">
        <v>7541</v>
      </c>
      <c r="H815">
        <v>64.727634899999998</v>
      </c>
      <c r="I815">
        <v>-110.3813026</v>
      </c>
      <c r="J815" s="1" t="str">
        <f t="shared" si="86"/>
        <v>Esker</v>
      </c>
      <c r="K815" s="1" t="str">
        <f t="shared" si="89"/>
        <v>Grain Mount: 0.25 – 0.50 mm</v>
      </c>
      <c r="L815" t="s">
        <v>7531</v>
      </c>
      <c r="M815" s="1" t="str">
        <f t="shared" si="90"/>
        <v>Prp</v>
      </c>
      <c r="N815" t="s">
        <v>7542</v>
      </c>
      <c r="O815" t="s">
        <v>7543</v>
      </c>
      <c r="P815" t="s">
        <v>5275</v>
      </c>
      <c r="Q815" t="s">
        <v>7544</v>
      </c>
      <c r="R815" t="s">
        <v>331</v>
      </c>
      <c r="S815" t="s">
        <v>7545</v>
      </c>
      <c r="T815" t="s">
        <v>3479</v>
      </c>
      <c r="U815" t="s">
        <v>331</v>
      </c>
      <c r="V815" t="s">
        <v>7546</v>
      </c>
      <c r="W815" t="s">
        <v>3430</v>
      </c>
      <c r="X815" t="s">
        <v>7547</v>
      </c>
    </row>
    <row r="816" spans="1:24" hidden="1" x14ac:dyDescent="0.25">
      <c r="A816" t="s">
        <v>7548</v>
      </c>
      <c r="B816" t="s">
        <v>7549</v>
      </c>
      <c r="C816" s="1" t="str">
        <f t="shared" si="87"/>
        <v>21:0955</v>
      </c>
      <c r="D816" s="1" t="str">
        <f t="shared" si="88"/>
        <v>21:0006</v>
      </c>
      <c r="E816" t="s">
        <v>6141</v>
      </c>
      <c r="F816" t="s">
        <v>7550</v>
      </c>
      <c r="H816">
        <v>64.727634899999998</v>
      </c>
      <c r="I816">
        <v>-110.3813026</v>
      </c>
      <c r="J816" s="1" t="str">
        <f t="shared" si="86"/>
        <v>Esker</v>
      </c>
      <c r="K816" s="1" t="str">
        <f t="shared" si="89"/>
        <v>Grain Mount: 0.25 – 0.50 mm</v>
      </c>
      <c r="L816" t="s">
        <v>7531</v>
      </c>
      <c r="M816" s="1" t="str">
        <f t="shared" si="90"/>
        <v>Prp</v>
      </c>
      <c r="N816" t="s">
        <v>4496</v>
      </c>
      <c r="O816" t="s">
        <v>7551</v>
      </c>
      <c r="P816" t="s">
        <v>7552</v>
      </c>
      <c r="Q816" t="s">
        <v>7553</v>
      </c>
      <c r="R816" t="s">
        <v>33</v>
      </c>
      <c r="S816" t="s">
        <v>7554</v>
      </c>
      <c r="T816" t="s">
        <v>2423</v>
      </c>
      <c r="U816" t="s">
        <v>170</v>
      </c>
      <c r="V816" t="s">
        <v>7555</v>
      </c>
      <c r="W816" t="s">
        <v>2448</v>
      </c>
      <c r="X816" t="s">
        <v>7556</v>
      </c>
    </row>
    <row r="817" spans="1:24" hidden="1" x14ac:dyDescent="0.25">
      <c r="A817" t="s">
        <v>7557</v>
      </c>
      <c r="B817" t="s">
        <v>7558</v>
      </c>
      <c r="C817" s="1" t="str">
        <f t="shared" si="87"/>
        <v>21:0955</v>
      </c>
      <c r="D817" s="1" t="str">
        <f t="shared" si="88"/>
        <v>21:0006</v>
      </c>
      <c r="E817" t="s">
        <v>6141</v>
      </c>
      <c r="F817" t="s">
        <v>7559</v>
      </c>
      <c r="H817">
        <v>64.727634899999998</v>
      </c>
      <c r="I817">
        <v>-110.3813026</v>
      </c>
      <c r="J817" s="1" t="str">
        <f t="shared" si="86"/>
        <v>Esker</v>
      </c>
      <c r="K817" s="1" t="str">
        <f t="shared" si="89"/>
        <v>Grain Mount: 0.25 – 0.50 mm</v>
      </c>
      <c r="L817" t="s">
        <v>7531</v>
      </c>
      <c r="M817" s="1" t="str">
        <f t="shared" si="90"/>
        <v>Prp</v>
      </c>
      <c r="N817" t="s">
        <v>7560</v>
      </c>
      <c r="O817" t="s">
        <v>7561</v>
      </c>
      <c r="P817" t="s">
        <v>7562</v>
      </c>
      <c r="Q817" t="s">
        <v>7563</v>
      </c>
      <c r="R817" t="s">
        <v>101</v>
      </c>
      <c r="S817" t="s">
        <v>2276</v>
      </c>
      <c r="T817" t="s">
        <v>858</v>
      </c>
      <c r="U817" t="s">
        <v>90</v>
      </c>
      <c r="V817" t="s">
        <v>306</v>
      </c>
      <c r="W817" t="s">
        <v>1408</v>
      </c>
      <c r="X817" t="s">
        <v>7564</v>
      </c>
    </row>
    <row r="818" spans="1:24" hidden="1" x14ac:dyDescent="0.25">
      <c r="A818" t="s">
        <v>7565</v>
      </c>
      <c r="B818" t="s">
        <v>7566</v>
      </c>
      <c r="C818" s="1" t="str">
        <f t="shared" si="87"/>
        <v>21:0955</v>
      </c>
      <c r="D818" s="1" t="str">
        <f t="shared" si="88"/>
        <v>21:0006</v>
      </c>
      <c r="E818" t="s">
        <v>6141</v>
      </c>
      <c r="F818" t="s">
        <v>7567</v>
      </c>
      <c r="H818">
        <v>64.727634899999998</v>
      </c>
      <c r="I818">
        <v>-110.3813026</v>
      </c>
      <c r="J818" s="1" t="str">
        <f t="shared" si="86"/>
        <v>Esker</v>
      </c>
      <c r="K818" s="1" t="str">
        <f t="shared" si="89"/>
        <v>Grain Mount: 0.25 – 0.50 mm</v>
      </c>
      <c r="L818" t="s">
        <v>7531</v>
      </c>
      <c r="M818" s="1" t="str">
        <f t="shared" si="90"/>
        <v>Prp</v>
      </c>
      <c r="N818" t="s">
        <v>7568</v>
      </c>
      <c r="O818" t="s">
        <v>1468</v>
      </c>
      <c r="P818" t="s">
        <v>7569</v>
      </c>
      <c r="Q818" t="s">
        <v>7570</v>
      </c>
      <c r="R818" t="s">
        <v>33</v>
      </c>
      <c r="S818" t="s">
        <v>7571</v>
      </c>
      <c r="T818" t="s">
        <v>3030</v>
      </c>
      <c r="U818" t="s">
        <v>33</v>
      </c>
      <c r="V818" t="s">
        <v>4070</v>
      </c>
      <c r="W818" t="s">
        <v>3669</v>
      </c>
      <c r="X818" t="s">
        <v>7572</v>
      </c>
    </row>
    <row r="819" spans="1:24" hidden="1" x14ac:dyDescent="0.25">
      <c r="A819" t="s">
        <v>7573</v>
      </c>
      <c r="B819" t="s">
        <v>7574</v>
      </c>
      <c r="C819" s="1" t="str">
        <f t="shared" si="87"/>
        <v>21:0955</v>
      </c>
      <c r="D819" s="1" t="str">
        <f t="shared" si="88"/>
        <v>21:0006</v>
      </c>
      <c r="E819" t="s">
        <v>6141</v>
      </c>
      <c r="F819" t="s">
        <v>7575</v>
      </c>
      <c r="H819">
        <v>64.727634899999998</v>
      </c>
      <c r="I819">
        <v>-110.3813026</v>
      </c>
      <c r="J819" s="1" t="str">
        <f t="shared" si="86"/>
        <v>Esker</v>
      </c>
      <c r="K819" s="1" t="str">
        <f t="shared" si="89"/>
        <v>Grain Mount: 0.25 – 0.50 mm</v>
      </c>
      <c r="L819" t="s">
        <v>7531</v>
      </c>
      <c r="M819" s="1" t="str">
        <f t="shared" si="90"/>
        <v>Prp</v>
      </c>
      <c r="N819" t="s">
        <v>2283</v>
      </c>
      <c r="O819" t="s">
        <v>7576</v>
      </c>
      <c r="P819" t="s">
        <v>7577</v>
      </c>
      <c r="Q819" t="s">
        <v>7578</v>
      </c>
      <c r="R819" t="s">
        <v>33</v>
      </c>
      <c r="S819" t="s">
        <v>7579</v>
      </c>
      <c r="T819" t="s">
        <v>1860</v>
      </c>
      <c r="U819" t="s">
        <v>90</v>
      </c>
      <c r="V819" t="s">
        <v>7580</v>
      </c>
      <c r="W819" t="s">
        <v>412</v>
      </c>
      <c r="X819" t="s">
        <v>3160</v>
      </c>
    </row>
    <row r="820" spans="1:24" hidden="1" x14ac:dyDescent="0.25">
      <c r="A820" t="s">
        <v>7581</v>
      </c>
      <c r="B820" t="s">
        <v>7582</v>
      </c>
      <c r="C820" s="1" t="str">
        <f t="shared" si="87"/>
        <v>21:0955</v>
      </c>
      <c r="D820" s="1" t="str">
        <f t="shared" si="88"/>
        <v>21:0006</v>
      </c>
      <c r="E820" t="s">
        <v>6141</v>
      </c>
      <c r="F820" t="s">
        <v>7583</v>
      </c>
      <c r="H820">
        <v>64.727634899999998</v>
      </c>
      <c r="I820">
        <v>-110.3813026</v>
      </c>
      <c r="J820" s="1" t="str">
        <f t="shared" si="86"/>
        <v>Esker</v>
      </c>
      <c r="K820" s="1" t="str">
        <f t="shared" si="89"/>
        <v>Grain Mount: 0.25 – 0.50 mm</v>
      </c>
      <c r="L820" t="s">
        <v>7531</v>
      </c>
      <c r="M820" s="1" t="str">
        <f t="shared" si="90"/>
        <v>Prp</v>
      </c>
      <c r="N820" t="s">
        <v>7584</v>
      </c>
      <c r="O820" t="s">
        <v>7585</v>
      </c>
      <c r="P820" t="s">
        <v>7586</v>
      </c>
      <c r="Q820" t="s">
        <v>7587</v>
      </c>
      <c r="R820" t="s">
        <v>101</v>
      </c>
      <c r="S820" t="s">
        <v>7588</v>
      </c>
      <c r="T820" t="s">
        <v>2290</v>
      </c>
      <c r="U820" t="s">
        <v>142</v>
      </c>
      <c r="V820" t="s">
        <v>7589</v>
      </c>
      <c r="W820" t="s">
        <v>1500</v>
      </c>
      <c r="X820" t="s">
        <v>7590</v>
      </c>
    </row>
    <row r="821" spans="1:24" hidden="1" x14ac:dyDescent="0.25">
      <c r="A821" t="s">
        <v>7591</v>
      </c>
      <c r="B821" t="s">
        <v>7592</v>
      </c>
      <c r="C821" s="1" t="str">
        <f t="shared" si="87"/>
        <v>21:0955</v>
      </c>
      <c r="D821" s="1" t="str">
        <f t="shared" si="88"/>
        <v>21:0006</v>
      </c>
      <c r="E821" t="s">
        <v>6141</v>
      </c>
      <c r="F821" t="s">
        <v>7593</v>
      </c>
      <c r="H821">
        <v>64.727634899999998</v>
      </c>
      <c r="I821">
        <v>-110.3813026</v>
      </c>
      <c r="J821" s="1" t="str">
        <f t="shared" si="86"/>
        <v>Esker</v>
      </c>
      <c r="K821" s="1" t="str">
        <f t="shared" si="89"/>
        <v>Grain Mount: 0.25 – 0.50 mm</v>
      </c>
      <c r="L821" t="s">
        <v>7531</v>
      </c>
      <c r="M821" s="1" t="str">
        <f t="shared" si="90"/>
        <v>Prp</v>
      </c>
      <c r="N821" t="s">
        <v>7594</v>
      </c>
      <c r="O821" t="s">
        <v>7595</v>
      </c>
      <c r="P821" t="s">
        <v>7596</v>
      </c>
      <c r="Q821" t="s">
        <v>7597</v>
      </c>
      <c r="R821" t="s">
        <v>33</v>
      </c>
      <c r="S821" t="s">
        <v>5822</v>
      </c>
      <c r="T821" t="s">
        <v>3158</v>
      </c>
      <c r="U821" t="s">
        <v>36</v>
      </c>
      <c r="V821" t="s">
        <v>5944</v>
      </c>
      <c r="W821" t="s">
        <v>4598</v>
      </c>
      <c r="X821" t="s">
        <v>7598</v>
      </c>
    </row>
    <row r="822" spans="1:24" hidden="1" x14ac:dyDescent="0.25">
      <c r="A822" t="s">
        <v>7599</v>
      </c>
      <c r="B822" t="s">
        <v>7600</v>
      </c>
      <c r="C822" s="1" t="str">
        <f t="shared" si="87"/>
        <v>21:0955</v>
      </c>
      <c r="D822" s="1" t="str">
        <f t="shared" si="88"/>
        <v>21:0006</v>
      </c>
      <c r="E822" t="s">
        <v>6141</v>
      </c>
      <c r="F822" t="s">
        <v>7601</v>
      </c>
      <c r="H822">
        <v>64.727634899999998</v>
      </c>
      <c r="I822">
        <v>-110.3813026</v>
      </c>
      <c r="J822" s="1" t="str">
        <f t="shared" si="86"/>
        <v>Esker</v>
      </c>
      <c r="K822" s="1" t="str">
        <f t="shared" si="89"/>
        <v>Grain Mount: 0.25 – 0.50 mm</v>
      </c>
      <c r="L822" t="s">
        <v>7531</v>
      </c>
      <c r="M822" s="1" t="str">
        <f t="shared" si="90"/>
        <v>Prp</v>
      </c>
      <c r="N822" t="s">
        <v>7602</v>
      </c>
      <c r="O822" t="s">
        <v>7296</v>
      </c>
      <c r="P822" t="s">
        <v>3738</v>
      </c>
      <c r="Q822" t="s">
        <v>6036</v>
      </c>
      <c r="R822" t="s">
        <v>47</v>
      </c>
      <c r="S822" t="s">
        <v>7603</v>
      </c>
      <c r="T822" t="s">
        <v>2707</v>
      </c>
      <c r="U822" t="s">
        <v>33</v>
      </c>
      <c r="V822" t="s">
        <v>7604</v>
      </c>
      <c r="W822" t="s">
        <v>1246</v>
      </c>
      <c r="X822" t="s">
        <v>7605</v>
      </c>
    </row>
    <row r="823" spans="1:24" hidden="1" x14ac:dyDescent="0.25">
      <c r="A823" t="s">
        <v>7606</v>
      </c>
      <c r="B823" t="s">
        <v>7607</v>
      </c>
      <c r="C823" s="1" t="str">
        <f t="shared" si="87"/>
        <v>21:0955</v>
      </c>
      <c r="D823" s="1" t="str">
        <f t="shared" si="88"/>
        <v>21:0006</v>
      </c>
      <c r="E823" t="s">
        <v>6141</v>
      </c>
      <c r="F823" t="s">
        <v>7608</v>
      </c>
      <c r="H823">
        <v>64.727634899999998</v>
      </c>
      <c r="I823">
        <v>-110.3813026</v>
      </c>
      <c r="J823" s="1" t="str">
        <f t="shared" si="86"/>
        <v>Esker</v>
      </c>
      <c r="K823" s="1" t="str">
        <f t="shared" si="89"/>
        <v>Grain Mount: 0.25 – 0.50 mm</v>
      </c>
      <c r="L823" t="s">
        <v>7531</v>
      </c>
      <c r="M823" s="1" t="str">
        <f t="shared" si="90"/>
        <v>Prp</v>
      </c>
      <c r="N823" t="s">
        <v>2793</v>
      </c>
      <c r="O823" t="s">
        <v>7609</v>
      </c>
      <c r="P823" t="s">
        <v>7610</v>
      </c>
      <c r="Q823" t="s">
        <v>7611</v>
      </c>
      <c r="R823" t="s">
        <v>235</v>
      </c>
      <c r="S823" t="s">
        <v>7612</v>
      </c>
      <c r="T823" t="s">
        <v>3030</v>
      </c>
      <c r="U823" t="s">
        <v>366</v>
      </c>
      <c r="V823" t="s">
        <v>7613</v>
      </c>
      <c r="W823" t="s">
        <v>451</v>
      </c>
      <c r="X823" t="s">
        <v>6365</v>
      </c>
    </row>
    <row r="824" spans="1:24" hidden="1" x14ac:dyDescent="0.25">
      <c r="A824" t="s">
        <v>7614</v>
      </c>
      <c r="B824" t="s">
        <v>7615</v>
      </c>
      <c r="C824" s="1" t="str">
        <f t="shared" si="87"/>
        <v>21:0955</v>
      </c>
      <c r="D824" s="1" t="str">
        <f t="shared" si="88"/>
        <v>21:0006</v>
      </c>
      <c r="E824" t="s">
        <v>6141</v>
      </c>
      <c r="F824" t="s">
        <v>7616</v>
      </c>
      <c r="H824">
        <v>64.727634899999998</v>
      </c>
      <c r="I824">
        <v>-110.3813026</v>
      </c>
      <c r="J824" s="1" t="str">
        <f t="shared" si="86"/>
        <v>Esker</v>
      </c>
      <c r="K824" s="1" t="str">
        <f t="shared" si="89"/>
        <v>Grain Mount: 0.25 – 0.50 mm</v>
      </c>
      <c r="L824" t="s">
        <v>7531</v>
      </c>
      <c r="M824" s="1" t="str">
        <f t="shared" si="90"/>
        <v>Prp</v>
      </c>
      <c r="N824" t="s">
        <v>7617</v>
      </c>
      <c r="O824" t="s">
        <v>7618</v>
      </c>
      <c r="P824" t="s">
        <v>7619</v>
      </c>
      <c r="Q824" t="s">
        <v>2465</v>
      </c>
      <c r="R824" t="s">
        <v>101</v>
      </c>
      <c r="S824" t="s">
        <v>6033</v>
      </c>
      <c r="T824" t="s">
        <v>2423</v>
      </c>
      <c r="U824" t="s">
        <v>33</v>
      </c>
      <c r="V824" t="s">
        <v>7620</v>
      </c>
      <c r="W824" t="s">
        <v>439</v>
      </c>
      <c r="X824" t="s">
        <v>2075</v>
      </c>
    </row>
    <row r="825" spans="1:24" hidden="1" x14ac:dyDescent="0.25">
      <c r="A825" t="s">
        <v>7621</v>
      </c>
      <c r="B825" t="s">
        <v>7622</v>
      </c>
      <c r="C825" s="1" t="str">
        <f t="shared" si="87"/>
        <v>21:0955</v>
      </c>
      <c r="D825" s="1" t="str">
        <f t="shared" si="88"/>
        <v>21:0006</v>
      </c>
      <c r="E825" t="s">
        <v>6141</v>
      </c>
      <c r="F825" t="s">
        <v>7623</v>
      </c>
      <c r="H825">
        <v>64.727634899999998</v>
      </c>
      <c r="I825">
        <v>-110.3813026</v>
      </c>
      <c r="J825" s="1" t="str">
        <f t="shared" si="86"/>
        <v>Esker</v>
      </c>
      <c r="K825" s="1" t="str">
        <f t="shared" si="89"/>
        <v>Grain Mount: 0.25 – 0.50 mm</v>
      </c>
      <c r="L825" t="s">
        <v>7531</v>
      </c>
      <c r="M825" s="1" t="str">
        <f t="shared" si="90"/>
        <v>Prp</v>
      </c>
      <c r="N825" t="s">
        <v>1785</v>
      </c>
      <c r="O825" t="s">
        <v>7624</v>
      </c>
      <c r="P825" t="s">
        <v>7625</v>
      </c>
      <c r="Q825" t="s">
        <v>7626</v>
      </c>
      <c r="R825" t="s">
        <v>366</v>
      </c>
      <c r="S825" t="s">
        <v>7627</v>
      </c>
      <c r="T825" t="s">
        <v>1056</v>
      </c>
      <c r="U825" t="s">
        <v>170</v>
      </c>
      <c r="V825" t="s">
        <v>7628</v>
      </c>
      <c r="W825" t="s">
        <v>6369</v>
      </c>
      <c r="X825" t="s">
        <v>7629</v>
      </c>
    </row>
    <row r="826" spans="1:24" hidden="1" x14ac:dyDescent="0.25">
      <c r="A826" t="s">
        <v>7630</v>
      </c>
      <c r="B826" t="s">
        <v>7631</v>
      </c>
      <c r="C826" s="1" t="str">
        <f t="shared" si="87"/>
        <v>21:0955</v>
      </c>
      <c r="D826" s="1" t="str">
        <f t="shared" si="88"/>
        <v>21:0006</v>
      </c>
      <c r="E826" t="s">
        <v>6141</v>
      </c>
      <c r="F826" t="s">
        <v>7632</v>
      </c>
      <c r="H826">
        <v>64.727634899999998</v>
      </c>
      <c r="I826">
        <v>-110.3813026</v>
      </c>
      <c r="J826" s="1" t="str">
        <f t="shared" si="86"/>
        <v>Esker</v>
      </c>
      <c r="K826" s="1" t="str">
        <f t="shared" si="89"/>
        <v>Grain Mount: 0.25 – 0.50 mm</v>
      </c>
      <c r="L826" t="s">
        <v>7531</v>
      </c>
      <c r="M826" s="1" t="str">
        <f t="shared" si="90"/>
        <v>Prp</v>
      </c>
      <c r="N826" t="s">
        <v>7633</v>
      </c>
      <c r="O826" t="s">
        <v>7634</v>
      </c>
      <c r="P826" t="s">
        <v>7635</v>
      </c>
      <c r="Q826" t="s">
        <v>7636</v>
      </c>
      <c r="R826" t="s">
        <v>101</v>
      </c>
      <c r="S826" t="s">
        <v>7637</v>
      </c>
      <c r="T826" t="s">
        <v>3430</v>
      </c>
      <c r="U826" t="s">
        <v>474</v>
      </c>
      <c r="V826" t="s">
        <v>7638</v>
      </c>
      <c r="W826" t="s">
        <v>4756</v>
      </c>
      <c r="X826" t="s">
        <v>7639</v>
      </c>
    </row>
    <row r="827" spans="1:24" hidden="1" x14ac:dyDescent="0.25">
      <c r="A827" t="s">
        <v>7640</v>
      </c>
      <c r="B827" t="s">
        <v>7641</v>
      </c>
      <c r="C827" s="1" t="str">
        <f t="shared" si="87"/>
        <v>21:0955</v>
      </c>
      <c r="D827" s="1" t="str">
        <f t="shared" si="88"/>
        <v>21:0006</v>
      </c>
      <c r="E827" t="s">
        <v>6141</v>
      </c>
      <c r="F827" t="s">
        <v>7642</v>
      </c>
      <c r="H827">
        <v>64.727634899999998</v>
      </c>
      <c r="I827">
        <v>-110.3813026</v>
      </c>
      <c r="J827" s="1" t="str">
        <f t="shared" si="86"/>
        <v>Esker</v>
      </c>
      <c r="K827" s="1" t="str">
        <f t="shared" si="89"/>
        <v>Grain Mount: 0.25 – 0.50 mm</v>
      </c>
      <c r="L827" t="s">
        <v>7531</v>
      </c>
      <c r="M827" s="1" t="str">
        <f t="shared" si="90"/>
        <v>Prp</v>
      </c>
      <c r="N827" t="s">
        <v>7643</v>
      </c>
      <c r="O827" t="s">
        <v>7644</v>
      </c>
      <c r="P827" t="s">
        <v>7645</v>
      </c>
      <c r="Q827" t="s">
        <v>7646</v>
      </c>
      <c r="R827" t="s">
        <v>246</v>
      </c>
      <c r="S827" t="s">
        <v>7647</v>
      </c>
      <c r="T827" t="s">
        <v>522</v>
      </c>
      <c r="U827" t="s">
        <v>223</v>
      </c>
      <c r="V827" t="s">
        <v>7101</v>
      </c>
      <c r="W827" t="s">
        <v>868</v>
      </c>
      <c r="X827" t="s">
        <v>7648</v>
      </c>
    </row>
    <row r="828" spans="1:24" hidden="1" x14ac:dyDescent="0.25">
      <c r="A828" t="s">
        <v>7649</v>
      </c>
      <c r="B828" t="s">
        <v>7650</v>
      </c>
      <c r="C828" s="1" t="str">
        <f t="shared" si="87"/>
        <v>21:0955</v>
      </c>
      <c r="D828" s="1" t="str">
        <f t="shared" si="88"/>
        <v>21:0006</v>
      </c>
      <c r="E828" t="s">
        <v>6141</v>
      </c>
      <c r="F828" t="s">
        <v>7651</v>
      </c>
      <c r="H828">
        <v>64.727634899999998</v>
      </c>
      <c r="I828">
        <v>-110.3813026</v>
      </c>
      <c r="J828" s="1" t="str">
        <f t="shared" si="86"/>
        <v>Esker</v>
      </c>
      <c r="K828" s="1" t="str">
        <f t="shared" si="89"/>
        <v>Grain Mount: 0.25 – 0.50 mm</v>
      </c>
      <c r="L828" t="s">
        <v>7531</v>
      </c>
      <c r="M828" s="1" t="str">
        <f t="shared" si="90"/>
        <v>Prp</v>
      </c>
      <c r="N828" t="s">
        <v>7652</v>
      </c>
      <c r="O828" t="s">
        <v>7653</v>
      </c>
      <c r="P828" t="s">
        <v>7654</v>
      </c>
      <c r="Q828" t="s">
        <v>3450</v>
      </c>
      <c r="R828" t="s">
        <v>246</v>
      </c>
      <c r="S828" t="s">
        <v>7655</v>
      </c>
      <c r="T828" t="s">
        <v>293</v>
      </c>
      <c r="U828" t="s">
        <v>33</v>
      </c>
      <c r="V828" t="s">
        <v>7656</v>
      </c>
      <c r="W828" t="s">
        <v>6568</v>
      </c>
      <c r="X828" t="s">
        <v>7657</v>
      </c>
    </row>
    <row r="829" spans="1:24" hidden="1" x14ac:dyDescent="0.25">
      <c r="A829" t="s">
        <v>7658</v>
      </c>
      <c r="B829" t="s">
        <v>7659</v>
      </c>
      <c r="C829" s="1" t="str">
        <f t="shared" si="87"/>
        <v>21:0955</v>
      </c>
      <c r="D829" s="1" t="str">
        <f t="shared" si="88"/>
        <v>21:0006</v>
      </c>
      <c r="E829" t="s">
        <v>6141</v>
      </c>
      <c r="F829" t="s">
        <v>7660</v>
      </c>
      <c r="H829">
        <v>64.727634899999998</v>
      </c>
      <c r="I829">
        <v>-110.3813026</v>
      </c>
      <c r="J829" s="1" t="str">
        <f t="shared" si="86"/>
        <v>Esker</v>
      </c>
      <c r="K829" s="1" t="str">
        <f t="shared" si="89"/>
        <v>Grain Mount: 0.25 – 0.50 mm</v>
      </c>
      <c r="L829" t="s">
        <v>7531</v>
      </c>
      <c r="M829" s="1" t="str">
        <f t="shared" si="90"/>
        <v>Prp</v>
      </c>
      <c r="N829" t="s">
        <v>5620</v>
      </c>
      <c r="O829" t="s">
        <v>7661</v>
      </c>
      <c r="P829" t="s">
        <v>7662</v>
      </c>
      <c r="Q829" t="s">
        <v>7663</v>
      </c>
      <c r="R829" t="s">
        <v>220</v>
      </c>
      <c r="S829" t="s">
        <v>7664</v>
      </c>
      <c r="T829" t="s">
        <v>224</v>
      </c>
      <c r="U829" t="s">
        <v>424</v>
      </c>
      <c r="V829" t="s">
        <v>344</v>
      </c>
      <c r="W829" t="s">
        <v>1876</v>
      </c>
      <c r="X829" t="s">
        <v>7665</v>
      </c>
    </row>
    <row r="830" spans="1:24" hidden="1" x14ac:dyDescent="0.25">
      <c r="A830" t="s">
        <v>7666</v>
      </c>
      <c r="B830" t="s">
        <v>7667</v>
      </c>
      <c r="C830" s="1" t="str">
        <f t="shared" si="87"/>
        <v>21:0955</v>
      </c>
      <c r="D830" s="1" t="str">
        <f t="shared" si="88"/>
        <v>21:0006</v>
      </c>
      <c r="E830" t="s">
        <v>6141</v>
      </c>
      <c r="F830" t="s">
        <v>7668</v>
      </c>
      <c r="H830">
        <v>64.727634899999998</v>
      </c>
      <c r="I830">
        <v>-110.3813026</v>
      </c>
      <c r="J830" s="1" t="str">
        <f t="shared" si="86"/>
        <v>Esker</v>
      </c>
      <c r="K830" s="1" t="str">
        <f t="shared" si="89"/>
        <v>Grain Mount: 0.25 – 0.50 mm</v>
      </c>
      <c r="L830" t="s">
        <v>7531</v>
      </c>
      <c r="M830" s="1" t="str">
        <f t="shared" si="90"/>
        <v>Prp</v>
      </c>
      <c r="N830" t="s">
        <v>2506</v>
      </c>
      <c r="O830" t="s">
        <v>7669</v>
      </c>
      <c r="P830" t="s">
        <v>7670</v>
      </c>
      <c r="Q830" t="s">
        <v>7671</v>
      </c>
      <c r="R830" t="s">
        <v>234</v>
      </c>
      <c r="S830" t="s">
        <v>7672</v>
      </c>
      <c r="T830" t="s">
        <v>611</v>
      </c>
      <c r="U830" t="s">
        <v>245</v>
      </c>
      <c r="V830" t="s">
        <v>3752</v>
      </c>
      <c r="W830" t="s">
        <v>2145</v>
      </c>
      <c r="X830" t="s">
        <v>7673</v>
      </c>
    </row>
    <row r="831" spans="1:24" hidden="1" x14ac:dyDescent="0.25">
      <c r="A831" t="s">
        <v>7674</v>
      </c>
      <c r="B831" t="s">
        <v>7675</v>
      </c>
      <c r="C831" s="1" t="str">
        <f t="shared" si="87"/>
        <v>21:0955</v>
      </c>
      <c r="D831" s="1" t="str">
        <f t="shared" si="88"/>
        <v>21:0006</v>
      </c>
      <c r="E831" t="s">
        <v>6141</v>
      </c>
      <c r="F831" t="s">
        <v>7676</v>
      </c>
      <c r="H831">
        <v>64.727634899999998</v>
      </c>
      <c r="I831">
        <v>-110.3813026</v>
      </c>
      <c r="J831" s="1" t="str">
        <f t="shared" si="86"/>
        <v>Esker</v>
      </c>
      <c r="K831" s="1" t="str">
        <f t="shared" si="89"/>
        <v>Grain Mount: 0.25 – 0.50 mm</v>
      </c>
      <c r="L831" t="s">
        <v>7531</v>
      </c>
      <c r="M831" s="1" t="str">
        <f t="shared" si="90"/>
        <v>Prp</v>
      </c>
      <c r="N831" t="s">
        <v>7677</v>
      </c>
      <c r="O831" t="s">
        <v>2878</v>
      </c>
      <c r="P831" t="s">
        <v>7678</v>
      </c>
      <c r="Q831" t="s">
        <v>7679</v>
      </c>
      <c r="R831" t="s">
        <v>33</v>
      </c>
      <c r="S831" t="s">
        <v>7680</v>
      </c>
      <c r="T831" t="s">
        <v>2288</v>
      </c>
      <c r="U831" t="s">
        <v>449</v>
      </c>
      <c r="V831" t="s">
        <v>7681</v>
      </c>
      <c r="W831" t="s">
        <v>2634</v>
      </c>
      <c r="X831" t="s">
        <v>7682</v>
      </c>
    </row>
    <row r="832" spans="1:24" hidden="1" x14ac:dyDescent="0.25">
      <c r="A832" t="s">
        <v>7683</v>
      </c>
      <c r="B832" t="s">
        <v>7684</v>
      </c>
      <c r="C832" s="1" t="str">
        <f t="shared" si="87"/>
        <v>21:0955</v>
      </c>
      <c r="D832" s="1" t="str">
        <f t="shared" si="88"/>
        <v>21:0006</v>
      </c>
      <c r="E832" t="s">
        <v>6141</v>
      </c>
      <c r="F832" t="s">
        <v>7685</v>
      </c>
      <c r="H832">
        <v>64.727634899999998</v>
      </c>
      <c r="I832">
        <v>-110.3813026</v>
      </c>
      <c r="J832" s="1" t="str">
        <f t="shared" si="86"/>
        <v>Esker</v>
      </c>
      <c r="K832" s="1" t="str">
        <f t="shared" si="89"/>
        <v>Grain Mount: 0.25 – 0.50 mm</v>
      </c>
      <c r="L832" t="s">
        <v>7531</v>
      </c>
      <c r="M832" s="1" t="str">
        <f t="shared" si="90"/>
        <v>Prp</v>
      </c>
      <c r="N832" t="s">
        <v>386</v>
      </c>
      <c r="O832" t="s">
        <v>7686</v>
      </c>
      <c r="P832" t="s">
        <v>7687</v>
      </c>
      <c r="Q832" t="s">
        <v>5590</v>
      </c>
      <c r="R832" t="s">
        <v>220</v>
      </c>
      <c r="S832" t="s">
        <v>7688</v>
      </c>
      <c r="T832" t="s">
        <v>1527</v>
      </c>
      <c r="U832" t="s">
        <v>33</v>
      </c>
      <c r="V832" t="s">
        <v>7397</v>
      </c>
      <c r="W832" t="s">
        <v>4224</v>
      </c>
      <c r="X832" t="s">
        <v>7689</v>
      </c>
    </row>
    <row r="833" spans="1:24" hidden="1" x14ac:dyDescent="0.25">
      <c r="A833" t="s">
        <v>7690</v>
      </c>
      <c r="B833" t="s">
        <v>7691</v>
      </c>
      <c r="C833" s="1" t="str">
        <f t="shared" si="87"/>
        <v>21:0955</v>
      </c>
      <c r="D833" s="1" t="str">
        <f t="shared" si="88"/>
        <v>21:0006</v>
      </c>
      <c r="E833" t="s">
        <v>6141</v>
      </c>
      <c r="F833" t="s">
        <v>7692</v>
      </c>
      <c r="H833">
        <v>64.727634899999998</v>
      </c>
      <c r="I833">
        <v>-110.3813026</v>
      </c>
      <c r="J833" s="1" t="str">
        <f t="shared" si="86"/>
        <v>Esker</v>
      </c>
      <c r="K833" s="1" t="str">
        <f t="shared" si="89"/>
        <v>Grain Mount: 0.25 – 0.50 mm</v>
      </c>
      <c r="L833" t="s">
        <v>7531</v>
      </c>
      <c r="M833" s="1" t="str">
        <f t="shared" si="90"/>
        <v>Prp</v>
      </c>
      <c r="N833" t="s">
        <v>7693</v>
      </c>
      <c r="O833" t="s">
        <v>4018</v>
      </c>
      <c r="P833" t="s">
        <v>7694</v>
      </c>
      <c r="Q833" t="s">
        <v>5209</v>
      </c>
      <c r="R833" t="s">
        <v>223</v>
      </c>
      <c r="S833" t="s">
        <v>1949</v>
      </c>
      <c r="T833" t="s">
        <v>3019</v>
      </c>
      <c r="U833" t="s">
        <v>421</v>
      </c>
      <c r="V833" t="s">
        <v>7695</v>
      </c>
      <c r="W833" t="s">
        <v>4224</v>
      </c>
      <c r="X833" t="s">
        <v>7696</v>
      </c>
    </row>
    <row r="834" spans="1:24" hidden="1" x14ac:dyDescent="0.25">
      <c r="A834" t="s">
        <v>7697</v>
      </c>
      <c r="B834" t="s">
        <v>7698</v>
      </c>
      <c r="C834" s="1" t="str">
        <f t="shared" si="87"/>
        <v>21:0955</v>
      </c>
      <c r="D834" s="1" t="str">
        <f t="shared" si="88"/>
        <v>21:0006</v>
      </c>
      <c r="E834" t="s">
        <v>6141</v>
      </c>
      <c r="F834" t="s">
        <v>7699</v>
      </c>
      <c r="H834">
        <v>64.727634899999998</v>
      </c>
      <c r="I834">
        <v>-110.3813026</v>
      </c>
      <c r="J834" s="1" t="str">
        <f t="shared" si="86"/>
        <v>Esker</v>
      </c>
      <c r="K834" s="1" t="str">
        <f t="shared" si="89"/>
        <v>Grain Mount: 0.25 – 0.50 mm</v>
      </c>
      <c r="L834" t="s">
        <v>7531</v>
      </c>
      <c r="M834" s="1" t="str">
        <f t="shared" si="90"/>
        <v>Prp</v>
      </c>
      <c r="N834" t="s">
        <v>7700</v>
      </c>
      <c r="O834" t="s">
        <v>1468</v>
      </c>
      <c r="P834" t="s">
        <v>7701</v>
      </c>
      <c r="Q834" t="s">
        <v>7702</v>
      </c>
      <c r="R834" t="s">
        <v>101</v>
      </c>
      <c r="S834" t="s">
        <v>7703</v>
      </c>
      <c r="T834" t="s">
        <v>1346</v>
      </c>
      <c r="U834" t="s">
        <v>33</v>
      </c>
      <c r="V834" t="s">
        <v>2289</v>
      </c>
      <c r="W834" t="s">
        <v>1831</v>
      </c>
      <c r="X834" t="s">
        <v>7704</v>
      </c>
    </row>
    <row r="835" spans="1:24" hidden="1" x14ac:dyDescent="0.25">
      <c r="A835" t="s">
        <v>7705</v>
      </c>
      <c r="B835" t="s">
        <v>7706</v>
      </c>
      <c r="C835" s="1" t="str">
        <f t="shared" si="87"/>
        <v>21:0955</v>
      </c>
      <c r="D835" s="1" t="str">
        <f t="shared" si="88"/>
        <v>21:0006</v>
      </c>
      <c r="E835" t="s">
        <v>6141</v>
      </c>
      <c r="F835" t="s">
        <v>7707</v>
      </c>
      <c r="H835">
        <v>64.727634899999998</v>
      </c>
      <c r="I835">
        <v>-110.3813026</v>
      </c>
      <c r="J835" s="1" t="str">
        <f t="shared" si="86"/>
        <v>Esker</v>
      </c>
      <c r="K835" s="1" t="str">
        <f t="shared" si="89"/>
        <v>Grain Mount: 0.25 – 0.50 mm</v>
      </c>
      <c r="L835" t="s">
        <v>7531</v>
      </c>
      <c r="M835" s="1" t="str">
        <f t="shared" si="90"/>
        <v>Prp</v>
      </c>
      <c r="N835" t="s">
        <v>7708</v>
      </c>
      <c r="O835" t="s">
        <v>7709</v>
      </c>
      <c r="P835" t="s">
        <v>7552</v>
      </c>
      <c r="Q835" t="s">
        <v>7710</v>
      </c>
      <c r="R835" t="s">
        <v>200</v>
      </c>
      <c r="S835" t="s">
        <v>7711</v>
      </c>
      <c r="T835" t="s">
        <v>891</v>
      </c>
      <c r="U835" t="s">
        <v>47</v>
      </c>
      <c r="V835" t="s">
        <v>7712</v>
      </c>
      <c r="W835" t="s">
        <v>2645</v>
      </c>
      <c r="X835" t="s">
        <v>7713</v>
      </c>
    </row>
    <row r="836" spans="1:24" hidden="1" x14ac:dyDescent="0.25">
      <c r="A836" t="s">
        <v>7714</v>
      </c>
      <c r="B836" t="s">
        <v>7715</v>
      </c>
      <c r="C836" s="1" t="str">
        <f t="shared" si="87"/>
        <v>21:0955</v>
      </c>
      <c r="D836" s="1" t="str">
        <f t="shared" si="88"/>
        <v>21:0006</v>
      </c>
      <c r="E836" t="s">
        <v>6141</v>
      </c>
      <c r="F836" t="s">
        <v>7716</v>
      </c>
      <c r="H836">
        <v>64.727634899999998</v>
      </c>
      <c r="I836">
        <v>-110.3813026</v>
      </c>
      <c r="J836" s="1" t="str">
        <f t="shared" si="86"/>
        <v>Esker</v>
      </c>
      <c r="K836" s="1" t="str">
        <f t="shared" si="89"/>
        <v>Grain Mount: 0.25 – 0.50 mm</v>
      </c>
      <c r="L836" t="s">
        <v>7531</v>
      </c>
      <c r="M836" s="1" t="str">
        <f t="shared" si="90"/>
        <v>Prp</v>
      </c>
      <c r="N836" t="s">
        <v>7717</v>
      </c>
      <c r="O836" t="s">
        <v>7718</v>
      </c>
      <c r="P836" t="s">
        <v>7719</v>
      </c>
      <c r="Q836" t="s">
        <v>7720</v>
      </c>
      <c r="R836" t="s">
        <v>220</v>
      </c>
      <c r="S836" t="s">
        <v>7721</v>
      </c>
      <c r="T836" t="s">
        <v>1668</v>
      </c>
      <c r="U836" t="s">
        <v>474</v>
      </c>
      <c r="V836" t="s">
        <v>7722</v>
      </c>
      <c r="W836" t="s">
        <v>1390</v>
      </c>
      <c r="X836" t="s">
        <v>7723</v>
      </c>
    </row>
    <row r="837" spans="1:24" hidden="1" x14ac:dyDescent="0.25">
      <c r="A837" t="s">
        <v>7724</v>
      </c>
      <c r="B837" t="s">
        <v>7725</v>
      </c>
      <c r="C837" s="1" t="str">
        <f t="shared" si="87"/>
        <v>21:0955</v>
      </c>
      <c r="D837" s="1" t="str">
        <f t="shared" si="88"/>
        <v>21:0006</v>
      </c>
      <c r="E837" t="s">
        <v>6141</v>
      </c>
      <c r="F837" t="s">
        <v>7726</v>
      </c>
      <c r="H837">
        <v>64.727634899999998</v>
      </c>
      <c r="I837">
        <v>-110.3813026</v>
      </c>
      <c r="J837" s="1" t="str">
        <f t="shared" si="86"/>
        <v>Esker</v>
      </c>
      <c r="K837" s="1" t="str">
        <f t="shared" si="89"/>
        <v>Grain Mount: 0.25 – 0.50 mm</v>
      </c>
      <c r="L837" t="s">
        <v>7531</v>
      </c>
      <c r="M837" s="1" t="str">
        <f t="shared" si="90"/>
        <v>Prp</v>
      </c>
      <c r="N837" t="s">
        <v>7727</v>
      </c>
      <c r="O837" t="s">
        <v>7728</v>
      </c>
      <c r="P837" t="s">
        <v>7729</v>
      </c>
      <c r="Q837" t="s">
        <v>7730</v>
      </c>
      <c r="R837" t="s">
        <v>366</v>
      </c>
      <c r="S837" t="s">
        <v>7731</v>
      </c>
      <c r="T837" t="s">
        <v>1307</v>
      </c>
      <c r="U837" t="s">
        <v>457</v>
      </c>
      <c r="V837" t="s">
        <v>7732</v>
      </c>
      <c r="W837" t="s">
        <v>182</v>
      </c>
      <c r="X837" t="s">
        <v>7733</v>
      </c>
    </row>
    <row r="838" spans="1:24" hidden="1" x14ac:dyDescent="0.25">
      <c r="A838" t="s">
        <v>7734</v>
      </c>
      <c r="B838" t="s">
        <v>7735</v>
      </c>
      <c r="C838" s="1" t="str">
        <f t="shared" si="87"/>
        <v>21:0955</v>
      </c>
      <c r="D838" s="1" t="str">
        <f t="shared" si="88"/>
        <v>21:0006</v>
      </c>
      <c r="E838" t="s">
        <v>6141</v>
      </c>
      <c r="F838" t="s">
        <v>7736</v>
      </c>
      <c r="H838">
        <v>64.727634899999998</v>
      </c>
      <c r="I838">
        <v>-110.3813026</v>
      </c>
      <c r="J838" s="1" t="str">
        <f t="shared" si="86"/>
        <v>Esker</v>
      </c>
      <c r="K838" s="1" t="str">
        <f t="shared" si="89"/>
        <v>Grain Mount: 0.25 – 0.50 mm</v>
      </c>
      <c r="L838" t="s">
        <v>7531</v>
      </c>
      <c r="M838" s="1" t="str">
        <f t="shared" si="90"/>
        <v>Prp</v>
      </c>
      <c r="N838" t="s">
        <v>7737</v>
      </c>
      <c r="O838" t="s">
        <v>7738</v>
      </c>
      <c r="P838" t="s">
        <v>7739</v>
      </c>
      <c r="Q838" t="s">
        <v>5541</v>
      </c>
      <c r="R838" t="s">
        <v>33</v>
      </c>
      <c r="S838" t="s">
        <v>7740</v>
      </c>
      <c r="T838" t="s">
        <v>317</v>
      </c>
      <c r="U838" t="s">
        <v>470</v>
      </c>
      <c r="V838" t="s">
        <v>7741</v>
      </c>
      <c r="W838" t="s">
        <v>317</v>
      </c>
      <c r="X838" t="s">
        <v>7742</v>
      </c>
    </row>
    <row r="839" spans="1:24" hidden="1" x14ac:dyDescent="0.25">
      <c r="A839" t="s">
        <v>7743</v>
      </c>
      <c r="B839" t="s">
        <v>7744</v>
      </c>
      <c r="C839" s="1" t="str">
        <f t="shared" si="87"/>
        <v>21:0955</v>
      </c>
      <c r="D839" s="1" t="str">
        <f t="shared" si="88"/>
        <v>21:0006</v>
      </c>
      <c r="E839" t="s">
        <v>6141</v>
      </c>
      <c r="F839" t="s">
        <v>7745</v>
      </c>
      <c r="H839">
        <v>64.727634899999998</v>
      </c>
      <c r="I839">
        <v>-110.3813026</v>
      </c>
      <c r="J839" s="1" t="str">
        <f t="shared" si="86"/>
        <v>Esker</v>
      </c>
      <c r="K839" s="1" t="str">
        <f t="shared" si="89"/>
        <v>Grain Mount: 0.25 – 0.50 mm</v>
      </c>
      <c r="L839" t="s">
        <v>7531</v>
      </c>
      <c r="M839" s="1" t="str">
        <f t="shared" si="90"/>
        <v>Prp</v>
      </c>
      <c r="N839" t="s">
        <v>7746</v>
      </c>
      <c r="O839" t="s">
        <v>7747</v>
      </c>
      <c r="P839" t="s">
        <v>7748</v>
      </c>
      <c r="Q839" t="s">
        <v>7749</v>
      </c>
      <c r="R839" t="s">
        <v>33</v>
      </c>
      <c r="S839" t="s">
        <v>3073</v>
      </c>
      <c r="T839" t="s">
        <v>1367</v>
      </c>
      <c r="U839" t="s">
        <v>33</v>
      </c>
      <c r="V839" t="s">
        <v>7750</v>
      </c>
      <c r="W839" t="s">
        <v>4550</v>
      </c>
      <c r="X839" t="s">
        <v>7751</v>
      </c>
    </row>
    <row r="840" spans="1:24" hidden="1" x14ac:dyDescent="0.25">
      <c r="A840" t="s">
        <v>7752</v>
      </c>
      <c r="B840" t="s">
        <v>7753</v>
      </c>
      <c r="C840" s="1" t="str">
        <f t="shared" si="87"/>
        <v>21:0955</v>
      </c>
      <c r="D840" s="1" t="str">
        <f t="shared" si="88"/>
        <v>21:0006</v>
      </c>
      <c r="E840" t="s">
        <v>6141</v>
      </c>
      <c r="F840" t="s">
        <v>7754</v>
      </c>
      <c r="H840">
        <v>64.727634899999998</v>
      </c>
      <c r="I840">
        <v>-110.3813026</v>
      </c>
      <c r="J840" s="1" t="str">
        <f t="shared" si="86"/>
        <v>Esker</v>
      </c>
      <c r="K840" s="1" t="str">
        <f t="shared" si="89"/>
        <v>Grain Mount: 0.25 – 0.50 mm</v>
      </c>
      <c r="L840" t="s">
        <v>7531</v>
      </c>
      <c r="M840" s="1" t="str">
        <f t="shared" si="90"/>
        <v>Prp</v>
      </c>
      <c r="N840" t="s">
        <v>7755</v>
      </c>
      <c r="O840" t="s">
        <v>7756</v>
      </c>
      <c r="P840" t="s">
        <v>7757</v>
      </c>
      <c r="Q840" t="s">
        <v>7758</v>
      </c>
      <c r="R840" t="s">
        <v>420</v>
      </c>
      <c r="S840" t="s">
        <v>1913</v>
      </c>
      <c r="T840" t="s">
        <v>369</v>
      </c>
      <c r="U840" t="s">
        <v>318</v>
      </c>
      <c r="V840" t="s">
        <v>7759</v>
      </c>
      <c r="W840" t="s">
        <v>1307</v>
      </c>
      <c r="X840" t="s">
        <v>7760</v>
      </c>
    </row>
    <row r="841" spans="1:24" hidden="1" x14ac:dyDescent="0.25">
      <c r="A841" t="s">
        <v>7761</v>
      </c>
      <c r="B841" t="s">
        <v>7762</v>
      </c>
      <c r="C841" s="1" t="str">
        <f t="shared" si="87"/>
        <v>21:0955</v>
      </c>
      <c r="D841" s="1" t="str">
        <f t="shared" si="88"/>
        <v>21:0006</v>
      </c>
      <c r="E841" t="s">
        <v>6141</v>
      </c>
      <c r="F841" t="s">
        <v>7763</v>
      </c>
      <c r="H841">
        <v>64.727634899999998</v>
      </c>
      <c r="I841">
        <v>-110.3813026</v>
      </c>
      <c r="J841" s="1" t="str">
        <f t="shared" si="86"/>
        <v>Esker</v>
      </c>
      <c r="K841" s="1" t="str">
        <f t="shared" si="89"/>
        <v>Grain Mount: 0.25 – 0.50 mm</v>
      </c>
      <c r="L841" t="s">
        <v>7531</v>
      </c>
      <c r="M841" s="1" t="str">
        <f t="shared" si="90"/>
        <v>Prp</v>
      </c>
      <c r="N841" t="s">
        <v>7764</v>
      </c>
      <c r="O841" t="s">
        <v>7765</v>
      </c>
      <c r="P841" t="s">
        <v>7766</v>
      </c>
      <c r="Q841" t="s">
        <v>5570</v>
      </c>
      <c r="R841" t="s">
        <v>90</v>
      </c>
      <c r="S841" t="s">
        <v>7767</v>
      </c>
      <c r="T841" t="s">
        <v>4718</v>
      </c>
      <c r="U841" t="s">
        <v>226</v>
      </c>
      <c r="V841" t="s">
        <v>7768</v>
      </c>
      <c r="W841" t="s">
        <v>3421</v>
      </c>
      <c r="X841" t="s">
        <v>5241</v>
      </c>
    </row>
    <row r="842" spans="1:24" hidden="1" x14ac:dyDescent="0.25">
      <c r="A842" t="s">
        <v>7769</v>
      </c>
      <c r="B842" t="s">
        <v>7770</v>
      </c>
      <c r="C842" s="1" t="str">
        <f t="shared" si="87"/>
        <v>21:0955</v>
      </c>
      <c r="D842" s="1" t="str">
        <f t="shared" si="88"/>
        <v>21:0006</v>
      </c>
      <c r="E842" t="s">
        <v>6141</v>
      </c>
      <c r="F842" t="s">
        <v>7771</v>
      </c>
      <c r="H842">
        <v>64.727634899999998</v>
      </c>
      <c r="I842">
        <v>-110.3813026</v>
      </c>
      <c r="J842" s="1" t="str">
        <f t="shared" si="86"/>
        <v>Esker</v>
      </c>
      <c r="K842" s="1" t="str">
        <f t="shared" si="89"/>
        <v>Grain Mount: 0.25 – 0.50 mm</v>
      </c>
      <c r="L842" t="s">
        <v>7531</v>
      </c>
      <c r="M842" s="1" t="str">
        <f t="shared" si="90"/>
        <v>Prp</v>
      </c>
      <c r="N842" t="s">
        <v>1805</v>
      </c>
      <c r="O842" t="s">
        <v>7772</v>
      </c>
      <c r="P842" t="s">
        <v>7773</v>
      </c>
      <c r="Q842" t="s">
        <v>7774</v>
      </c>
      <c r="R842" t="s">
        <v>223</v>
      </c>
      <c r="S842" t="s">
        <v>7775</v>
      </c>
      <c r="T842" t="s">
        <v>868</v>
      </c>
      <c r="U842" t="s">
        <v>457</v>
      </c>
      <c r="V842" t="s">
        <v>7776</v>
      </c>
      <c r="W842" t="s">
        <v>2893</v>
      </c>
      <c r="X842" t="s">
        <v>7777</v>
      </c>
    </row>
    <row r="843" spans="1:24" hidden="1" x14ac:dyDescent="0.25">
      <c r="A843" t="s">
        <v>7778</v>
      </c>
      <c r="B843" t="s">
        <v>7779</v>
      </c>
      <c r="C843" s="1" t="str">
        <f t="shared" si="87"/>
        <v>21:0955</v>
      </c>
      <c r="D843" s="1" t="str">
        <f t="shared" si="88"/>
        <v>21:0006</v>
      </c>
      <c r="E843" t="s">
        <v>6141</v>
      </c>
      <c r="F843" t="s">
        <v>7780</v>
      </c>
      <c r="H843">
        <v>64.727634899999998</v>
      </c>
      <c r="I843">
        <v>-110.3813026</v>
      </c>
      <c r="J843" s="1" t="str">
        <f t="shared" si="86"/>
        <v>Esker</v>
      </c>
      <c r="K843" s="1" t="str">
        <f t="shared" si="89"/>
        <v>Grain Mount: 0.25 – 0.50 mm</v>
      </c>
      <c r="L843" t="s">
        <v>7531</v>
      </c>
      <c r="M843" s="1" t="str">
        <f t="shared" ref="M843:M874" si="91">HYPERLINK("http://geochem.nrcan.gc.ca/cdogs/content/kwd/kwd030523_e.htm", "Prp")</f>
        <v>Prp</v>
      </c>
      <c r="N843" t="s">
        <v>1283</v>
      </c>
      <c r="O843" t="s">
        <v>2444</v>
      </c>
      <c r="P843" t="s">
        <v>7781</v>
      </c>
      <c r="Q843" t="s">
        <v>7782</v>
      </c>
      <c r="R843" t="s">
        <v>366</v>
      </c>
      <c r="S843" t="s">
        <v>7764</v>
      </c>
      <c r="T843" t="s">
        <v>4224</v>
      </c>
      <c r="U843" t="s">
        <v>462</v>
      </c>
      <c r="V843" t="s">
        <v>7783</v>
      </c>
      <c r="W843" t="s">
        <v>6274</v>
      </c>
      <c r="X843" t="s">
        <v>7784</v>
      </c>
    </row>
    <row r="844" spans="1:24" hidden="1" x14ac:dyDescent="0.25">
      <c r="A844" t="s">
        <v>7785</v>
      </c>
      <c r="B844" t="s">
        <v>7786</v>
      </c>
      <c r="C844" s="1" t="str">
        <f t="shared" si="87"/>
        <v>21:0955</v>
      </c>
      <c r="D844" s="1" t="str">
        <f t="shared" si="88"/>
        <v>21:0006</v>
      </c>
      <c r="E844" t="s">
        <v>6141</v>
      </c>
      <c r="F844" t="s">
        <v>7787</v>
      </c>
      <c r="H844">
        <v>64.727634899999998</v>
      </c>
      <c r="I844">
        <v>-110.3813026</v>
      </c>
      <c r="J844" s="1" t="str">
        <f t="shared" si="86"/>
        <v>Esker</v>
      </c>
      <c r="K844" s="1" t="str">
        <f t="shared" si="89"/>
        <v>Grain Mount: 0.25 – 0.50 mm</v>
      </c>
      <c r="L844" t="s">
        <v>7531</v>
      </c>
      <c r="M844" s="1" t="str">
        <f t="shared" si="91"/>
        <v>Prp</v>
      </c>
      <c r="N844" t="s">
        <v>7788</v>
      </c>
      <c r="O844" t="s">
        <v>7789</v>
      </c>
      <c r="P844" t="s">
        <v>7790</v>
      </c>
      <c r="Q844" t="s">
        <v>7791</v>
      </c>
      <c r="R844" t="s">
        <v>223</v>
      </c>
      <c r="S844" t="s">
        <v>4353</v>
      </c>
      <c r="T844" t="s">
        <v>3421</v>
      </c>
      <c r="U844" t="s">
        <v>728</v>
      </c>
      <c r="V844" t="s">
        <v>7792</v>
      </c>
      <c r="W844" t="s">
        <v>2592</v>
      </c>
      <c r="X844" t="s">
        <v>3255</v>
      </c>
    </row>
    <row r="845" spans="1:24" hidden="1" x14ac:dyDescent="0.25">
      <c r="A845" t="s">
        <v>7793</v>
      </c>
      <c r="B845" t="s">
        <v>7794</v>
      </c>
      <c r="C845" s="1" t="str">
        <f t="shared" si="87"/>
        <v>21:0955</v>
      </c>
      <c r="D845" s="1" t="str">
        <f t="shared" si="88"/>
        <v>21:0006</v>
      </c>
      <c r="E845" t="s">
        <v>6141</v>
      </c>
      <c r="F845" t="s">
        <v>7795</v>
      </c>
      <c r="H845">
        <v>64.727634899999998</v>
      </c>
      <c r="I845">
        <v>-110.3813026</v>
      </c>
      <c r="J845" s="1" t="str">
        <f t="shared" si="86"/>
        <v>Esker</v>
      </c>
      <c r="K845" s="1" t="str">
        <f t="shared" si="89"/>
        <v>Grain Mount: 0.25 – 0.50 mm</v>
      </c>
      <c r="L845" t="s">
        <v>7531</v>
      </c>
      <c r="M845" s="1" t="str">
        <f t="shared" si="91"/>
        <v>Prp</v>
      </c>
      <c r="N845" t="s">
        <v>7796</v>
      </c>
      <c r="O845" t="s">
        <v>7797</v>
      </c>
      <c r="P845" t="s">
        <v>7798</v>
      </c>
      <c r="Q845" t="s">
        <v>7799</v>
      </c>
      <c r="R845" t="s">
        <v>87</v>
      </c>
      <c r="S845" t="s">
        <v>7800</v>
      </c>
      <c r="T845" t="s">
        <v>211</v>
      </c>
      <c r="U845" t="s">
        <v>61</v>
      </c>
      <c r="V845" t="s">
        <v>7801</v>
      </c>
      <c r="W845" t="s">
        <v>3772</v>
      </c>
      <c r="X845" t="s">
        <v>7802</v>
      </c>
    </row>
    <row r="846" spans="1:24" hidden="1" x14ac:dyDescent="0.25">
      <c r="A846" t="s">
        <v>7803</v>
      </c>
      <c r="B846" t="s">
        <v>7804</v>
      </c>
      <c r="C846" s="1" t="str">
        <f t="shared" si="87"/>
        <v>21:0955</v>
      </c>
      <c r="D846" s="1" t="str">
        <f t="shared" si="88"/>
        <v>21:0006</v>
      </c>
      <c r="E846" t="s">
        <v>6141</v>
      </c>
      <c r="F846" t="s">
        <v>7805</v>
      </c>
      <c r="H846">
        <v>64.727634899999998</v>
      </c>
      <c r="I846">
        <v>-110.3813026</v>
      </c>
      <c r="J846" s="1" t="str">
        <f t="shared" si="86"/>
        <v>Esker</v>
      </c>
      <c r="K846" s="1" t="str">
        <f t="shared" si="89"/>
        <v>Grain Mount: 0.25 – 0.50 mm</v>
      </c>
      <c r="L846" t="s">
        <v>7531</v>
      </c>
      <c r="M846" s="1" t="str">
        <f t="shared" si="91"/>
        <v>Prp</v>
      </c>
      <c r="N846" t="s">
        <v>7806</v>
      </c>
      <c r="O846" t="s">
        <v>7807</v>
      </c>
      <c r="P846" t="s">
        <v>7808</v>
      </c>
      <c r="Q846" t="s">
        <v>7809</v>
      </c>
      <c r="R846" t="s">
        <v>33</v>
      </c>
      <c r="S846" t="s">
        <v>7810</v>
      </c>
      <c r="T846" t="s">
        <v>831</v>
      </c>
      <c r="U846" t="s">
        <v>33</v>
      </c>
      <c r="V846" t="s">
        <v>7811</v>
      </c>
      <c r="W846" t="s">
        <v>2530</v>
      </c>
      <c r="X846" t="s">
        <v>7812</v>
      </c>
    </row>
    <row r="847" spans="1:24" hidden="1" x14ac:dyDescent="0.25">
      <c r="A847" t="s">
        <v>7813</v>
      </c>
      <c r="B847" t="s">
        <v>7814</v>
      </c>
      <c r="C847" s="1" t="str">
        <f t="shared" si="87"/>
        <v>21:0955</v>
      </c>
      <c r="D847" s="1" t="str">
        <f t="shared" si="88"/>
        <v>21:0006</v>
      </c>
      <c r="E847" t="s">
        <v>6141</v>
      </c>
      <c r="F847" t="s">
        <v>7815</v>
      </c>
      <c r="H847">
        <v>64.727634899999998</v>
      </c>
      <c r="I847">
        <v>-110.3813026</v>
      </c>
      <c r="J847" s="1" t="str">
        <f t="shared" si="86"/>
        <v>Esker</v>
      </c>
      <c r="K847" s="1" t="str">
        <f t="shared" si="89"/>
        <v>Grain Mount: 0.25 – 0.50 mm</v>
      </c>
      <c r="L847" t="s">
        <v>7531</v>
      </c>
      <c r="M847" s="1" t="str">
        <f t="shared" si="91"/>
        <v>Prp</v>
      </c>
      <c r="N847" t="s">
        <v>7816</v>
      </c>
      <c r="O847" t="s">
        <v>7817</v>
      </c>
      <c r="P847" t="s">
        <v>5159</v>
      </c>
      <c r="Q847" t="s">
        <v>2590</v>
      </c>
      <c r="R847" t="s">
        <v>291</v>
      </c>
      <c r="S847" t="s">
        <v>7818</v>
      </c>
      <c r="T847" t="s">
        <v>3452</v>
      </c>
      <c r="U847" t="s">
        <v>331</v>
      </c>
      <c r="V847" t="s">
        <v>7819</v>
      </c>
      <c r="W847" t="s">
        <v>2788</v>
      </c>
      <c r="X847" t="s">
        <v>7820</v>
      </c>
    </row>
    <row r="848" spans="1:24" hidden="1" x14ac:dyDescent="0.25">
      <c r="A848" t="s">
        <v>7821</v>
      </c>
      <c r="B848" t="s">
        <v>7822</v>
      </c>
      <c r="C848" s="1" t="str">
        <f t="shared" si="87"/>
        <v>21:0955</v>
      </c>
      <c r="D848" s="1" t="str">
        <f t="shared" si="88"/>
        <v>21:0006</v>
      </c>
      <c r="E848" t="s">
        <v>6141</v>
      </c>
      <c r="F848" t="s">
        <v>7823</v>
      </c>
      <c r="H848">
        <v>64.727634899999998</v>
      </c>
      <c r="I848">
        <v>-110.3813026</v>
      </c>
      <c r="J848" s="1" t="str">
        <f t="shared" ref="J848:J911" si="92">HYPERLINK("http://geochem.nrcan.gc.ca/cdogs/content/kwd/kwd020073_e.htm", "Esker")</f>
        <v>Esker</v>
      </c>
      <c r="K848" s="1" t="str">
        <f t="shared" si="89"/>
        <v>Grain Mount: 0.25 – 0.50 mm</v>
      </c>
      <c r="L848" t="s">
        <v>7531</v>
      </c>
      <c r="M848" s="1" t="str">
        <f t="shared" si="91"/>
        <v>Prp</v>
      </c>
      <c r="N848" t="s">
        <v>7824</v>
      </c>
      <c r="O848" t="s">
        <v>7825</v>
      </c>
      <c r="P848" t="s">
        <v>1589</v>
      </c>
      <c r="Q848" t="s">
        <v>7826</v>
      </c>
      <c r="R848" t="s">
        <v>33</v>
      </c>
      <c r="S848" t="s">
        <v>3988</v>
      </c>
      <c r="T848" t="s">
        <v>320</v>
      </c>
      <c r="U848" t="s">
        <v>457</v>
      </c>
      <c r="V848" t="s">
        <v>7827</v>
      </c>
      <c r="W848" t="s">
        <v>4285</v>
      </c>
      <c r="X848" t="s">
        <v>7828</v>
      </c>
    </row>
    <row r="849" spans="1:24" hidden="1" x14ac:dyDescent="0.25">
      <c r="A849" t="s">
        <v>7829</v>
      </c>
      <c r="B849" t="s">
        <v>7830</v>
      </c>
      <c r="C849" s="1" t="str">
        <f t="shared" si="87"/>
        <v>21:0955</v>
      </c>
      <c r="D849" s="1" t="str">
        <f t="shared" si="88"/>
        <v>21:0006</v>
      </c>
      <c r="E849" t="s">
        <v>6141</v>
      </c>
      <c r="F849" t="s">
        <v>7831</v>
      </c>
      <c r="H849">
        <v>64.727634899999998</v>
      </c>
      <c r="I849">
        <v>-110.3813026</v>
      </c>
      <c r="J849" s="1" t="str">
        <f t="shared" si="92"/>
        <v>Esker</v>
      </c>
      <c r="K849" s="1" t="str">
        <f t="shared" si="89"/>
        <v>Grain Mount: 0.25 – 0.50 mm</v>
      </c>
      <c r="L849" t="s">
        <v>7531</v>
      </c>
      <c r="M849" s="1" t="str">
        <f t="shared" si="91"/>
        <v>Prp</v>
      </c>
      <c r="N849" t="s">
        <v>7832</v>
      </c>
      <c r="O849" t="s">
        <v>7833</v>
      </c>
      <c r="P849" t="s">
        <v>7834</v>
      </c>
      <c r="Q849" t="s">
        <v>7835</v>
      </c>
      <c r="R849" t="s">
        <v>728</v>
      </c>
      <c r="S849" t="s">
        <v>7836</v>
      </c>
      <c r="T849" t="s">
        <v>2707</v>
      </c>
      <c r="U849" t="s">
        <v>462</v>
      </c>
      <c r="V849" t="s">
        <v>7837</v>
      </c>
      <c r="W849" t="s">
        <v>4430</v>
      </c>
      <c r="X849" t="s">
        <v>7838</v>
      </c>
    </row>
    <row r="850" spans="1:24" hidden="1" x14ac:dyDescent="0.25">
      <c r="A850" t="s">
        <v>7839</v>
      </c>
      <c r="B850" t="s">
        <v>7840</v>
      </c>
      <c r="C850" s="1" t="str">
        <f t="shared" si="87"/>
        <v>21:0955</v>
      </c>
      <c r="D850" s="1" t="str">
        <f t="shared" si="88"/>
        <v>21:0006</v>
      </c>
      <c r="E850" t="s">
        <v>6141</v>
      </c>
      <c r="F850" t="s">
        <v>7841</v>
      </c>
      <c r="H850">
        <v>64.727634899999998</v>
      </c>
      <c r="I850">
        <v>-110.3813026</v>
      </c>
      <c r="J850" s="1" t="str">
        <f t="shared" si="92"/>
        <v>Esker</v>
      </c>
      <c r="K850" s="1" t="str">
        <f t="shared" si="89"/>
        <v>Grain Mount: 0.25 – 0.50 mm</v>
      </c>
      <c r="L850" t="s">
        <v>7531</v>
      </c>
      <c r="M850" s="1" t="str">
        <f t="shared" si="91"/>
        <v>Prp</v>
      </c>
      <c r="N850" t="s">
        <v>7842</v>
      </c>
      <c r="O850" t="s">
        <v>7843</v>
      </c>
      <c r="P850" t="s">
        <v>3101</v>
      </c>
      <c r="Q850" t="s">
        <v>7844</v>
      </c>
      <c r="R850" t="s">
        <v>33</v>
      </c>
      <c r="S850" t="s">
        <v>7845</v>
      </c>
      <c r="T850" t="s">
        <v>2356</v>
      </c>
      <c r="U850" t="s">
        <v>33</v>
      </c>
      <c r="V850" t="s">
        <v>7846</v>
      </c>
      <c r="W850" t="s">
        <v>1297</v>
      </c>
      <c r="X850" t="s">
        <v>7847</v>
      </c>
    </row>
    <row r="851" spans="1:24" hidden="1" x14ac:dyDescent="0.25">
      <c r="A851" t="s">
        <v>7848</v>
      </c>
      <c r="B851" t="s">
        <v>7849</v>
      </c>
      <c r="C851" s="1" t="str">
        <f t="shared" si="87"/>
        <v>21:0955</v>
      </c>
      <c r="D851" s="1" t="str">
        <f t="shared" si="88"/>
        <v>21:0006</v>
      </c>
      <c r="E851" t="s">
        <v>6141</v>
      </c>
      <c r="F851" t="s">
        <v>7850</v>
      </c>
      <c r="H851">
        <v>64.727634899999998</v>
      </c>
      <c r="I851">
        <v>-110.3813026</v>
      </c>
      <c r="J851" s="1" t="str">
        <f t="shared" si="92"/>
        <v>Esker</v>
      </c>
      <c r="K851" s="1" t="str">
        <f t="shared" si="89"/>
        <v>Grain Mount: 0.25 – 0.50 mm</v>
      </c>
      <c r="L851" t="s">
        <v>7531</v>
      </c>
      <c r="M851" s="1" t="str">
        <f t="shared" si="91"/>
        <v>Prp</v>
      </c>
      <c r="N851" t="s">
        <v>7851</v>
      </c>
      <c r="O851" t="s">
        <v>352</v>
      </c>
      <c r="P851" t="s">
        <v>7852</v>
      </c>
      <c r="Q851" t="s">
        <v>7853</v>
      </c>
      <c r="R851" t="s">
        <v>223</v>
      </c>
      <c r="S851" t="s">
        <v>7854</v>
      </c>
      <c r="T851" t="s">
        <v>957</v>
      </c>
      <c r="U851" t="s">
        <v>33</v>
      </c>
      <c r="V851" t="s">
        <v>7837</v>
      </c>
      <c r="W851" t="s">
        <v>2592</v>
      </c>
      <c r="X851" t="s">
        <v>7855</v>
      </c>
    </row>
    <row r="852" spans="1:24" hidden="1" x14ac:dyDescent="0.25">
      <c r="A852" t="s">
        <v>7856</v>
      </c>
      <c r="B852" t="s">
        <v>7857</v>
      </c>
      <c r="C852" s="1" t="str">
        <f t="shared" si="87"/>
        <v>21:0955</v>
      </c>
      <c r="D852" s="1" t="str">
        <f t="shared" si="88"/>
        <v>21:0006</v>
      </c>
      <c r="E852" t="s">
        <v>6141</v>
      </c>
      <c r="F852" t="s">
        <v>7858</v>
      </c>
      <c r="H852">
        <v>64.727634899999998</v>
      </c>
      <c r="I852">
        <v>-110.3813026</v>
      </c>
      <c r="J852" s="1" t="str">
        <f t="shared" si="92"/>
        <v>Esker</v>
      </c>
      <c r="K852" s="1" t="str">
        <f t="shared" si="89"/>
        <v>Grain Mount: 0.25 – 0.50 mm</v>
      </c>
      <c r="L852" t="s">
        <v>7531</v>
      </c>
      <c r="M852" s="1" t="str">
        <f t="shared" si="91"/>
        <v>Prp</v>
      </c>
      <c r="N852" t="s">
        <v>7859</v>
      </c>
      <c r="O852" t="s">
        <v>7860</v>
      </c>
      <c r="P852" t="s">
        <v>7861</v>
      </c>
      <c r="Q852" t="s">
        <v>7862</v>
      </c>
      <c r="R852" t="s">
        <v>87</v>
      </c>
      <c r="S852" t="s">
        <v>7863</v>
      </c>
      <c r="T852" t="s">
        <v>49</v>
      </c>
      <c r="U852" t="s">
        <v>33</v>
      </c>
      <c r="V852" t="s">
        <v>1472</v>
      </c>
      <c r="W852" t="s">
        <v>2696</v>
      </c>
      <c r="X852" t="s">
        <v>7864</v>
      </c>
    </row>
    <row r="853" spans="1:24" hidden="1" x14ac:dyDescent="0.25">
      <c r="A853" t="s">
        <v>7865</v>
      </c>
      <c r="B853" t="s">
        <v>7866</v>
      </c>
      <c r="C853" s="1" t="str">
        <f t="shared" si="87"/>
        <v>21:0955</v>
      </c>
      <c r="D853" s="1" t="str">
        <f t="shared" si="88"/>
        <v>21:0006</v>
      </c>
      <c r="E853" t="s">
        <v>6141</v>
      </c>
      <c r="F853" t="s">
        <v>7867</v>
      </c>
      <c r="H853">
        <v>64.727634899999998</v>
      </c>
      <c r="I853">
        <v>-110.3813026</v>
      </c>
      <c r="J853" s="1" t="str">
        <f t="shared" si="92"/>
        <v>Esker</v>
      </c>
      <c r="K853" s="1" t="str">
        <f t="shared" si="89"/>
        <v>Grain Mount: 0.25 – 0.50 mm</v>
      </c>
      <c r="L853" t="s">
        <v>7531</v>
      </c>
      <c r="M853" s="1" t="str">
        <f t="shared" si="91"/>
        <v>Prp</v>
      </c>
      <c r="N853" t="s">
        <v>7868</v>
      </c>
      <c r="O853" t="s">
        <v>7869</v>
      </c>
      <c r="P853" t="s">
        <v>7870</v>
      </c>
      <c r="Q853" t="s">
        <v>3759</v>
      </c>
      <c r="R853" t="s">
        <v>555</v>
      </c>
      <c r="S853" t="s">
        <v>5273</v>
      </c>
      <c r="T853" t="s">
        <v>2707</v>
      </c>
      <c r="U853" t="s">
        <v>457</v>
      </c>
      <c r="V853" t="s">
        <v>7871</v>
      </c>
      <c r="W853" t="s">
        <v>2141</v>
      </c>
      <c r="X853" t="s">
        <v>7872</v>
      </c>
    </row>
    <row r="854" spans="1:24" hidden="1" x14ac:dyDescent="0.25">
      <c r="A854" t="s">
        <v>7873</v>
      </c>
      <c r="B854" t="s">
        <v>7874</v>
      </c>
      <c r="C854" s="1" t="str">
        <f t="shared" si="87"/>
        <v>21:0955</v>
      </c>
      <c r="D854" s="1" t="str">
        <f t="shared" si="88"/>
        <v>21:0006</v>
      </c>
      <c r="E854" t="s">
        <v>6141</v>
      </c>
      <c r="F854" t="s">
        <v>7875</v>
      </c>
      <c r="H854">
        <v>64.727634899999998</v>
      </c>
      <c r="I854">
        <v>-110.3813026</v>
      </c>
      <c r="J854" s="1" t="str">
        <f t="shared" si="92"/>
        <v>Esker</v>
      </c>
      <c r="K854" s="1" t="str">
        <f t="shared" si="89"/>
        <v>Grain Mount: 0.25 – 0.50 mm</v>
      </c>
      <c r="L854" t="s">
        <v>7531</v>
      </c>
      <c r="M854" s="1" t="str">
        <f t="shared" si="91"/>
        <v>Prp</v>
      </c>
      <c r="N854" t="s">
        <v>1467</v>
      </c>
      <c r="O854" t="s">
        <v>7876</v>
      </c>
      <c r="P854" t="s">
        <v>5792</v>
      </c>
      <c r="Q854" t="s">
        <v>7877</v>
      </c>
      <c r="R854" t="s">
        <v>33</v>
      </c>
      <c r="S854" t="s">
        <v>7878</v>
      </c>
      <c r="T854" t="s">
        <v>3544</v>
      </c>
      <c r="U854" t="s">
        <v>390</v>
      </c>
      <c r="V854" t="s">
        <v>7879</v>
      </c>
      <c r="W854" t="s">
        <v>5776</v>
      </c>
      <c r="X854" t="s">
        <v>7880</v>
      </c>
    </row>
    <row r="855" spans="1:24" hidden="1" x14ac:dyDescent="0.25">
      <c r="A855" t="s">
        <v>7881</v>
      </c>
      <c r="B855" t="s">
        <v>7882</v>
      </c>
      <c r="C855" s="1" t="str">
        <f t="shared" si="87"/>
        <v>21:0955</v>
      </c>
      <c r="D855" s="1" t="str">
        <f t="shared" si="88"/>
        <v>21:0006</v>
      </c>
      <c r="E855" t="s">
        <v>6141</v>
      </c>
      <c r="F855" t="s">
        <v>7883</v>
      </c>
      <c r="H855">
        <v>64.727634899999998</v>
      </c>
      <c r="I855">
        <v>-110.3813026</v>
      </c>
      <c r="J855" s="1" t="str">
        <f t="shared" si="92"/>
        <v>Esker</v>
      </c>
      <c r="K855" s="1" t="str">
        <f t="shared" si="89"/>
        <v>Grain Mount: 0.25 – 0.50 mm</v>
      </c>
      <c r="L855" t="s">
        <v>7531</v>
      </c>
      <c r="M855" s="1" t="str">
        <f t="shared" si="91"/>
        <v>Prp</v>
      </c>
      <c r="N855" t="s">
        <v>7884</v>
      </c>
      <c r="O855" t="s">
        <v>7885</v>
      </c>
      <c r="P855" t="s">
        <v>7886</v>
      </c>
      <c r="Q855" t="s">
        <v>7887</v>
      </c>
      <c r="R855" t="s">
        <v>555</v>
      </c>
      <c r="S855" t="s">
        <v>1992</v>
      </c>
      <c r="T855" t="s">
        <v>3030</v>
      </c>
      <c r="U855" t="s">
        <v>245</v>
      </c>
      <c r="V855" t="s">
        <v>7888</v>
      </c>
      <c r="W855" t="s">
        <v>512</v>
      </c>
      <c r="X855" t="s">
        <v>7889</v>
      </c>
    </row>
    <row r="856" spans="1:24" hidden="1" x14ac:dyDescent="0.25">
      <c r="A856" t="s">
        <v>7890</v>
      </c>
      <c r="B856" t="s">
        <v>7891</v>
      </c>
      <c r="C856" s="1" t="str">
        <f t="shared" si="87"/>
        <v>21:0955</v>
      </c>
      <c r="D856" s="1" t="str">
        <f t="shared" si="88"/>
        <v>21:0006</v>
      </c>
      <c r="E856" t="s">
        <v>6141</v>
      </c>
      <c r="F856" t="s">
        <v>7892</v>
      </c>
      <c r="H856">
        <v>64.727634899999998</v>
      </c>
      <c r="I856">
        <v>-110.3813026</v>
      </c>
      <c r="J856" s="1" t="str">
        <f t="shared" si="92"/>
        <v>Esker</v>
      </c>
      <c r="K856" s="1" t="str">
        <f t="shared" si="89"/>
        <v>Grain Mount: 0.25 – 0.50 mm</v>
      </c>
      <c r="L856" t="s">
        <v>7531</v>
      </c>
      <c r="M856" s="1" t="str">
        <f t="shared" si="91"/>
        <v>Prp</v>
      </c>
      <c r="N856" t="s">
        <v>7893</v>
      </c>
      <c r="O856" t="s">
        <v>7894</v>
      </c>
      <c r="P856" t="s">
        <v>7895</v>
      </c>
      <c r="Q856" t="s">
        <v>7896</v>
      </c>
      <c r="R856" t="s">
        <v>33</v>
      </c>
      <c r="S856" t="s">
        <v>7503</v>
      </c>
      <c r="T856" t="s">
        <v>1367</v>
      </c>
      <c r="U856" t="s">
        <v>209</v>
      </c>
      <c r="V856" t="s">
        <v>7897</v>
      </c>
      <c r="W856" t="s">
        <v>343</v>
      </c>
      <c r="X856" t="s">
        <v>7898</v>
      </c>
    </row>
    <row r="857" spans="1:24" hidden="1" x14ac:dyDescent="0.25">
      <c r="A857" t="s">
        <v>7899</v>
      </c>
      <c r="B857" t="s">
        <v>7900</v>
      </c>
      <c r="C857" s="1" t="str">
        <f t="shared" si="87"/>
        <v>21:0955</v>
      </c>
      <c r="D857" s="1" t="str">
        <f t="shared" si="88"/>
        <v>21:0006</v>
      </c>
      <c r="E857" t="s">
        <v>6141</v>
      </c>
      <c r="F857" t="s">
        <v>7901</v>
      </c>
      <c r="H857">
        <v>64.727634899999998</v>
      </c>
      <c r="I857">
        <v>-110.3813026</v>
      </c>
      <c r="J857" s="1" t="str">
        <f t="shared" si="92"/>
        <v>Esker</v>
      </c>
      <c r="K857" s="1" t="str">
        <f t="shared" si="89"/>
        <v>Grain Mount: 0.25 – 0.50 mm</v>
      </c>
      <c r="L857" t="s">
        <v>7531</v>
      </c>
      <c r="M857" s="1" t="str">
        <f t="shared" si="91"/>
        <v>Prp</v>
      </c>
      <c r="N857" t="s">
        <v>4334</v>
      </c>
      <c r="O857" t="s">
        <v>7902</v>
      </c>
      <c r="P857" t="s">
        <v>7903</v>
      </c>
      <c r="Q857" t="s">
        <v>7904</v>
      </c>
      <c r="R857" t="s">
        <v>87</v>
      </c>
      <c r="S857" t="s">
        <v>7905</v>
      </c>
      <c r="T857" t="s">
        <v>317</v>
      </c>
      <c r="U857" t="s">
        <v>686</v>
      </c>
      <c r="V857" t="s">
        <v>7906</v>
      </c>
      <c r="W857" t="s">
        <v>1601</v>
      </c>
      <c r="X857" t="s">
        <v>7907</v>
      </c>
    </row>
    <row r="858" spans="1:24" hidden="1" x14ac:dyDescent="0.25">
      <c r="A858" t="s">
        <v>7908</v>
      </c>
      <c r="B858" t="s">
        <v>7909</v>
      </c>
      <c r="C858" s="1" t="str">
        <f t="shared" si="87"/>
        <v>21:0955</v>
      </c>
      <c r="D858" s="1" t="str">
        <f t="shared" si="88"/>
        <v>21:0006</v>
      </c>
      <c r="E858" t="s">
        <v>6141</v>
      </c>
      <c r="F858" t="s">
        <v>7910</v>
      </c>
      <c r="H858">
        <v>64.727634899999998</v>
      </c>
      <c r="I858">
        <v>-110.3813026</v>
      </c>
      <c r="J858" s="1" t="str">
        <f t="shared" si="92"/>
        <v>Esker</v>
      </c>
      <c r="K858" s="1" t="str">
        <f t="shared" si="89"/>
        <v>Grain Mount: 0.25 – 0.50 mm</v>
      </c>
      <c r="L858" t="s">
        <v>7531</v>
      </c>
      <c r="M858" s="1" t="str">
        <f t="shared" si="91"/>
        <v>Prp</v>
      </c>
      <c r="N858" t="s">
        <v>7911</v>
      </c>
      <c r="O858" t="s">
        <v>7912</v>
      </c>
      <c r="P858" t="s">
        <v>7913</v>
      </c>
      <c r="Q858" t="s">
        <v>7914</v>
      </c>
      <c r="R858" t="s">
        <v>33</v>
      </c>
      <c r="S858" t="s">
        <v>7915</v>
      </c>
      <c r="T858" t="s">
        <v>3019</v>
      </c>
      <c r="U858" t="s">
        <v>254</v>
      </c>
      <c r="V858" t="s">
        <v>7447</v>
      </c>
      <c r="W858" t="s">
        <v>2423</v>
      </c>
      <c r="X858" t="s">
        <v>5684</v>
      </c>
    </row>
    <row r="859" spans="1:24" hidden="1" x14ac:dyDescent="0.25">
      <c r="A859" t="s">
        <v>7916</v>
      </c>
      <c r="B859" t="s">
        <v>7917</v>
      </c>
      <c r="C859" s="1" t="str">
        <f t="shared" si="87"/>
        <v>21:0955</v>
      </c>
      <c r="D859" s="1" t="str">
        <f t="shared" si="88"/>
        <v>21:0006</v>
      </c>
      <c r="E859" t="s">
        <v>6141</v>
      </c>
      <c r="F859" t="s">
        <v>7918</v>
      </c>
      <c r="H859">
        <v>64.727634899999998</v>
      </c>
      <c r="I859">
        <v>-110.3813026</v>
      </c>
      <c r="J859" s="1" t="str">
        <f t="shared" si="92"/>
        <v>Esker</v>
      </c>
      <c r="K859" s="1" t="str">
        <f t="shared" si="89"/>
        <v>Grain Mount: 0.25 – 0.50 mm</v>
      </c>
      <c r="L859" t="s">
        <v>7531</v>
      </c>
      <c r="M859" s="1" t="str">
        <f t="shared" si="91"/>
        <v>Prp</v>
      </c>
      <c r="N859" t="s">
        <v>7919</v>
      </c>
      <c r="O859" t="s">
        <v>7920</v>
      </c>
      <c r="P859" t="s">
        <v>7921</v>
      </c>
      <c r="Q859" t="s">
        <v>7922</v>
      </c>
      <c r="R859" t="s">
        <v>33</v>
      </c>
      <c r="S859" t="s">
        <v>7923</v>
      </c>
      <c r="T859" t="s">
        <v>293</v>
      </c>
      <c r="U859" t="s">
        <v>209</v>
      </c>
      <c r="V859" t="s">
        <v>7924</v>
      </c>
      <c r="W859" t="s">
        <v>7925</v>
      </c>
      <c r="X859" t="s">
        <v>3774</v>
      </c>
    </row>
    <row r="860" spans="1:24" hidden="1" x14ac:dyDescent="0.25">
      <c r="A860" t="s">
        <v>7926</v>
      </c>
      <c r="B860" t="s">
        <v>7927</v>
      </c>
      <c r="C860" s="1" t="str">
        <f t="shared" si="87"/>
        <v>21:0955</v>
      </c>
      <c r="D860" s="1" t="str">
        <f t="shared" si="88"/>
        <v>21:0006</v>
      </c>
      <c r="E860" t="s">
        <v>6141</v>
      </c>
      <c r="F860" t="s">
        <v>7928</v>
      </c>
      <c r="H860">
        <v>64.727634899999998</v>
      </c>
      <c r="I860">
        <v>-110.3813026</v>
      </c>
      <c r="J860" s="1" t="str">
        <f t="shared" si="92"/>
        <v>Esker</v>
      </c>
      <c r="K860" s="1" t="str">
        <f t="shared" si="89"/>
        <v>Grain Mount: 0.25 – 0.50 mm</v>
      </c>
      <c r="L860" t="s">
        <v>7531</v>
      </c>
      <c r="M860" s="1" t="str">
        <f t="shared" si="91"/>
        <v>Prp</v>
      </c>
      <c r="N860" t="s">
        <v>7929</v>
      </c>
      <c r="O860" t="s">
        <v>7930</v>
      </c>
      <c r="P860" t="s">
        <v>7931</v>
      </c>
      <c r="Q860" t="s">
        <v>7932</v>
      </c>
      <c r="R860" t="s">
        <v>245</v>
      </c>
      <c r="S860" t="s">
        <v>7933</v>
      </c>
      <c r="T860" t="s">
        <v>3409</v>
      </c>
      <c r="U860" t="s">
        <v>235</v>
      </c>
      <c r="V860" t="s">
        <v>7934</v>
      </c>
      <c r="W860" t="s">
        <v>320</v>
      </c>
      <c r="X860" t="s">
        <v>7935</v>
      </c>
    </row>
    <row r="861" spans="1:24" hidden="1" x14ac:dyDescent="0.25">
      <c r="A861" t="s">
        <v>7936</v>
      </c>
      <c r="B861" t="s">
        <v>7937</v>
      </c>
      <c r="C861" s="1" t="str">
        <f t="shared" si="87"/>
        <v>21:0955</v>
      </c>
      <c r="D861" s="1" t="str">
        <f t="shared" si="88"/>
        <v>21:0006</v>
      </c>
      <c r="E861" t="s">
        <v>6141</v>
      </c>
      <c r="F861" t="s">
        <v>7938</v>
      </c>
      <c r="H861">
        <v>64.727634899999998</v>
      </c>
      <c r="I861">
        <v>-110.3813026</v>
      </c>
      <c r="J861" s="1" t="str">
        <f t="shared" si="92"/>
        <v>Esker</v>
      </c>
      <c r="K861" s="1" t="str">
        <f t="shared" si="89"/>
        <v>Grain Mount: 0.25 – 0.50 mm</v>
      </c>
      <c r="L861" t="s">
        <v>7531</v>
      </c>
      <c r="M861" s="1" t="str">
        <f t="shared" si="91"/>
        <v>Prp</v>
      </c>
      <c r="N861" t="s">
        <v>7939</v>
      </c>
      <c r="O861" t="s">
        <v>7940</v>
      </c>
      <c r="P861" t="s">
        <v>7941</v>
      </c>
      <c r="Q861" t="s">
        <v>7942</v>
      </c>
      <c r="R861" t="s">
        <v>33</v>
      </c>
      <c r="S861" t="s">
        <v>7943</v>
      </c>
      <c r="T861" t="s">
        <v>3452</v>
      </c>
      <c r="U861" t="s">
        <v>33</v>
      </c>
      <c r="V861" t="s">
        <v>7944</v>
      </c>
      <c r="W861" t="s">
        <v>414</v>
      </c>
      <c r="X861" t="s">
        <v>7945</v>
      </c>
    </row>
    <row r="862" spans="1:24" hidden="1" x14ac:dyDescent="0.25">
      <c r="A862" t="s">
        <v>7946</v>
      </c>
      <c r="B862" t="s">
        <v>7947</v>
      </c>
      <c r="C862" s="1" t="str">
        <f t="shared" ref="C862:C925" si="93">HYPERLINK("http://geochem.nrcan.gc.ca/cdogs/content/bdl/bdl210955_e.htm", "21:0955")</f>
        <v>21:0955</v>
      </c>
      <c r="D862" s="1" t="str">
        <f t="shared" ref="D862:D925" si="94">HYPERLINK("http://geochem.nrcan.gc.ca/cdogs/content/svy/svy210006_e.htm", "21:0006")</f>
        <v>21:0006</v>
      </c>
      <c r="E862" t="s">
        <v>6141</v>
      </c>
      <c r="F862" t="s">
        <v>7948</v>
      </c>
      <c r="H862">
        <v>64.727634899999998</v>
      </c>
      <c r="I862">
        <v>-110.3813026</v>
      </c>
      <c r="J862" s="1" t="str">
        <f t="shared" si="92"/>
        <v>Esker</v>
      </c>
      <c r="K862" s="1" t="str">
        <f t="shared" ref="K862:K925" si="95">HYPERLINK("http://geochem.nrcan.gc.ca/cdogs/content/kwd/kwd080043_e.htm", "Grain Mount: 0.25 – 0.50 mm")</f>
        <v>Grain Mount: 0.25 – 0.50 mm</v>
      </c>
      <c r="L862" t="s">
        <v>7531</v>
      </c>
      <c r="M862" s="1" t="str">
        <f t="shared" si="91"/>
        <v>Prp</v>
      </c>
      <c r="N862" t="s">
        <v>2446</v>
      </c>
      <c r="O862" t="s">
        <v>7277</v>
      </c>
      <c r="P862" t="s">
        <v>7949</v>
      </c>
      <c r="Q862" t="s">
        <v>7950</v>
      </c>
      <c r="R862" t="s">
        <v>223</v>
      </c>
      <c r="S862" t="s">
        <v>7951</v>
      </c>
      <c r="T862" t="s">
        <v>6024</v>
      </c>
      <c r="U862" t="s">
        <v>254</v>
      </c>
      <c r="V862" t="s">
        <v>7952</v>
      </c>
      <c r="W862" t="s">
        <v>461</v>
      </c>
      <c r="X862" t="s">
        <v>7953</v>
      </c>
    </row>
    <row r="863" spans="1:24" hidden="1" x14ac:dyDescent="0.25">
      <c r="A863" t="s">
        <v>7954</v>
      </c>
      <c r="B863" t="s">
        <v>7955</v>
      </c>
      <c r="C863" s="1" t="str">
        <f t="shared" si="93"/>
        <v>21:0955</v>
      </c>
      <c r="D863" s="1" t="str">
        <f t="shared" si="94"/>
        <v>21:0006</v>
      </c>
      <c r="E863" t="s">
        <v>6141</v>
      </c>
      <c r="F863" t="s">
        <v>7956</v>
      </c>
      <c r="H863">
        <v>64.727634899999998</v>
      </c>
      <c r="I863">
        <v>-110.3813026</v>
      </c>
      <c r="J863" s="1" t="str">
        <f t="shared" si="92"/>
        <v>Esker</v>
      </c>
      <c r="K863" s="1" t="str">
        <f t="shared" si="95"/>
        <v>Grain Mount: 0.25 – 0.50 mm</v>
      </c>
      <c r="L863" t="s">
        <v>7531</v>
      </c>
      <c r="M863" s="1" t="str">
        <f t="shared" si="91"/>
        <v>Prp</v>
      </c>
      <c r="N863" t="s">
        <v>7957</v>
      </c>
      <c r="O863" t="s">
        <v>3965</v>
      </c>
      <c r="P863" t="s">
        <v>7958</v>
      </c>
      <c r="Q863" t="s">
        <v>7958</v>
      </c>
      <c r="R863" t="s">
        <v>366</v>
      </c>
      <c r="S863" t="s">
        <v>7959</v>
      </c>
      <c r="T863" t="s">
        <v>2707</v>
      </c>
      <c r="U863" t="s">
        <v>366</v>
      </c>
      <c r="V863" t="s">
        <v>3083</v>
      </c>
      <c r="W863" t="s">
        <v>133</v>
      </c>
      <c r="X863" t="s">
        <v>7960</v>
      </c>
    </row>
    <row r="864" spans="1:24" hidden="1" x14ac:dyDescent="0.25">
      <c r="A864" t="s">
        <v>7961</v>
      </c>
      <c r="B864" t="s">
        <v>7962</v>
      </c>
      <c r="C864" s="1" t="str">
        <f t="shared" si="93"/>
        <v>21:0955</v>
      </c>
      <c r="D864" s="1" t="str">
        <f t="shared" si="94"/>
        <v>21:0006</v>
      </c>
      <c r="E864" t="s">
        <v>6141</v>
      </c>
      <c r="F864" t="s">
        <v>7963</v>
      </c>
      <c r="H864">
        <v>64.727634899999998</v>
      </c>
      <c r="I864">
        <v>-110.3813026</v>
      </c>
      <c r="J864" s="1" t="str">
        <f t="shared" si="92"/>
        <v>Esker</v>
      </c>
      <c r="K864" s="1" t="str">
        <f t="shared" si="95"/>
        <v>Grain Mount: 0.25 – 0.50 mm</v>
      </c>
      <c r="L864" t="s">
        <v>7531</v>
      </c>
      <c r="M864" s="1" t="str">
        <f t="shared" si="91"/>
        <v>Prp</v>
      </c>
      <c r="N864" t="s">
        <v>7964</v>
      </c>
      <c r="O864" t="s">
        <v>5808</v>
      </c>
      <c r="P864" t="s">
        <v>7965</v>
      </c>
      <c r="Q864" t="s">
        <v>7966</v>
      </c>
      <c r="R864" t="s">
        <v>33</v>
      </c>
      <c r="S864" t="s">
        <v>7967</v>
      </c>
      <c r="T864" t="s">
        <v>2864</v>
      </c>
      <c r="U864" t="s">
        <v>398</v>
      </c>
      <c r="V864" t="s">
        <v>7827</v>
      </c>
      <c r="W864" t="s">
        <v>3111</v>
      </c>
      <c r="X864" t="s">
        <v>7968</v>
      </c>
    </row>
    <row r="865" spans="1:24" hidden="1" x14ac:dyDescent="0.25">
      <c r="A865" t="s">
        <v>7969</v>
      </c>
      <c r="B865" t="s">
        <v>7970</v>
      </c>
      <c r="C865" s="1" t="str">
        <f t="shared" si="93"/>
        <v>21:0955</v>
      </c>
      <c r="D865" s="1" t="str">
        <f t="shared" si="94"/>
        <v>21:0006</v>
      </c>
      <c r="E865" t="s">
        <v>6141</v>
      </c>
      <c r="F865" t="s">
        <v>7971</v>
      </c>
      <c r="H865">
        <v>64.727634899999998</v>
      </c>
      <c r="I865">
        <v>-110.3813026</v>
      </c>
      <c r="J865" s="1" t="str">
        <f t="shared" si="92"/>
        <v>Esker</v>
      </c>
      <c r="K865" s="1" t="str">
        <f t="shared" si="95"/>
        <v>Grain Mount: 0.25 – 0.50 mm</v>
      </c>
      <c r="L865" t="s">
        <v>7531</v>
      </c>
      <c r="M865" s="1" t="str">
        <f t="shared" si="91"/>
        <v>Prp</v>
      </c>
      <c r="N865" t="s">
        <v>7972</v>
      </c>
      <c r="O865" t="s">
        <v>7973</v>
      </c>
      <c r="P865" t="s">
        <v>7974</v>
      </c>
      <c r="Q865" t="s">
        <v>7975</v>
      </c>
      <c r="R865" t="s">
        <v>33</v>
      </c>
      <c r="S865" t="s">
        <v>7976</v>
      </c>
      <c r="T865" t="s">
        <v>2696</v>
      </c>
      <c r="U865" t="s">
        <v>33</v>
      </c>
      <c r="V865" t="s">
        <v>7977</v>
      </c>
      <c r="W865" t="s">
        <v>1892</v>
      </c>
      <c r="X865" t="s">
        <v>7978</v>
      </c>
    </row>
    <row r="866" spans="1:24" hidden="1" x14ac:dyDescent="0.25">
      <c r="A866" t="s">
        <v>7979</v>
      </c>
      <c r="B866" t="s">
        <v>7980</v>
      </c>
      <c r="C866" s="1" t="str">
        <f t="shared" si="93"/>
        <v>21:0955</v>
      </c>
      <c r="D866" s="1" t="str">
        <f t="shared" si="94"/>
        <v>21:0006</v>
      </c>
      <c r="E866" t="s">
        <v>6141</v>
      </c>
      <c r="F866" t="s">
        <v>7981</v>
      </c>
      <c r="H866">
        <v>64.727634899999998</v>
      </c>
      <c r="I866">
        <v>-110.3813026</v>
      </c>
      <c r="J866" s="1" t="str">
        <f t="shared" si="92"/>
        <v>Esker</v>
      </c>
      <c r="K866" s="1" t="str">
        <f t="shared" si="95"/>
        <v>Grain Mount: 0.25 – 0.50 mm</v>
      </c>
      <c r="L866" t="s">
        <v>7531</v>
      </c>
      <c r="M866" s="1" t="str">
        <f t="shared" si="91"/>
        <v>Prp</v>
      </c>
      <c r="N866" t="s">
        <v>7982</v>
      </c>
      <c r="O866" t="s">
        <v>7117</v>
      </c>
      <c r="P866" t="s">
        <v>7983</v>
      </c>
      <c r="Q866" t="s">
        <v>7984</v>
      </c>
      <c r="R866" t="s">
        <v>33</v>
      </c>
      <c r="S866" t="s">
        <v>6988</v>
      </c>
      <c r="T866" t="s">
        <v>38</v>
      </c>
      <c r="U866" t="s">
        <v>33</v>
      </c>
      <c r="V866" t="s">
        <v>3701</v>
      </c>
      <c r="W866" t="s">
        <v>7985</v>
      </c>
      <c r="X866" t="s">
        <v>7986</v>
      </c>
    </row>
    <row r="867" spans="1:24" hidden="1" x14ac:dyDescent="0.25">
      <c r="A867" t="s">
        <v>7987</v>
      </c>
      <c r="B867" t="s">
        <v>7988</v>
      </c>
      <c r="C867" s="1" t="str">
        <f t="shared" si="93"/>
        <v>21:0955</v>
      </c>
      <c r="D867" s="1" t="str">
        <f t="shared" si="94"/>
        <v>21:0006</v>
      </c>
      <c r="E867" t="s">
        <v>6141</v>
      </c>
      <c r="F867" t="s">
        <v>7989</v>
      </c>
      <c r="H867">
        <v>64.727634899999998</v>
      </c>
      <c r="I867">
        <v>-110.3813026</v>
      </c>
      <c r="J867" s="1" t="str">
        <f t="shared" si="92"/>
        <v>Esker</v>
      </c>
      <c r="K867" s="1" t="str">
        <f t="shared" si="95"/>
        <v>Grain Mount: 0.25 – 0.50 mm</v>
      </c>
      <c r="L867" t="s">
        <v>7531</v>
      </c>
      <c r="M867" s="1" t="str">
        <f t="shared" si="91"/>
        <v>Prp</v>
      </c>
      <c r="N867" t="s">
        <v>7990</v>
      </c>
      <c r="O867" t="s">
        <v>7991</v>
      </c>
      <c r="P867" t="s">
        <v>7992</v>
      </c>
      <c r="Q867" t="s">
        <v>7993</v>
      </c>
      <c r="R867" t="s">
        <v>220</v>
      </c>
      <c r="S867" t="s">
        <v>7994</v>
      </c>
      <c r="T867" t="s">
        <v>957</v>
      </c>
      <c r="U867" t="s">
        <v>645</v>
      </c>
      <c r="V867" t="s">
        <v>7995</v>
      </c>
      <c r="W867" t="s">
        <v>343</v>
      </c>
      <c r="X867" t="s">
        <v>7996</v>
      </c>
    </row>
    <row r="868" spans="1:24" hidden="1" x14ac:dyDescent="0.25">
      <c r="A868" t="s">
        <v>7997</v>
      </c>
      <c r="B868" t="s">
        <v>7998</v>
      </c>
      <c r="C868" s="1" t="str">
        <f t="shared" si="93"/>
        <v>21:0955</v>
      </c>
      <c r="D868" s="1" t="str">
        <f t="shared" si="94"/>
        <v>21:0006</v>
      </c>
      <c r="E868" t="s">
        <v>6141</v>
      </c>
      <c r="F868" t="s">
        <v>7999</v>
      </c>
      <c r="H868">
        <v>64.727634899999998</v>
      </c>
      <c r="I868">
        <v>-110.3813026</v>
      </c>
      <c r="J868" s="1" t="str">
        <f t="shared" si="92"/>
        <v>Esker</v>
      </c>
      <c r="K868" s="1" t="str">
        <f t="shared" si="95"/>
        <v>Grain Mount: 0.25 – 0.50 mm</v>
      </c>
      <c r="L868" t="s">
        <v>7531</v>
      </c>
      <c r="M868" s="1" t="str">
        <f t="shared" si="91"/>
        <v>Prp</v>
      </c>
      <c r="N868" t="s">
        <v>8000</v>
      </c>
      <c r="O868" t="s">
        <v>4115</v>
      </c>
      <c r="P868" t="s">
        <v>8001</v>
      </c>
      <c r="Q868" t="s">
        <v>8002</v>
      </c>
      <c r="R868" t="s">
        <v>33</v>
      </c>
      <c r="S868" t="s">
        <v>8003</v>
      </c>
      <c r="T868" t="s">
        <v>6024</v>
      </c>
      <c r="U868" t="s">
        <v>254</v>
      </c>
      <c r="V868" t="s">
        <v>306</v>
      </c>
      <c r="W868" t="s">
        <v>8004</v>
      </c>
      <c r="X868" t="s">
        <v>8005</v>
      </c>
    </row>
    <row r="869" spans="1:24" hidden="1" x14ac:dyDescent="0.25">
      <c r="A869" t="s">
        <v>8006</v>
      </c>
      <c r="B869" t="s">
        <v>8007</v>
      </c>
      <c r="C869" s="1" t="str">
        <f t="shared" si="93"/>
        <v>21:0955</v>
      </c>
      <c r="D869" s="1" t="str">
        <f t="shared" si="94"/>
        <v>21:0006</v>
      </c>
      <c r="E869" t="s">
        <v>6141</v>
      </c>
      <c r="F869" t="s">
        <v>8008</v>
      </c>
      <c r="H869">
        <v>64.727634899999998</v>
      </c>
      <c r="I869">
        <v>-110.3813026</v>
      </c>
      <c r="J869" s="1" t="str">
        <f t="shared" si="92"/>
        <v>Esker</v>
      </c>
      <c r="K869" s="1" t="str">
        <f t="shared" si="95"/>
        <v>Grain Mount: 0.25 – 0.50 mm</v>
      </c>
      <c r="L869" t="s">
        <v>7531</v>
      </c>
      <c r="M869" s="1" t="str">
        <f t="shared" si="91"/>
        <v>Prp</v>
      </c>
      <c r="N869" t="s">
        <v>8009</v>
      </c>
      <c r="O869" t="s">
        <v>8010</v>
      </c>
      <c r="P869" t="s">
        <v>2674</v>
      </c>
      <c r="Q869" t="s">
        <v>8011</v>
      </c>
      <c r="R869" t="s">
        <v>555</v>
      </c>
      <c r="S869" t="s">
        <v>7637</v>
      </c>
      <c r="T869" t="s">
        <v>8012</v>
      </c>
      <c r="U869" t="s">
        <v>170</v>
      </c>
      <c r="V869" t="s">
        <v>8013</v>
      </c>
      <c r="W869" t="s">
        <v>225</v>
      </c>
      <c r="X869" t="s">
        <v>8014</v>
      </c>
    </row>
    <row r="870" spans="1:24" hidden="1" x14ac:dyDescent="0.25">
      <c r="A870" t="s">
        <v>8015</v>
      </c>
      <c r="B870" t="s">
        <v>8016</v>
      </c>
      <c r="C870" s="1" t="str">
        <f t="shared" si="93"/>
        <v>21:0955</v>
      </c>
      <c r="D870" s="1" t="str">
        <f t="shared" si="94"/>
        <v>21:0006</v>
      </c>
      <c r="E870" t="s">
        <v>6141</v>
      </c>
      <c r="F870" t="s">
        <v>8017</v>
      </c>
      <c r="H870">
        <v>64.727634899999998</v>
      </c>
      <c r="I870">
        <v>-110.3813026</v>
      </c>
      <c r="J870" s="1" t="str">
        <f t="shared" si="92"/>
        <v>Esker</v>
      </c>
      <c r="K870" s="1" t="str">
        <f t="shared" si="95"/>
        <v>Grain Mount: 0.25 – 0.50 mm</v>
      </c>
      <c r="L870" t="s">
        <v>7531</v>
      </c>
      <c r="M870" s="1" t="str">
        <f t="shared" si="91"/>
        <v>Prp</v>
      </c>
      <c r="N870" t="s">
        <v>8018</v>
      </c>
      <c r="O870" t="s">
        <v>8019</v>
      </c>
      <c r="P870" t="s">
        <v>1291</v>
      </c>
      <c r="Q870" t="s">
        <v>8020</v>
      </c>
      <c r="R870" t="s">
        <v>411</v>
      </c>
      <c r="S870" t="s">
        <v>8021</v>
      </c>
      <c r="T870" t="s">
        <v>3380</v>
      </c>
      <c r="U870" t="s">
        <v>255</v>
      </c>
      <c r="V870" t="s">
        <v>5105</v>
      </c>
      <c r="W870" t="s">
        <v>512</v>
      </c>
      <c r="X870" t="s">
        <v>8022</v>
      </c>
    </row>
    <row r="871" spans="1:24" hidden="1" x14ac:dyDescent="0.25">
      <c r="A871" t="s">
        <v>8023</v>
      </c>
      <c r="B871" t="s">
        <v>8024</v>
      </c>
      <c r="C871" s="1" t="str">
        <f t="shared" si="93"/>
        <v>21:0955</v>
      </c>
      <c r="D871" s="1" t="str">
        <f t="shared" si="94"/>
        <v>21:0006</v>
      </c>
      <c r="E871" t="s">
        <v>6141</v>
      </c>
      <c r="F871" t="s">
        <v>8025</v>
      </c>
      <c r="H871">
        <v>64.727634899999998</v>
      </c>
      <c r="I871">
        <v>-110.3813026</v>
      </c>
      <c r="J871" s="1" t="str">
        <f t="shared" si="92"/>
        <v>Esker</v>
      </c>
      <c r="K871" s="1" t="str">
        <f t="shared" si="95"/>
        <v>Grain Mount: 0.25 – 0.50 mm</v>
      </c>
      <c r="L871" t="s">
        <v>7531</v>
      </c>
      <c r="M871" s="1" t="str">
        <f t="shared" si="91"/>
        <v>Prp</v>
      </c>
      <c r="N871" t="s">
        <v>4435</v>
      </c>
      <c r="O871" t="s">
        <v>8026</v>
      </c>
      <c r="P871" t="s">
        <v>8027</v>
      </c>
      <c r="Q871" t="s">
        <v>3739</v>
      </c>
      <c r="R871" t="s">
        <v>33</v>
      </c>
      <c r="S871" t="s">
        <v>8028</v>
      </c>
      <c r="T871" t="s">
        <v>38</v>
      </c>
      <c r="U871" t="s">
        <v>409</v>
      </c>
      <c r="V871" t="s">
        <v>892</v>
      </c>
      <c r="W871" t="s">
        <v>1263</v>
      </c>
      <c r="X871" t="s">
        <v>8029</v>
      </c>
    </row>
    <row r="872" spans="1:24" hidden="1" x14ac:dyDescent="0.25">
      <c r="A872" t="s">
        <v>8030</v>
      </c>
      <c r="B872" t="s">
        <v>8031</v>
      </c>
      <c r="C872" s="1" t="str">
        <f t="shared" si="93"/>
        <v>21:0955</v>
      </c>
      <c r="D872" s="1" t="str">
        <f t="shared" si="94"/>
        <v>21:0006</v>
      </c>
      <c r="E872" t="s">
        <v>6141</v>
      </c>
      <c r="F872" t="s">
        <v>8032</v>
      </c>
      <c r="H872">
        <v>64.727634899999998</v>
      </c>
      <c r="I872">
        <v>-110.3813026</v>
      </c>
      <c r="J872" s="1" t="str">
        <f t="shared" si="92"/>
        <v>Esker</v>
      </c>
      <c r="K872" s="1" t="str">
        <f t="shared" si="95"/>
        <v>Grain Mount: 0.25 – 0.50 mm</v>
      </c>
      <c r="L872" t="s">
        <v>7531</v>
      </c>
      <c r="M872" s="1" t="str">
        <f t="shared" si="91"/>
        <v>Prp</v>
      </c>
      <c r="N872" t="s">
        <v>8033</v>
      </c>
      <c r="O872" t="s">
        <v>8034</v>
      </c>
      <c r="P872" t="s">
        <v>8035</v>
      </c>
      <c r="Q872" t="s">
        <v>1737</v>
      </c>
      <c r="R872" t="s">
        <v>90</v>
      </c>
      <c r="S872" t="s">
        <v>8036</v>
      </c>
      <c r="T872" t="s">
        <v>823</v>
      </c>
      <c r="U872" t="s">
        <v>129</v>
      </c>
      <c r="V872" t="s">
        <v>8037</v>
      </c>
      <c r="W872" t="s">
        <v>330</v>
      </c>
      <c r="X872" t="s">
        <v>8038</v>
      </c>
    </row>
    <row r="873" spans="1:24" hidden="1" x14ac:dyDescent="0.25">
      <c r="A873" t="s">
        <v>8039</v>
      </c>
      <c r="B873" t="s">
        <v>8040</v>
      </c>
      <c r="C873" s="1" t="str">
        <f t="shared" si="93"/>
        <v>21:0955</v>
      </c>
      <c r="D873" s="1" t="str">
        <f t="shared" si="94"/>
        <v>21:0006</v>
      </c>
      <c r="E873" t="s">
        <v>6141</v>
      </c>
      <c r="F873" t="s">
        <v>8041</v>
      </c>
      <c r="H873">
        <v>64.727634899999998</v>
      </c>
      <c r="I873">
        <v>-110.3813026</v>
      </c>
      <c r="J873" s="1" t="str">
        <f t="shared" si="92"/>
        <v>Esker</v>
      </c>
      <c r="K873" s="1" t="str">
        <f t="shared" si="95"/>
        <v>Grain Mount: 0.25 – 0.50 mm</v>
      </c>
      <c r="L873" t="s">
        <v>7531</v>
      </c>
      <c r="M873" s="1" t="str">
        <f t="shared" si="91"/>
        <v>Prp</v>
      </c>
      <c r="N873" t="s">
        <v>8042</v>
      </c>
      <c r="O873" t="s">
        <v>8043</v>
      </c>
      <c r="P873" t="s">
        <v>8044</v>
      </c>
      <c r="Q873" t="s">
        <v>8045</v>
      </c>
      <c r="R873" t="s">
        <v>101</v>
      </c>
      <c r="S873" t="s">
        <v>8046</v>
      </c>
      <c r="T873" t="s">
        <v>5507</v>
      </c>
      <c r="U873" t="s">
        <v>170</v>
      </c>
      <c r="V873" t="s">
        <v>986</v>
      </c>
      <c r="W873" t="s">
        <v>588</v>
      </c>
      <c r="X873" t="s">
        <v>2230</v>
      </c>
    </row>
    <row r="874" spans="1:24" hidden="1" x14ac:dyDescent="0.25">
      <c r="A874" t="s">
        <v>8047</v>
      </c>
      <c r="B874" t="s">
        <v>8048</v>
      </c>
      <c r="C874" s="1" t="str">
        <f t="shared" si="93"/>
        <v>21:0955</v>
      </c>
      <c r="D874" s="1" t="str">
        <f t="shared" si="94"/>
        <v>21:0006</v>
      </c>
      <c r="E874" t="s">
        <v>6141</v>
      </c>
      <c r="F874" t="s">
        <v>8049</v>
      </c>
      <c r="H874">
        <v>64.727634899999998</v>
      </c>
      <c r="I874">
        <v>-110.3813026</v>
      </c>
      <c r="J874" s="1" t="str">
        <f t="shared" si="92"/>
        <v>Esker</v>
      </c>
      <c r="K874" s="1" t="str">
        <f t="shared" si="95"/>
        <v>Grain Mount: 0.25 – 0.50 mm</v>
      </c>
      <c r="L874" t="s">
        <v>7531</v>
      </c>
      <c r="M874" s="1" t="str">
        <f t="shared" si="91"/>
        <v>Prp</v>
      </c>
      <c r="N874" t="s">
        <v>3175</v>
      </c>
      <c r="O874" t="s">
        <v>5951</v>
      </c>
      <c r="P874" t="s">
        <v>8050</v>
      </c>
      <c r="Q874" t="s">
        <v>2227</v>
      </c>
      <c r="R874" t="s">
        <v>33</v>
      </c>
      <c r="S874" t="s">
        <v>8051</v>
      </c>
      <c r="T874" t="s">
        <v>3409</v>
      </c>
      <c r="U874" t="s">
        <v>457</v>
      </c>
      <c r="V874" t="s">
        <v>8052</v>
      </c>
      <c r="W874" t="s">
        <v>4499</v>
      </c>
      <c r="X874" t="s">
        <v>8053</v>
      </c>
    </row>
    <row r="875" spans="1:24" hidden="1" x14ac:dyDescent="0.25">
      <c r="A875" t="s">
        <v>8054</v>
      </c>
      <c r="B875" t="s">
        <v>8055</v>
      </c>
      <c r="C875" s="1" t="str">
        <f t="shared" si="93"/>
        <v>21:0955</v>
      </c>
      <c r="D875" s="1" t="str">
        <f t="shared" si="94"/>
        <v>21:0006</v>
      </c>
      <c r="E875" t="s">
        <v>6141</v>
      </c>
      <c r="F875" t="s">
        <v>8056</v>
      </c>
      <c r="H875">
        <v>64.727634899999998</v>
      </c>
      <c r="I875">
        <v>-110.3813026</v>
      </c>
      <c r="J875" s="1" t="str">
        <f t="shared" si="92"/>
        <v>Esker</v>
      </c>
      <c r="K875" s="1" t="str">
        <f t="shared" si="95"/>
        <v>Grain Mount: 0.25 – 0.50 mm</v>
      </c>
      <c r="L875" t="s">
        <v>7531</v>
      </c>
      <c r="M875" s="1" t="str">
        <f t="shared" ref="M875:M906" si="96">HYPERLINK("http://geochem.nrcan.gc.ca/cdogs/content/kwd/kwd030523_e.htm", "Prp")</f>
        <v>Prp</v>
      </c>
      <c r="N875" t="s">
        <v>8057</v>
      </c>
      <c r="O875" t="s">
        <v>7644</v>
      </c>
      <c r="P875" t="s">
        <v>8058</v>
      </c>
      <c r="Q875" t="s">
        <v>983</v>
      </c>
      <c r="R875" t="s">
        <v>33</v>
      </c>
      <c r="S875" t="s">
        <v>8059</v>
      </c>
      <c r="T875" t="s">
        <v>3544</v>
      </c>
      <c r="U875" t="s">
        <v>184</v>
      </c>
      <c r="V875" t="s">
        <v>8060</v>
      </c>
      <c r="W875" t="s">
        <v>601</v>
      </c>
      <c r="X875" t="s">
        <v>8061</v>
      </c>
    </row>
    <row r="876" spans="1:24" hidden="1" x14ac:dyDescent="0.25">
      <c r="A876" t="s">
        <v>8062</v>
      </c>
      <c r="B876" t="s">
        <v>8063</v>
      </c>
      <c r="C876" s="1" t="str">
        <f t="shared" si="93"/>
        <v>21:0955</v>
      </c>
      <c r="D876" s="1" t="str">
        <f t="shared" si="94"/>
        <v>21:0006</v>
      </c>
      <c r="E876" t="s">
        <v>6141</v>
      </c>
      <c r="F876" t="s">
        <v>8064</v>
      </c>
      <c r="H876">
        <v>64.727634899999998</v>
      </c>
      <c r="I876">
        <v>-110.3813026</v>
      </c>
      <c r="J876" s="1" t="str">
        <f t="shared" si="92"/>
        <v>Esker</v>
      </c>
      <c r="K876" s="1" t="str">
        <f t="shared" si="95"/>
        <v>Grain Mount: 0.25 – 0.50 mm</v>
      </c>
      <c r="L876" t="s">
        <v>7531</v>
      </c>
      <c r="M876" s="1" t="str">
        <f t="shared" si="96"/>
        <v>Prp</v>
      </c>
      <c r="N876" t="s">
        <v>8065</v>
      </c>
      <c r="O876" t="s">
        <v>8066</v>
      </c>
      <c r="P876" t="s">
        <v>8067</v>
      </c>
      <c r="Q876" t="s">
        <v>8068</v>
      </c>
      <c r="R876" t="s">
        <v>33</v>
      </c>
      <c r="S876" t="s">
        <v>8069</v>
      </c>
      <c r="T876" t="s">
        <v>8070</v>
      </c>
      <c r="U876" t="s">
        <v>33</v>
      </c>
      <c r="V876" t="s">
        <v>8071</v>
      </c>
      <c r="W876" t="s">
        <v>3465</v>
      </c>
      <c r="X876" t="s">
        <v>8072</v>
      </c>
    </row>
    <row r="877" spans="1:24" hidden="1" x14ac:dyDescent="0.25">
      <c r="A877" t="s">
        <v>8073</v>
      </c>
      <c r="B877" t="s">
        <v>8074</v>
      </c>
      <c r="C877" s="1" t="str">
        <f t="shared" si="93"/>
        <v>21:0955</v>
      </c>
      <c r="D877" s="1" t="str">
        <f t="shared" si="94"/>
        <v>21:0006</v>
      </c>
      <c r="E877" t="s">
        <v>6141</v>
      </c>
      <c r="F877" t="s">
        <v>8075</v>
      </c>
      <c r="H877">
        <v>64.727634899999998</v>
      </c>
      <c r="I877">
        <v>-110.3813026</v>
      </c>
      <c r="J877" s="1" t="str">
        <f t="shared" si="92"/>
        <v>Esker</v>
      </c>
      <c r="K877" s="1" t="str">
        <f t="shared" si="95"/>
        <v>Grain Mount: 0.25 – 0.50 mm</v>
      </c>
      <c r="L877" t="s">
        <v>7531</v>
      </c>
      <c r="M877" s="1" t="str">
        <f t="shared" si="96"/>
        <v>Prp</v>
      </c>
      <c r="N877" t="s">
        <v>8076</v>
      </c>
      <c r="O877" t="s">
        <v>8077</v>
      </c>
      <c r="P877" t="s">
        <v>1280</v>
      </c>
      <c r="Q877" t="s">
        <v>8078</v>
      </c>
      <c r="R877" t="s">
        <v>33</v>
      </c>
      <c r="S877" t="s">
        <v>8079</v>
      </c>
      <c r="T877" t="s">
        <v>3452</v>
      </c>
      <c r="U877" t="s">
        <v>449</v>
      </c>
      <c r="V877" t="s">
        <v>8080</v>
      </c>
      <c r="W877" t="s">
        <v>987</v>
      </c>
      <c r="X877" t="s">
        <v>8081</v>
      </c>
    </row>
    <row r="878" spans="1:24" hidden="1" x14ac:dyDescent="0.25">
      <c r="A878" t="s">
        <v>8082</v>
      </c>
      <c r="B878" t="s">
        <v>8083</v>
      </c>
      <c r="C878" s="1" t="str">
        <f t="shared" si="93"/>
        <v>21:0955</v>
      </c>
      <c r="D878" s="1" t="str">
        <f t="shared" si="94"/>
        <v>21:0006</v>
      </c>
      <c r="E878" t="s">
        <v>6141</v>
      </c>
      <c r="F878" t="s">
        <v>8084</v>
      </c>
      <c r="H878">
        <v>64.727634899999998</v>
      </c>
      <c r="I878">
        <v>-110.3813026</v>
      </c>
      <c r="J878" s="1" t="str">
        <f t="shared" si="92"/>
        <v>Esker</v>
      </c>
      <c r="K878" s="1" t="str">
        <f t="shared" si="95"/>
        <v>Grain Mount: 0.25 – 0.50 mm</v>
      </c>
      <c r="L878" t="s">
        <v>7531</v>
      </c>
      <c r="M878" s="1" t="str">
        <f t="shared" si="96"/>
        <v>Prp</v>
      </c>
      <c r="N878" t="s">
        <v>8085</v>
      </c>
      <c r="O878" t="s">
        <v>8086</v>
      </c>
      <c r="P878" t="s">
        <v>8087</v>
      </c>
      <c r="Q878" t="s">
        <v>100</v>
      </c>
      <c r="R878" t="s">
        <v>170</v>
      </c>
      <c r="S878" t="s">
        <v>6741</v>
      </c>
      <c r="T878" t="s">
        <v>8088</v>
      </c>
      <c r="U878" t="s">
        <v>462</v>
      </c>
      <c r="V878" t="s">
        <v>8089</v>
      </c>
      <c r="W878" t="s">
        <v>3544</v>
      </c>
      <c r="X878" t="s">
        <v>8090</v>
      </c>
    </row>
    <row r="879" spans="1:24" hidden="1" x14ac:dyDescent="0.25">
      <c r="A879" t="s">
        <v>8091</v>
      </c>
      <c r="B879" t="s">
        <v>8092</v>
      </c>
      <c r="C879" s="1" t="str">
        <f t="shared" si="93"/>
        <v>21:0955</v>
      </c>
      <c r="D879" s="1" t="str">
        <f t="shared" si="94"/>
        <v>21:0006</v>
      </c>
      <c r="E879" t="s">
        <v>6141</v>
      </c>
      <c r="F879" t="s">
        <v>8093</v>
      </c>
      <c r="H879">
        <v>64.727634899999998</v>
      </c>
      <c r="I879">
        <v>-110.3813026</v>
      </c>
      <c r="J879" s="1" t="str">
        <f t="shared" si="92"/>
        <v>Esker</v>
      </c>
      <c r="K879" s="1" t="str">
        <f t="shared" si="95"/>
        <v>Grain Mount: 0.25 – 0.50 mm</v>
      </c>
      <c r="L879" t="s">
        <v>7531</v>
      </c>
      <c r="M879" s="1" t="str">
        <f t="shared" si="96"/>
        <v>Prp</v>
      </c>
      <c r="N879" t="s">
        <v>8094</v>
      </c>
      <c r="O879" t="s">
        <v>3937</v>
      </c>
      <c r="P879" t="s">
        <v>8095</v>
      </c>
      <c r="Q879" t="s">
        <v>5785</v>
      </c>
      <c r="R879" t="s">
        <v>33</v>
      </c>
      <c r="S879" t="s">
        <v>2099</v>
      </c>
      <c r="T879" t="s">
        <v>522</v>
      </c>
      <c r="U879" t="s">
        <v>245</v>
      </c>
      <c r="V879" t="s">
        <v>8096</v>
      </c>
      <c r="W879" t="s">
        <v>987</v>
      </c>
      <c r="X879" t="s">
        <v>8097</v>
      </c>
    </row>
    <row r="880" spans="1:24" hidden="1" x14ac:dyDescent="0.25">
      <c r="A880" t="s">
        <v>8098</v>
      </c>
      <c r="B880" t="s">
        <v>8099</v>
      </c>
      <c r="C880" s="1" t="str">
        <f t="shared" si="93"/>
        <v>21:0955</v>
      </c>
      <c r="D880" s="1" t="str">
        <f t="shared" si="94"/>
        <v>21:0006</v>
      </c>
      <c r="E880" t="s">
        <v>6141</v>
      </c>
      <c r="F880" t="s">
        <v>8100</v>
      </c>
      <c r="H880">
        <v>64.727634899999998</v>
      </c>
      <c r="I880">
        <v>-110.3813026</v>
      </c>
      <c r="J880" s="1" t="str">
        <f t="shared" si="92"/>
        <v>Esker</v>
      </c>
      <c r="K880" s="1" t="str">
        <f t="shared" si="95"/>
        <v>Grain Mount: 0.25 – 0.50 mm</v>
      </c>
      <c r="L880" t="s">
        <v>7531</v>
      </c>
      <c r="M880" s="1" t="str">
        <f t="shared" si="96"/>
        <v>Prp</v>
      </c>
      <c r="N880" t="s">
        <v>8101</v>
      </c>
      <c r="O880" t="s">
        <v>8102</v>
      </c>
      <c r="P880" t="s">
        <v>8103</v>
      </c>
      <c r="Q880" t="s">
        <v>4263</v>
      </c>
      <c r="R880" t="s">
        <v>234</v>
      </c>
      <c r="S880" t="s">
        <v>8104</v>
      </c>
      <c r="T880" t="s">
        <v>522</v>
      </c>
      <c r="U880" t="s">
        <v>50</v>
      </c>
      <c r="V880" t="s">
        <v>2872</v>
      </c>
      <c r="W880" t="s">
        <v>4924</v>
      </c>
      <c r="X880" t="s">
        <v>8105</v>
      </c>
    </row>
    <row r="881" spans="1:24" hidden="1" x14ac:dyDescent="0.25">
      <c r="A881" t="s">
        <v>8106</v>
      </c>
      <c r="B881" t="s">
        <v>8107</v>
      </c>
      <c r="C881" s="1" t="str">
        <f t="shared" si="93"/>
        <v>21:0955</v>
      </c>
      <c r="D881" s="1" t="str">
        <f t="shared" si="94"/>
        <v>21:0006</v>
      </c>
      <c r="E881" t="s">
        <v>6141</v>
      </c>
      <c r="F881" t="s">
        <v>8108</v>
      </c>
      <c r="H881">
        <v>64.727634899999998</v>
      </c>
      <c r="I881">
        <v>-110.3813026</v>
      </c>
      <c r="J881" s="1" t="str">
        <f t="shared" si="92"/>
        <v>Esker</v>
      </c>
      <c r="K881" s="1" t="str">
        <f t="shared" si="95"/>
        <v>Grain Mount: 0.25 – 0.50 mm</v>
      </c>
      <c r="L881" t="s">
        <v>7531</v>
      </c>
      <c r="M881" s="1" t="str">
        <f t="shared" si="96"/>
        <v>Prp</v>
      </c>
      <c r="N881" t="s">
        <v>4114</v>
      </c>
      <c r="O881" t="s">
        <v>8109</v>
      </c>
      <c r="P881" t="s">
        <v>8110</v>
      </c>
      <c r="Q881" t="s">
        <v>4585</v>
      </c>
      <c r="R881" t="s">
        <v>33</v>
      </c>
      <c r="S881" t="s">
        <v>8111</v>
      </c>
      <c r="T881" t="s">
        <v>2696</v>
      </c>
      <c r="U881" t="s">
        <v>255</v>
      </c>
      <c r="V881" t="s">
        <v>2310</v>
      </c>
      <c r="W881" t="s">
        <v>1646</v>
      </c>
      <c r="X881" t="s">
        <v>8112</v>
      </c>
    </row>
    <row r="882" spans="1:24" hidden="1" x14ac:dyDescent="0.25">
      <c r="A882" t="s">
        <v>8113</v>
      </c>
      <c r="B882" t="s">
        <v>8114</v>
      </c>
      <c r="C882" s="1" t="str">
        <f t="shared" si="93"/>
        <v>21:0955</v>
      </c>
      <c r="D882" s="1" t="str">
        <f t="shared" si="94"/>
        <v>21:0006</v>
      </c>
      <c r="E882" t="s">
        <v>6141</v>
      </c>
      <c r="F882" t="s">
        <v>8115</v>
      </c>
      <c r="H882">
        <v>64.727634899999998</v>
      </c>
      <c r="I882">
        <v>-110.3813026</v>
      </c>
      <c r="J882" s="1" t="str">
        <f t="shared" si="92"/>
        <v>Esker</v>
      </c>
      <c r="K882" s="1" t="str">
        <f t="shared" si="95"/>
        <v>Grain Mount: 0.25 – 0.50 mm</v>
      </c>
      <c r="L882" t="s">
        <v>7531</v>
      </c>
      <c r="M882" s="1" t="str">
        <f t="shared" si="96"/>
        <v>Prp</v>
      </c>
      <c r="N882" t="s">
        <v>8116</v>
      </c>
      <c r="O882" t="s">
        <v>8117</v>
      </c>
      <c r="P882" t="s">
        <v>8118</v>
      </c>
      <c r="Q882" t="s">
        <v>7298</v>
      </c>
      <c r="R882" t="s">
        <v>33</v>
      </c>
      <c r="S882" t="s">
        <v>8119</v>
      </c>
      <c r="T882" t="s">
        <v>89</v>
      </c>
      <c r="U882" t="s">
        <v>36</v>
      </c>
      <c r="V882" t="s">
        <v>8120</v>
      </c>
      <c r="W882" t="s">
        <v>8121</v>
      </c>
      <c r="X882" t="s">
        <v>8122</v>
      </c>
    </row>
    <row r="883" spans="1:24" hidden="1" x14ac:dyDescent="0.25">
      <c r="A883" t="s">
        <v>8123</v>
      </c>
      <c r="B883" t="s">
        <v>8124</v>
      </c>
      <c r="C883" s="1" t="str">
        <f t="shared" si="93"/>
        <v>21:0955</v>
      </c>
      <c r="D883" s="1" t="str">
        <f t="shared" si="94"/>
        <v>21:0006</v>
      </c>
      <c r="E883" t="s">
        <v>6141</v>
      </c>
      <c r="F883" t="s">
        <v>8125</v>
      </c>
      <c r="H883">
        <v>64.727634899999998</v>
      </c>
      <c r="I883">
        <v>-110.3813026</v>
      </c>
      <c r="J883" s="1" t="str">
        <f t="shared" si="92"/>
        <v>Esker</v>
      </c>
      <c r="K883" s="1" t="str">
        <f t="shared" si="95"/>
        <v>Grain Mount: 0.25 – 0.50 mm</v>
      </c>
      <c r="L883" t="s">
        <v>7531</v>
      </c>
      <c r="M883" s="1" t="str">
        <f t="shared" si="96"/>
        <v>Prp</v>
      </c>
      <c r="N883" t="s">
        <v>8126</v>
      </c>
      <c r="O883" t="s">
        <v>8127</v>
      </c>
      <c r="P883" t="s">
        <v>8128</v>
      </c>
      <c r="Q883" t="s">
        <v>8129</v>
      </c>
      <c r="R883" t="s">
        <v>33</v>
      </c>
      <c r="S883" t="s">
        <v>5199</v>
      </c>
      <c r="T883" t="s">
        <v>522</v>
      </c>
      <c r="U883" t="s">
        <v>33</v>
      </c>
      <c r="V883" t="s">
        <v>8130</v>
      </c>
      <c r="W883" t="s">
        <v>2448</v>
      </c>
      <c r="X883" t="s">
        <v>8131</v>
      </c>
    </row>
    <row r="884" spans="1:24" hidden="1" x14ac:dyDescent="0.25">
      <c r="A884" t="s">
        <v>8132</v>
      </c>
      <c r="B884" t="s">
        <v>8133</v>
      </c>
      <c r="C884" s="1" t="str">
        <f t="shared" si="93"/>
        <v>21:0955</v>
      </c>
      <c r="D884" s="1" t="str">
        <f t="shared" si="94"/>
        <v>21:0006</v>
      </c>
      <c r="E884" t="s">
        <v>6141</v>
      </c>
      <c r="F884" t="s">
        <v>8134</v>
      </c>
      <c r="H884">
        <v>64.727634899999998</v>
      </c>
      <c r="I884">
        <v>-110.3813026</v>
      </c>
      <c r="J884" s="1" t="str">
        <f t="shared" si="92"/>
        <v>Esker</v>
      </c>
      <c r="K884" s="1" t="str">
        <f t="shared" si="95"/>
        <v>Grain Mount: 0.25 – 0.50 mm</v>
      </c>
      <c r="L884" t="s">
        <v>7531</v>
      </c>
      <c r="M884" s="1" t="str">
        <f t="shared" si="96"/>
        <v>Prp</v>
      </c>
      <c r="N884" t="s">
        <v>8135</v>
      </c>
      <c r="O884" t="s">
        <v>8136</v>
      </c>
      <c r="P884" t="s">
        <v>8137</v>
      </c>
      <c r="Q884" t="s">
        <v>8138</v>
      </c>
      <c r="R884" t="s">
        <v>366</v>
      </c>
      <c r="S884" t="s">
        <v>8139</v>
      </c>
      <c r="T884" t="s">
        <v>224</v>
      </c>
      <c r="U884" t="s">
        <v>421</v>
      </c>
      <c r="V884" t="s">
        <v>8140</v>
      </c>
      <c r="W884" t="s">
        <v>3608</v>
      </c>
      <c r="X884" t="s">
        <v>8141</v>
      </c>
    </row>
    <row r="885" spans="1:24" hidden="1" x14ac:dyDescent="0.25">
      <c r="A885" t="s">
        <v>8142</v>
      </c>
      <c r="B885" t="s">
        <v>8143</v>
      </c>
      <c r="C885" s="1" t="str">
        <f t="shared" si="93"/>
        <v>21:0955</v>
      </c>
      <c r="D885" s="1" t="str">
        <f t="shared" si="94"/>
        <v>21:0006</v>
      </c>
      <c r="E885" t="s">
        <v>6141</v>
      </c>
      <c r="F885" t="s">
        <v>8144</v>
      </c>
      <c r="H885">
        <v>64.727634899999998</v>
      </c>
      <c r="I885">
        <v>-110.3813026</v>
      </c>
      <c r="J885" s="1" t="str">
        <f t="shared" si="92"/>
        <v>Esker</v>
      </c>
      <c r="K885" s="1" t="str">
        <f t="shared" si="95"/>
        <v>Grain Mount: 0.25 – 0.50 mm</v>
      </c>
      <c r="L885" t="s">
        <v>7531</v>
      </c>
      <c r="M885" s="1" t="str">
        <f t="shared" si="96"/>
        <v>Prp</v>
      </c>
      <c r="N885" t="s">
        <v>5627</v>
      </c>
      <c r="O885" t="s">
        <v>8145</v>
      </c>
      <c r="P885" t="s">
        <v>8146</v>
      </c>
      <c r="Q885" t="s">
        <v>5580</v>
      </c>
      <c r="R885" t="s">
        <v>245</v>
      </c>
      <c r="S885" t="s">
        <v>8147</v>
      </c>
      <c r="T885" t="s">
        <v>1827</v>
      </c>
      <c r="U885" t="s">
        <v>142</v>
      </c>
      <c r="V885" t="s">
        <v>8148</v>
      </c>
      <c r="W885" t="s">
        <v>2145</v>
      </c>
      <c r="X885" t="s">
        <v>8149</v>
      </c>
    </row>
    <row r="886" spans="1:24" hidden="1" x14ac:dyDescent="0.25">
      <c r="A886" t="s">
        <v>8150</v>
      </c>
      <c r="B886" t="s">
        <v>8151</v>
      </c>
      <c r="C886" s="1" t="str">
        <f t="shared" si="93"/>
        <v>21:0955</v>
      </c>
      <c r="D886" s="1" t="str">
        <f t="shared" si="94"/>
        <v>21:0006</v>
      </c>
      <c r="E886" t="s">
        <v>6141</v>
      </c>
      <c r="F886" t="s">
        <v>8152</v>
      </c>
      <c r="H886">
        <v>64.727634899999998</v>
      </c>
      <c r="I886">
        <v>-110.3813026</v>
      </c>
      <c r="J886" s="1" t="str">
        <f t="shared" si="92"/>
        <v>Esker</v>
      </c>
      <c r="K886" s="1" t="str">
        <f t="shared" si="95"/>
        <v>Grain Mount: 0.25 – 0.50 mm</v>
      </c>
      <c r="L886" t="s">
        <v>7531</v>
      </c>
      <c r="M886" s="1" t="str">
        <f t="shared" si="96"/>
        <v>Prp</v>
      </c>
      <c r="N886" t="s">
        <v>8153</v>
      </c>
      <c r="O886" t="s">
        <v>8154</v>
      </c>
      <c r="P886" t="s">
        <v>8155</v>
      </c>
      <c r="Q886" t="s">
        <v>7809</v>
      </c>
      <c r="R886" t="s">
        <v>33</v>
      </c>
      <c r="S886" t="s">
        <v>8156</v>
      </c>
      <c r="T886" t="s">
        <v>320</v>
      </c>
      <c r="U886" t="s">
        <v>156</v>
      </c>
      <c r="V886" t="s">
        <v>8157</v>
      </c>
      <c r="W886" t="s">
        <v>3223</v>
      </c>
      <c r="X886" t="s">
        <v>3466</v>
      </c>
    </row>
    <row r="887" spans="1:24" hidden="1" x14ac:dyDescent="0.25">
      <c r="A887" t="s">
        <v>8158</v>
      </c>
      <c r="B887" t="s">
        <v>8159</v>
      </c>
      <c r="C887" s="1" t="str">
        <f t="shared" si="93"/>
        <v>21:0955</v>
      </c>
      <c r="D887" s="1" t="str">
        <f t="shared" si="94"/>
        <v>21:0006</v>
      </c>
      <c r="E887" t="s">
        <v>6141</v>
      </c>
      <c r="F887" t="s">
        <v>8160</v>
      </c>
      <c r="H887">
        <v>64.727634899999998</v>
      </c>
      <c r="I887">
        <v>-110.3813026</v>
      </c>
      <c r="J887" s="1" t="str">
        <f t="shared" si="92"/>
        <v>Esker</v>
      </c>
      <c r="K887" s="1" t="str">
        <f t="shared" si="95"/>
        <v>Grain Mount: 0.25 – 0.50 mm</v>
      </c>
      <c r="L887" t="s">
        <v>7531</v>
      </c>
      <c r="M887" s="1" t="str">
        <f t="shared" si="96"/>
        <v>Prp</v>
      </c>
      <c r="N887" t="s">
        <v>3857</v>
      </c>
      <c r="O887" t="s">
        <v>8161</v>
      </c>
      <c r="P887" t="s">
        <v>8162</v>
      </c>
      <c r="Q887" t="s">
        <v>8163</v>
      </c>
      <c r="R887" t="s">
        <v>220</v>
      </c>
      <c r="S887" t="s">
        <v>3018</v>
      </c>
      <c r="T887" t="s">
        <v>1460</v>
      </c>
      <c r="U887" t="s">
        <v>235</v>
      </c>
      <c r="V887" t="s">
        <v>8164</v>
      </c>
      <c r="W887" t="s">
        <v>147</v>
      </c>
      <c r="X887" t="s">
        <v>8165</v>
      </c>
    </row>
    <row r="888" spans="1:24" hidden="1" x14ac:dyDescent="0.25">
      <c r="A888" t="s">
        <v>8166</v>
      </c>
      <c r="B888" t="s">
        <v>8167</v>
      </c>
      <c r="C888" s="1" t="str">
        <f t="shared" si="93"/>
        <v>21:0955</v>
      </c>
      <c r="D888" s="1" t="str">
        <f t="shared" si="94"/>
        <v>21:0006</v>
      </c>
      <c r="E888" t="s">
        <v>6141</v>
      </c>
      <c r="F888" t="s">
        <v>8168</v>
      </c>
      <c r="H888">
        <v>64.727634899999998</v>
      </c>
      <c r="I888">
        <v>-110.3813026</v>
      </c>
      <c r="J888" s="1" t="str">
        <f t="shared" si="92"/>
        <v>Esker</v>
      </c>
      <c r="K888" s="1" t="str">
        <f t="shared" si="95"/>
        <v>Grain Mount: 0.25 – 0.50 mm</v>
      </c>
      <c r="L888" t="s">
        <v>7531</v>
      </c>
      <c r="M888" s="1" t="str">
        <f t="shared" si="96"/>
        <v>Prp</v>
      </c>
      <c r="N888" t="s">
        <v>8169</v>
      </c>
      <c r="O888" t="s">
        <v>8170</v>
      </c>
      <c r="P888" t="s">
        <v>7504</v>
      </c>
      <c r="Q888" t="s">
        <v>8171</v>
      </c>
      <c r="R888" t="s">
        <v>33</v>
      </c>
      <c r="S888" t="s">
        <v>8172</v>
      </c>
      <c r="T888" t="s">
        <v>8173</v>
      </c>
      <c r="U888" t="s">
        <v>33</v>
      </c>
      <c r="V888" t="s">
        <v>4286</v>
      </c>
      <c r="W888" t="s">
        <v>33</v>
      </c>
      <c r="X888" t="s">
        <v>8174</v>
      </c>
    </row>
    <row r="889" spans="1:24" hidden="1" x14ac:dyDescent="0.25">
      <c r="A889" t="s">
        <v>8175</v>
      </c>
      <c r="B889" t="s">
        <v>8176</v>
      </c>
      <c r="C889" s="1" t="str">
        <f t="shared" si="93"/>
        <v>21:0955</v>
      </c>
      <c r="D889" s="1" t="str">
        <f t="shared" si="94"/>
        <v>21:0006</v>
      </c>
      <c r="E889" t="s">
        <v>6141</v>
      </c>
      <c r="F889" t="s">
        <v>8177</v>
      </c>
      <c r="H889">
        <v>64.727634899999998</v>
      </c>
      <c r="I889">
        <v>-110.3813026</v>
      </c>
      <c r="J889" s="1" t="str">
        <f t="shared" si="92"/>
        <v>Esker</v>
      </c>
      <c r="K889" s="1" t="str">
        <f t="shared" si="95"/>
        <v>Grain Mount: 0.25 – 0.50 mm</v>
      </c>
      <c r="L889" t="s">
        <v>7531</v>
      </c>
      <c r="M889" s="1" t="str">
        <f t="shared" si="96"/>
        <v>Prp</v>
      </c>
      <c r="N889" t="s">
        <v>1576</v>
      </c>
      <c r="O889" t="s">
        <v>8034</v>
      </c>
      <c r="P889" t="s">
        <v>8178</v>
      </c>
      <c r="Q889" t="s">
        <v>8179</v>
      </c>
      <c r="R889" t="s">
        <v>33</v>
      </c>
      <c r="S889" t="s">
        <v>8180</v>
      </c>
      <c r="T889" t="s">
        <v>556</v>
      </c>
      <c r="U889" t="s">
        <v>245</v>
      </c>
      <c r="V889" t="s">
        <v>8181</v>
      </c>
      <c r="W889" t="s">
        <v>1500</v>
      </c>
      <c r="X889" t="s">
        <v>8182</v>
      </c>
    </row>
    <row r="890" spans="1:24" hidden="1" x14ac:dyDescent="0.25">
      <c r="A890" t="s">
        <v>8183</v>
      </c>
      <c r="B890" t="s">
        <v>8184</v>
      </c>
      <c r="C890" s="1" t="str">
        <f t="shared" si="93"/>
        <v>21:0955</v>
      </c>
      <c r="D890" s="1" t="str">
        <f t="shared" si="94"/>
        <v>21:0006</v>
      </c>
      <c r="E890" t="s">
        <v>6141</v>
      </c>
      <c r="F890" t="s">
        <v>8185</v>
      </c>
      <c r="H890">
        <v>64.727634899999998</v>
      </c>
      <c r="I890">
        <v>-110.3813026</v>
      </c>
      <c r="J890" s="1" t="str">
        <f t="shared" si="92"/>
        <v>Esker</v>
      </c>
      <c r="K890" s="1" t="str">
        <f t="shared" si="95"/>
        <v>Grain Mount: 0.25 – 0.50 mm</v>
      </c>
      <c r="L890" t="s">
        <v>7531</v>
      </c>
      <c r="M890" s="1" t="str">
        <f t="shared" si="96"/>
        <v>Prp</v>
      </c>
      <c r="N890" t="s">
        <v>574</v>
      </c>
      <c r="O890" t="s">
        <v>8186</v>
      </c>
      <c r="P890" t="s">
        <v>8187</v>
      </c>
      <c r="Q890" t="s">
        <v>8188</v>
      </c>
      <c r="R890" t="s">
        <v>33</v>
      </c>
      <c r="S890" t="s">
        <v>8189</v>
      </c>
      <c r="T890" t="s">
        <v>4224</v>
      </c>
      <c r="U890" t="s">
        <v>462</v>
      </c>
      <c r="V890" t="s">
        <v>8190</v>
      </c>
      <c r="W890" t="s">
        <v>1719</v>
      </c>
      <c r="X890" t="s">
        <v>4187</v>
      </c>
    </row>
    <row r="891" spans="1:24" hidden="1" x14ac:dyDescent="0.25">
      <c r="A891" t="s">
        <v>8191</v>
      </c>
      <c r="B891" t="s">
        <v>8192</v>
      </c>
      <c r="C891" s="1" t="str">
        <f t="shared" si="93"/>
        <v>21:0955</v>
      </c>
      <c r="D891" s="1" t="str">
        <f t="shared" si="94"/>
        <v>21:0006</v>
      </c>
      <c r="E891" t="s">
        <v>6141</v>
      </c>
      <c r="F891" t="s">
        <v>8193</v>
      </c>
      <c r="H891">
        <v>64.727634899999998</v>
      </c>
      <c r="I891">
        <v>-110.3813026</v>
      </c>
      <c r="J891" s="1" t="str">
        <f t="shared" si="92"/>
        <v>Esker</v>
      </c>
      <c r="K891" s="1" t="str">
        <f t="shared" si="95"/>
        <v>Grain Mount: 0.25 – 0.50 mm</v>
      </c>
      <c r="L891" t="s">
        <v>7531</v>
      </c>
      <c r="M891" s="1" t="str">
        <f t="shared" si="96"/>
        <v>Prp</v>
      </c>
      <c r="N891" t="s">
        <v>8194</v>
      </c>
      <c r="O891" t="s">
        <v>8195</v>
      </c>
      <c r="P891" t="s">
        <v>8196</v>
      </c>
      <c r="Q891" t="s">
        <v>7367</v>
      </c>
      <c r="R891" t="s">
        <v>226</v>
      </c>
      <c r="S891" t="s">
        <v>8197</v>
      </c>
      <c r="T891" t="s">
        <v>2277</v>
      </c>
      <c r="U891" t="s">
        <v>245</v>
      </c>
      <c r="V891" t="s">
        <v>3273</v>
      </c>
      <c r="W891" t="s">
        <v>2600</v>
      </c>
      <c r="X891" t="s">
        <v>8198</v>
      </c>
    </row>
    <row r="892" spans="1:24" hidden="1" x14ac:dyDescent="0.25">
      <c r="A892" t="s">
        <v>8199</v>
      </c>
      <c r="B892" t="s">
        <v>8200</v>
      </c>
      <c r="C892" s="1" t="str">
        <f t="shared" si="93"/>
        <v>21:0955</v>
      </c>
      <c r="D892" s="1" t="str">
        <f t="shared" si="94"/>
        <v>21:0006</v>
      </c>
      <c r="E892" t="s">
        <v>6141</v>
      </c>
      <c r="F892" t="s">
        <v>8201</v>
      </c>
      <c r="H892">
        <v>64.727634899999998</v>
      </c>
      <c r="I892">
        <v>-110.3813026</v>
      </c>
      <c r="J892" s="1" t="str">
        <f t="shared" si="92"/>
        <v>Esker</v>
      </c>
      <c r="K892" s="1" t="str">
        <f t="shared" si="95"/>
        <v>Grain Mount: 0.25 – 0.50 mm</v>
      </c>
      <c r="L892" t="s">
        <v>7531</v>
      </c>
      <c r="M892" s="1" t="str">
        <f t="shared" si="96"/>
        <v>Prp</v>
      </c>
      <c r="N892" t="s">
        <v>8202</v>
      </c>
      <c r="O892" t="s">
        <v>3585</v>
      </c>
      <c r="P892" t="s">
        <v>8203</v>
      </c>
      <c r="Q892" t="s">
        <v>8204</v>
      </c>
      <c r="R892" t="s">
        <v>33</v>
      </c>
      <c r="S892" t="s">
        <v>8205</v>
      </c>
      <c r="T892" t="s">
        <v>8206</v>
      </c>
      <c r="U892" t="s">
        <v>184</v>
      </c>
      <c r="V892" t="s">
        <v>8207</v>
      </c>
      <c r="W892" t="s">
        <v>2448</v>
      </c>
      <c r="X892" t="s">
        <v>8208</v>
      </c>
    </row>
    <row r="893" spans="1:24" hidden="1" x14ac:dyDescent="0.25">
      <c r="A893" t="s">
        <v>8209</v>
      </c>
      <c r="B893" t="s">
        <v>8210</v>
      </c>
      <c r="C893" s="1" t="str">
        <f t="shared" si="93"/>
        <v>21:0955</v>
      </c>
      <c r="D893" s="1" t="str">
        <f t="shared" si="94"/>
        <v>21:0006</v>
      </c>
      <c r="E893" t="s">
        <v>6141</v>
      </c>
      <c r="F893" t="s">
        <v>8211</v>
      </c>
      <c r="H893">
        <v>64.727634899999998</v>
      </c>
      <c r="I893">
        <v>-110.3813026</v>
      </c>
      <c r="J893" s="1" t="str">
        <f t="shared" si="92"/>
        <v>Esker</v>
      </c>
      <c r="K893" s="1" t="str">
        <f t="shared" si="95"/>
        <v>Grain Mount: 0.25 – 0.50 mm</v>
      </c>
      <c r="L893" t="s">
        <v>7531</v>
      </c>
      <c r="M893" s="1" t="str">
        <f t="shared" si="96"/>
        <v>Prp</v>
      </c>
      <c r="N893" t="s">
        <v>1949</v>
      </c>
      <c r="O893" t="s">
        <v>8212</v>
      </c>
      <c r="P893" t="s">
        <v>8213</v>
      </c>
      <c r="Q893" t="s">
        <v>8214</v>
      </c>
      <c r="R893" t="s">
        <v>366</v>
      </c>
      <c r="S893" t="s">
        <v>8215</v>
      </c>
      <c r="T893" t="s">
        <v>5632</v>
      </c>
      <c r="U893" t="s">
        <v>142</v>
      </c>
      <c r="V893" t="s">
        <v>7741</v>
      </c>
      <c r="W893" t="s">
        <v>823</v>
      </c>
      <c r="X893" t="s">
        <v>8216</v>
      </c>
    </row>
    <row r="894" spans="1:24" hidden="1" x14ac:dyDescent="0.25">
      <c r="A894" t="s">
        <v>8217</v>
      </c>
      <c r="B894" t="s">
        <v>8218</v>
      </c>
      <c r="C894" s="1" t="str">
        <f t="shared" si="93"/>
        <v>21:0955</v>
      </c>
      <c r="D894" s="1" t="str">
        <f t="shared" si="94"/>
        <v>21:0006</v>
      </c>
      <c r="E894" t="s">
        <v>6141</v>
      </c>
      <c r="F894" t="s">
        <v>8219</v>
      </c>
      <c r="H894">
        <v>64.727634899999998</v>
      </c>
      <c r="I894">
        <v>-110.3813026</v>
      </c>
      <c r="J894" s="1" t="str">
        <f t="shared" si="92"/>
        <v>Esker</v>
      </c>
      <c r="K894" s="1" t="str">
        <f t="shared" si="95"/>
        <v>Grain Mount: 0.25 – 0.50 mm</v>
      </c>
      <c r="L894" t="s">
        <v>7531</v>
      </c>
      <c r="M894" s="1" t="str">
        <f t="shared" si="96"/>
        <v>Prp</v>
      </c>
      <c r="N894" t="s">
        <v>7708</v>
      </c>
      <c r="O894" t="s">
        <v>2878</v>
      </c>
      <c r="P894" t="s">
        <v>8220</v>
      </c>
      <c r="Q894" t="s">
        <v>8221</v>
      </c>
      <c r="R894" t="s">
        <v>101</v>
      </c>
      <c r="S894" t="s">
        <v>8222</v>
      </c>
      <c r="T894" t="s">
        <v>1646</v>
      </c>
      <c r="U894" t="s">
        <v>104</v>
      </c>
      <c r="V894" t="s">
        <v>8223</v>
      </c>
      <c r="W894" t="s">
        <v>784</v>
      </c>
      <c r="X894" t="s">
        <v>8224</v>
      </c>
    </row>
    <row r="895" spans="1:24" hidden="1" x14ac:dyDescent="0.25">
      <c r="A895" t="s">
        <v>8225</v>
      </c>
      <c r="B895" t="s">
        <v>8226</v>
      </c>
      <c r="C895" s="1" t="str">
        <f t="shared" si="93"/>
        <v>21:0955</v>
      </c>
      <c r="D895" s="1" t="str">
        <f t="shared" si="94"/>
        <v>21:0006</v>
      </c>
      <c r="E895" t="s">
        <v>6141</v>
      </c>
      <c r="F895" t="s">
        <v>8227</v>
      </c>
      <c r="H895">
        <v>64.727634899999998</v>
      </c>
      <c r="I895">
        <v>-110.3813026</v>
      </c>
      <c r="J895" s="1" t="str">
        <f t="shared" si="92"/>
        <v>Esker</v>
      </c>
      <c r="K895" s="1" t="str">
        <f t="shared" si="95"/>
        <v>Grain Mount: 0.25 – 0.50 mm</v>
      </c>
      <c r="L895" t="s">
        <v>7531</v>
      </c>
      <c r="M895" s="1" t="str">
        <f t="shared" si="96"/>
        <v>Prp</v>
      </c>
      <c r="N895" t="s">
        <v>3726</v>
      </c>
      <c r="O895" t="s">
        <v>8228</v>
      </c>
      <c r="P895" t="s">
        <v>8229</v>
      </c>
      <c r="Q895" t="s">
        <v>8230</v>
      </c>
      <c r="R895" t="s">
        <v>223</v>
      </c>
      <c r="S895" t="s">
        <v>8231</v>
      </c>
      <c r="T895" t="s">
        <v>2277</v>
      </c>
      <c r="U895" t="s">
        <v>1246</v>
      </c>
      <c r="V895" t="s">
        <v>8232</v>
      </c>
      <c r="W895" t="s">
        <v>158</v>
      </c>
      <c r="X895" t="s">
        <v>8233</v>
      </c>
    </row>
    <row r="896" spans="1:24" hidden="1" x14ac:dyDescent="0.25">
      <c r="A896" t="s">
        <v>8234</v>
      </c>
      <c r="B896" t="s">
        <v>8235</v>
      </c>
      <c r="C896" s="1" t="str">
        <f t="shared" si="93"/>
        <v>21:0955</v>
      </c>
      <c r="D896" s="1" t="str">
        <f t="shared" si="94"/>
        <v>21:0006</v>
      </c>
      <c r="E896" t="s">
        <v>6141</v>
      </c>
      <c r="F896" t="s">
        <v>8236</v>
      </c>
      <c r="H896">
        <v>64.727634899999998</v>
      </c>
      <c r="I896">
        <v>-110.3813026</v>
      </c>
      <c r="J896" s="1" t="str">
        <f t="shared" si="92"/>
        <v>Esker</v>
      </c>
      <c r="K896" s="1" t="str">
        <f t="shared" si="95"/>
        <v>Grain Mount: 0.25 – 0.50 mm</v>
      </c>
      <c r="L896" t="s">
        <v>7531</v>
      </c>
      <c r="M896" s="1" t="str">
        <f t="shared" si="96"/>
        <v>Prp</v>
      </c>
      <c r="N896" t="s">
        <v>8237</v>
      </c>
      <c r="O896" t="s">
        <v>7825</v>
      </c>
      <c r="P896" t="s">
        <v>8238</v>
      </c>
      <c r="Q896" t="s">
        <v>8239</v>
      </c>
      <c r="R896" t="s">
        <v>184</v>
      </c>
      <c r="S896" t="s">
        <v>8240</v>
      </c>
      <c r="T896" t="s">
        <v>556</v>
      </c>
      <c r="U896" t="s">
        <v>33</v>
      </c>
      <c r="V896" t="s">
        <v>8089</v>
      </c>
      <c r="W896" t="s">
        <v>511</v>
      </c>
      <c r="X896" t="s">
        <v>8241</v>
      </c>
    </row>
    <row r="897" spans="1:24" hidden="1" x14ac:dyDescent="0.25">
      <c r="A897" t="s">
        <v>8242</v>
      </c>
      <c r="B897" t="s">
        <v>8243</v>
      </c>
      <c r="C897" s="1" t="str">
        <f t="shared" si="93"/>
        <v>21:0955</v>
      </c>
      <c r="D897" s="1" t="str">
        <f t="shared" si="94"/>
        <v>21:0006</v>
      </c>
      <c r="E897" t="s">
        <v>6141</v>
      </c>
      <c r="F897" t="s">
        <v>8244</v>
      </c>
      <c r="H897">
        <v>64.727634899999998</v>
      </c>
      <c r="I897">
        <v>-110.3813026</v>
      </c>
      <c r="J897" s="1" t="str">
        <f t="shared" si="92"/>
        <v>Esker</v>
      </c>
      <c r="K897" s="1" t="str">
        <f t="shared" si="95"/>
        <v>Grain Mount: 0.25 – 0.50 mm</v>
      </c>
      <c r="L897" t="s">
        <v>7531</v>
      </c>
      <c r="M897" s="1" t="str">
        <f t="shared" si="96"/>
        <v>Prp</v>
      </c>
      <c r="N897" t="s">
        <v>8245</v>
      </c>
      <c r="O897" t="s">
        <v>8246</v>
      </c>
      <c r="P897" t="s">
        <v>8247</v>
      </c>
      <c r="Q897" t="s">
        <v>5858</v>
      </c>
      <c r="R897" t="s">
        <v>234</v>
      </c>
      <c r="S897" t="s">
        <v>8248</v>
      </c>
      <c r="T897" t="s">
        <v>578</v>
      </c>
      <c r="U897" t="s">
        <v>33</v>
      </c>
      <c r="V897" t="s">
        <v>2447</v>
      </c>
      <c r="W897" t="s">
        <v>8249</v>
      </c>
      <c r="X897" t="s">
        <v>8250</v>
      </c>
    </row>
    <row r="898" spans="1:24" hidden="1" x14ac:dyDescent="0.25">
      <c r="A898" t="s">
        <v>8251</v>
      </c>
      <c r="B898" t="s">
        <v>8252</v>
      </c>
      <c r="C898" s="1" t="str">
        <f t="shared" si="93"/>
        <v>21:0955</v>
      </c>
      <c r="D898" s="1" t="str">
        <f t="shared" si="94"/>
        <v>21:0006</v>
      </c>
      <c r="E898" t="s">
        <v>6141</v>
      </c>
      <c r="F898" t="s">
        <v>8253</v>
      </c>
      <c r="H898">
        <v>64.727634899999998</v>
      </c>
      <c r="I898">
        <v>-110.3813026</v>
      </c>
      <c r="J898" s="1" t="str">
        <f t="shared" si="92"/>
        <v>Esker</v>
      </c>
      <c r="K898" s="1" t="str">
        <f t="shared" si="95"/>
        <v>Grain Mount: 0.25 – 0.50 mm</v>
      </c>
      <c r="L898" t="s">
        <v>7531</v>
      </c>
      <c r="M898" s="1" t="str">
        <f t="shared" si="96"/>
        <v>Prp</v>
      </c>
      <c r="N898" t="s">
        <v>8254</v>
      </c>
      <c r="O898" t="s">
        <v>8255</v>
      </c>
      <c r="P898" t="s">
        <v>1017</v>
      </c>
      <c r="Q898" t="s">
        <v>8256</v>
      </c>
      <c r="R898" t="s">
        <v>33</v>
      </c>
      <c r="S898" t="s">
        <v>8257</v>
      </c>
      <c r="T898" t="s">
        <v>1346</v>
      </c>
      <c r="U898" t="s">
        <v>409</v>
      </c>
      <c r="V898" t="s">
        <v>8258</v>
      </c>
      <c r="W898" t="s">
        <v>939</v>
      </c>
      <c r="X898" t="s">
        <v>8259</v>
      </c>
    </row>
    <row r="899" spans="1:24" hidden="1" x14ac:dyDescent="0.25">
      <c r="A899" t="s">
        <v>8260</v>
      </c>
      <c r="B899" t="s">
        <v>8261</v>
      </c>
      <c r="C899" s="1" t="str">
        <f t="shared" si="93"/>
        <v>21:0955</v>
      </c>
      <c r="D899" s="1" t="str">
        <f t="shared" si="94"/>
        <v>21:0006</v>
      </c>
      <c r="E899" t="s">
        <v>6141</v>
      </c>
      <c r="F899" t="s">
        <v>8262</v>
      </c>
      <c r="H899">
        <v>64.727634899999998</v>
      </c>
      <c r="I899">
        <v>-110.3813026</v>
      </c>
      <c r="J899" s="1" t="str">
        <f t="shared" si="92"/>
        <v>Esker</v>
      </c>
      <c r="K899" s="1" t="str">
        <f t="shared" si="95"/>
        <v>Grain Mount: 0.25 – 0.50 mm</v>
      </c>
      <c r="L899" t="s">
        <v>7531</v>
      </c>
      <c r="M899" s="1" t="str">
        <f t="shared" si="96"/>
        <v>Prp</v>
      </c>
      <c r="N899" t="s">
        <v>8263</v>
      </c>
      <c r="O899" t="s">
        <v>8026</v>
      </c>
      <c r="P899" t="s">
        <v>8264</v>
      </c>
      <c r="Q899" t="s">
        <v>5248</v>
      </c>
      <c r="R899" t="s">
        <v>223</v>
      </c>
      <c r="S899" t="s">
        <v>8265</v>
      </c>
      <c r="T899" t="s">
        <v>1367</v>
      </c>
      <c r="U899" t="s">
        <v>421</v>
      </c>
      <c r="V899" t="s">
        <v>8266</v>
      </c>
      <c r="W899" t="s">
        <v>1263</v>
      </c>
      <c r="X899" t="s">
        <v>8267</v>
      </c>
    </row>
    <row r="900" spans="1:24" hidden="1" x14ac:dyDescent="0.25">
      <c r="A900" t="s">
        <v>8268</v>
      </c>
      <c r="B900" t="s">
        <v>8269</v>
      </c>
      <c r="C900" s="1" t="str">
        <f t="shared" si="93"/>
        <v>21:0955</v>
      </c>
      <c r="D900" s="1" t="str">
        <f t="shared" si="94"/>
        <v>21:0006</v>
      </c>
      <c r="E900" t="s">
        <v>6141</v>
      </c>
      <c r="F900" t="s">
        <v>8270</v>
      </c>
      <c r="H900">
        <v>64.727634899999998</v>
      </c>
      <c r="I900">
        <v>-110.3813026</v>
      </c>
      <c r="J900" s="1" t="str">
        <f t="shared" si="92"/>
        <v>Esker</v>
      </c>
      <c r="K900" s="1" t="str">
        <f t="shared" si="95"/>
        <v>Grain Mount: 0.25 – 0.50 mm</v>
      </c>
      <c r="L900" t="s">
        <v>7531</v>
      </c>
      <c r="M900" s="1" t="str">
        <f t="shared" si="96"/>
        <v>Prp</v>
      </c>
      <c r="N900" t="s">
        <v>4417</v>
      </c>
      <c r="O900" t="s">
        <v>8271</v>
      </c>
      <c r="P900" t="s">
        <v>8272</v>
      </c>
      <c r="Q900" t="s">
        <v>2590</v>
      </c>
      <c r="R900" t="s">
        <v>33</v>
      </c>
      <c r="S900" t="s">
        <v>8273</v>
      </c>
      <c r="T900" t="s">
        <v>4497</v>
      </c>
      <c r="U900" t="s">
        <v>462</v>
      </c>
      <c r="V900" t="s">
        <v>1461</v>
      </c>
      <c r="W900" t="s">
        <v>987</v>
      </c>
      <c r="X900" t="s">
        <v>8274</v>
      </c>
    </row>
    <row r="901" spans="1:24" hidden="1" x14ac:dyDescent="0.25">
      <c r="A901" t="s">
        <v>8275</v>
      </c>
      <c r="B901" t="s">
        <v>8276</v>
      </c>
      <c r="C901" s="1" t="str">
        <f t="shared" si="93"/>
        <v>21:0955</v>
      </c>
      <c r="D901" s="1" t="str">
        <f t="shared" si="94"/>
        <v>21:0006</v>
      </c>
      <c r="E901" t="s">
        <v>6141</v>
      </c>
      <c r="F901" t="s">
        <v>8277</v>
      </c>
      <c r="H901">
        <v>64.727634899999998</v>
      </c>
      <c r="I901">
        <v>-110.3813026</v>
      </c>
      <c r="J901" s="1" t="str">
        <f t="shared" si="92"/>
        <v>Esker</v>
      </c>
      <c r="K901" s="1" t="str">
        <f t="shared" si="95"/>
        <v>Grain Mount: 0.25 – 0.50 mm</v>
      </c>
      <c r="L901" t="s">
        <v>7531</v>
      </c>
      <c r="M901" s="1" t="str">
        <f t="shared" si="96"/>
        <v>Prp</v>
      </c>
      <c r="N901" t="s">
        <v>8278</v>
      </c>
      <c r="O901" t="s">
        <v>4148</v>
      </c>
      <c r="P901" t="s">
        <v>3165</v>
      </c>
      <c r="Q901" t="s">
        <v>4697</v>
      </c>
      <c r="R901" t="s">
        <v>245</v>
      </c>
      <c r="S901" t="s">
        <v>4234</v>
      </c>
      <c r="T901" t="s">
        <v>3479</v>
      </c>
      <c r="U901" t="s">
        <v>469</v>
      </c>
      <c r="V901" t="s">
        <v>8279</v>
      </c>
      <c r="W901" t="s">
        <v>8280</v>
      </c>
      <c r="X901" t="s">
        <v>8281</v>
      </c>
    </row>
    <row r="902" spans="1:24" hidden="1" x14ac:dyDescent="0.25">
      <c r="A902" t="s">
        <v>8282</v>
      </c>
      <c r="B902" t="s">
        <v>8283</v>
      </c>
      <c r="C902" s="1" t="str">
        <f t="shared" si="93"/>
        <v>21:0955</v>
      </c>
      <c r="D902" s="1" t="str">
        <f t="shared" si="94"/>
        <v>21:0006</v>
      </c>
      <c r="E902" t="s">
        <v>6141</v>
      </c>
      <c r="F902" t="s">
        <v>8284</v>
      </c>
      <c r="H902">
        <v>64.727634899999998</v>
      </c>
      <c r="I902">
        <v>-110.3813026</v>
      </c>
      <c r="J902" s="1" t="str">
        <f t="shared" si="92"/>
        <v>Esker</v>
      </c>
      <c r="K902" s="1" t="str">
        <f t="shared" si="95"/>
        <v>Grain Mount: 0.25 – 0.50 mm</v>
      </c>
      <c r="L902" t="s">
        <v>7531</v>
      </c>
      <c r="M902" s="1" t="str">
        <f t="shared" si="96"/>
        <v>Prp</v>
      </c>
      <c r="N902" t="s">
        <v>8285</v>
      </c>
      <c r="O902" t="s">
        <v>4644</v>
      </c>
      <c r="P902" t="s">
        <v>8286</v>
      </c>
      <c r="Q902" t="s">
        <v>7702</v>
      </c>
      <c r="R902" t="s">
        <v>420</v>
      </c>
      <c r="S902" t="s">
        <v>8287</v>
      </c>
      <c r="T902" t="s">
        <v>103</v>
      </c>
      <c r="U902" t="s">
        <v>462</v>
      </c>
      <c r="V902" t="s">
        <v>8288</v>
      </c>
      <c r="W902" t="s">
        <v>3700</v>
      </c>
      <c r="X902" t="s">
        <v>8289</v>
      </c>
    </row>
    <row r="903" spans="1:24" hidden="1" x14ac:dyDescent="0.25">
      <c r="A903" t="s">
        <v>8290</v>
      </c>
      <c r="B903" t="s">
        <v>8291</v>
      </c>
      <c r="C903" s="1" t="str">
        <f t="shared" si="93"/>
        <v>21:0955</v>
      </c>
      <c r="D903" s="1" t="str">
        <f t="shared" si="94"/>
        <v>21:0006</v>
      </c>
      <c r="E903" t="s">
        <v>6141</v>
      </c>
      <c r="F903" t="s">
        <v>8292</v>
      </c>
      <c r="H903">
        <v>64.727634899999998</v>
      </c>
      <c r="I903">
        <v>-110.3813026</v>
      </c>
      <c r="J903" s="1" t="str">
        <f t="shared" si="92"/>
        <v>Esker</v>
      </c>
      <c r="K903" s="1" t="str">
        <f t="shared" si="95"/>
        <v>Grain Mount: 0.25 – 0.50 mm</v>
      </c>
      <c r="L903" t="s">
        <v>7531</v>
      </c>
      <c r="M903" s="1" t="str">
        <f t="shared" si="96"/>
        <v>Prp</v>
      </c>
      <c r="N903" t="s">
        <v>5082</v>
      </c>
      <c r="O903" t="s">
        <v>8293</v>
      </c>
      <c r="P903" t="s">
        <v>8294</v>
      </c>
      <c r="Q903" t="s">
        <v>8295</v>
      </c>
      <c r="R903" t="s">
        <v>235</v>
      </c>
      <c r="S903" t="s">
        <v>8296</v>
      </c>
      <c r="T903" t="s">
        <v>305</v>
      </c>
      <c r="U903" t="s">
        <v>474</v>
      </c>
      <c r="V903" t="s">
        <v>8297</v>
      </c>
      <c r="W903" t="s">
        <v>8206</v>
      </c>
      <c r="X903" t="s">
        <v>8298</v>
      </c>
    </row>
    <row r="904" spans="1:24" hidden="1" x14ac:dyDescent="0.25">
      <c r="A904" t="s">
        <v>8299</v>
      </c>
      <c r="B904" t="s">
        <v>8300</v>
      </c>
      <c r="C904" s="1" t="str">
        <f t="shared" si="93"/>
        <v>21:0955</v>
      </c>
      <c r="D904" s="1" t="str">
        <f t="shared" si="94"/>
        <v>21:0006</v>
      </c>
      <c r="E904" t="s">
        <v>6141</v>
      </c>
      <c r="F904" t="s">
        <v>8301</v>
      </c>
      <c r="H904">
        <v>64.727634899999998</v>
      </c>
      <c r="I904">
        <v>-110.3813026</v>
      </c>
      <c r="J904" s="1" t="str">
        <f t="shared" si="92"/>
        <v>Esker</v>
      </c>
      <c r="K904" s="1" t="str">
        <f t="shared" si="95"/>
        <v>Grain Mount: 0.25 – 0.50 mm</v>
      </c>
      <c r="L904" t="s">
        <v>7531</v>
      </c>
      <c r="M904" s="1" t="str">
        <f t="shared" si="96"/>
        <v>Prp</v>
      </c>
      <c r="N904" t="s">
        <v>8302</v>
      </c>
      <c r="O904" t="s">
        <v>8303</v>
      </c>
      <c r="P904" t="s">
        <v>8304</v>
      </c>
      <c r="Q904" t="s">
        <v>8305</v>
      </c>
      <c r="R904" t="s">
        <v>246</v>
      </c>
      <c r="S904" t="s">
        <v>8306</v>
      </c>
      <c r="T904" t="s">
        <v>3360</v>
      </c>
      <c r="U904" t="s">
        <v>291</v>
      </c>
      <c r="V904" t="s">
        <v>8307</v>
      </c>
      <c r="W904" t="s">
        <v>320</v>
      </c>
      <c r="X904" t="s">
        <v>4022</v>
      </c>
    </row>
    <row r="905" spans="1:24" hidden="1" x14ac:dyDescent="0.25">
      <c r="A905" t="s">
        <v>8308</v>
      </c>
      <c r="B905" t="s">
        <v>8309</v>
      </c>
      <c r="C905" s="1" t="str">
        <f t="shared" si="93"/>
        <v>21:0955</v>
      </c>
      <c r="D905" s="1" t="str">
        <f t="shared" si="94"/>
        <v>21:0006</v>
      </c>
      <c r="E905" t="s">
        <v>6141</v>
      </c>
      <c r="F905" t="s">
        <v>8310</v>
      </c>
      <c r="H905">
        <v>64.727634899999998</v>
      </c>
      <c r="I905">
        <v>-110.3813026</v>
      </c>
      <c r="J905" s="1" t="str">
        <f t="shared" si="92"/>
        <v>Esker</v>
      </c>
      <c r="K905" s="1" t="str">
        <f t="shared" si="95"/>
        <v>Grain Mount: 0.25 – 0.50 mm</v>
      </c>
      <c r="L905" t="s">
        <v>7531</v>
      </c>
      <c r="M905" s="1" t="str">
        <f t="shared" si="96"/>
        <v>Prp</v>
      </c>
      <c r="N905" t="s">
        <v>4655</v>
      </c>
      <c r="O905" t="s">
        <v>5112</v>
      </c>
      <c r="P905" t="s">
        <v>8311</v>
      </c>
      <c r="Q905" t="s">
        <v>8312</v>
      </c>
      <c r="R905" t="s">
        <v>33</v>
      </c>
      <c r="S905" t="s">
        <v>8313</v>
      </c>
      <c r="T905" t="s">
        <v>891</v>
      </c>
      <c r="U905" t="s">
        <v>645</v>
      </c>
      <c r="V905" t="s">
        <v>8314</v>
      </c>
      <c r="W905" t="s">
        <v>6018</v>
      </c>
      <c r="X905" t="s">
        <v>8315</v>
      </c>
    </row>
    <row r="906" spans="1:24" hidden="1" x14ac:dyDescent="0.25">
      <c r="A906" t="s">
        <v>8316</v>
      </c>
      <c r="B906" t="s">
        <v>8317</v>
      </c>
      <c r="C906" s="1" t="str">
        <f t="shared" si="93"/>
        <v>21:0955</v>
      </c>
      <c r="D906" s="1" t="str">
        <f t="shared" si="94"/>
        <v>21:0006</v>
      </c>
      <c r="E906" t="s">
        <v>6141</v>
      </c>
      <c r="F906" t="s">
        <v>8318</v>
      </c>
      <c r="H906">
        <v>64.727634899999998</v>
      </c>
      <c r="I906">
        <v>-110.3813026</v>
      </c>
      <c r="J906" s="1" t="str">
        <f t="shared" si="92"/>
        <v>Esker</v>
      </c>
      <c r="K906" s="1" t="str">
        <f t="shared" si="95"/>
        <v>Grain Mount: 0.25 – 0.50 mm</v>
      </c>
      <c r="L906" t="s">
        <v>7531</v>
      </c>
      <c r="M906" s="1" t="str">
        <f t="shared" si="96"/>
        <v>Prp</v>
      </c>
      <c r="N906" t="s">
        <v>8319</v>
      </c>
      <c r="O906" t="s">
        <v>8320</v>
      </c>
      <c r="P906" t="s">
        <v>8321</v>
      </c>
      <c r="Q906" t="s">
        <v>8322</v>
      </c>
      <c r="R906" t="s">
        <v>457</v>
      </c>
      <c r="S906" t="s">
        <v>5933</v>
      </c>
      <c r="T906" t="s">
        <v>2288</v>
      </c>
      <c r="U906" t="s">
        <v>245</v>
      </c>
      <c r="V906" t="s">
        <v>2882</v>
      </c>
      <c r="W906" t="s">
        <v>856</v>
      </c>
      <c r="X906" t="s">
        <v>8323</v>
      </c>
    </row>
    <row r="907" spans="1:24" hidden="1" x14ac:dyDescent="0.25">
      <c r="A907" t="s">
        <v>8324</v>
      </c>
      <c r="B907" t="s">
        <v>8325</v>
      </c>
      <c r="C907" s="1" t="str">
        <f t="shared" si="93"/>
        <v>21:0955</v>
      </c>
      <c r="D907" s="1" t="str">
        <f t="shared" si="94"/>
        <v>21:0006</v>
      </c>
      <c r="E907" t="s">
        <v>6141</v>
      </c>
      <c r="F907" t="s">
        <v>8326</v>
      </c>
      <c r="H907">
        <v>64.727634899999998</v>
      </c>
      <c r="I907">
        <v>-110.3813026</v>
      </c>
      <c r="J907" s="1" t="str">
        <f t="shared" si="92"/>
        <v>Esker</v>
      </c>
      <c r="K907" s="1" t="str">
        <f t="shared" si="95"/>
        <v>Grain Mount: 0.25 – 0.50 mm</v>
      </c>
      <c r="L907" t="s">
        <v>7531</v>
      </c>
      <c r="M907" s="1" t="str">
        <f t="shared" ref="M907:M935" si="97">HYPERLINK("http://geochem.nrcan.gc.ca/cdogs/content/kwd/kwd030523_e.htm", "Prp")</f>
        <v>Prp</v>
      </c>
      <c r="N907" t="s">
        <v>8327</v>
      </c>
      <c r="O907" t="s">
        <v>8328</v>
      </c>
      <c r="P907" t="s">
        <v>8329</v>
      </c>
      <c r="Q907" t="s">
        <v>8330</v>
      </c>
      <c r="R907" t="s">
        <v>420</v>
      </c>
      <c r="S907" t="s">
        <v>7851</v>
      </c>
      <c r="T907" t="s">
        <v>601</v>
      </c>
      <c r="U907" t="s">
        <v>255</v>
      </c>
      <c r="V907" t="s">
        <v>8071</v>
      </c>
      <c r="W907" t="s">
        <v>3969</v>
      </c>
      <c r="X907" t="s">
        <v>8331</v>
      </c>
    </row>
    <row r="908" spans="1:24" hidden="1" x14ac:dyDescent="0.25">
      <c r="A908" t="s">
        <v>8332</v>
      </c>
      <c r="B908" t="s">
        <v>8333</v>
      </c>
      <c r="C908" s="1" t="str">
        <f t="shared" si="93"/>
        <v>21:0955</v>
      </c>
      <c r="D908" s="1" t="str">
        <f t="shared" si="94"/>
        <v>21:0006</v>
      </c>
      <c r="E908" t="s">
        <v>6141</v>
      </c>
      <c r="F908" t="s">
        <v>8334</v>
      </c>
      <c r="H908">
        <v>64.727634899999998</v>
      </c>
      <c r="I908">
        <v>-110.3813026</v>
      </c>
      <c r="J908" s="1" t="str">
        <f t="shared" si="92"/>
        <v>Esker</v>
      </c>
      <c r="K908" s="1" t="str">
        <f t="shared" si="95"/>
        <v>Grain Mount: 0.25 – 0.50 mm</v>
      </c>
      <c r="L908" t="s">
        <v>7531</v>
      </c>
      <c r="M908" s="1" t="str">
        <f t="shared" si="97"/>
        <v>Prp</v>
      </c>
      <c r="N908" t="s">
        <v>7731</v>
      </c>
      <c r="O908" t="s">
        <v>8335</v>
      </c>
      <c r="P908" t="s">
        <v>8336</v>
      </c>
      <c r="Q908" t="s">
        <v>4233</v>
      </c>
      <c r="R908" t="s">
        <v>462</v>
      </c>
      <c r="S908" t="s">
        <v>8337</v>
      </c>
      <c r="T908" t="s">
        <v>375</v>
      </c>
      <c r="U908" t="s">
        <v>411</v>
      </c>
      <c r="V908" t="s">
        <v>4412</v>
      </c>
      <c r="W908" t="s">
        <v>472</v>
      </c>
      <c r="X908" t="s">
        <v>8149</v>
      </c>
    </row>
    <row r="909" spans="1:24" hidden="1" x14ac:dyDescent="0.25">
      <c r="A909" t="s">
        <v>8338</v>
      </c>
      <c r="B909" t="s">
        <v>8339</v>
      </c>
      <c r="C909" s="1" t="str">
        <f t="shared" si="93"/>
        <v>21:0955</v>
      </c>
      <c r="D909" s="1" t="str">
        <f t="shared" si="94"/>
        <v>21:0006</v>
      </c>
      <c r="E909" t="s">
        <v>6141</v>
      </c>
      <c r="F909" t="s">
        <v>8340</v>
      </c>
      <c r="H909">
        <v>64.727634899999998</v>
      </c>
      <c r="I909">
        <v>-110.3813026</v>
      </c>
      <c r="J909" s="1" t="str">
        <f t="shared" si="92"/>
        <v>Esker</v>
      </c>
      <c r="K909" s="1" t="str">
        <f t="shared" si="95"/>
        <v>Grain Mount: 0.25 – 0.50 mm</v>
      </c>
      <c r="L909" t="s">
        <v>7531</v>
      </c>
      <c r="M909" s="1" t="str">
        <f t="shared" si="97"/>
        <v>Prp</v>
      </c>
      <c r="N909" t="s">
        <v>8341</v>
      </c>
      <c r="O909" t="s">
        <v>8342</v>
      </c>
      <c r="P909" t="s">
        <v>8343</v>
      </c>
      <c r="Q909" t="s">
        <v>8344</v>
      </c>
      <c r="R909" t="s">
        <v>33</v>
      </c>
      <c r="S909" t="s">
        <v>8345</v>
      </c>
      <c r="T909" t="s">
        <v>2152</v>
      </c>
      <c r="U909" t="s">
        <v>462</v>
      </c>
      <c r="V909" t="s">
        <v>8346</v>
      </c>
      <c r="W909" t="s">
        <v>8347</v>
      </c>
      <c r="X909" t="s">
        <v>8348</v>
      </c>
    </row>
    <row r="910" spans="1:24" hidden="1" x14ac:dyDescent="0.25">
      <c r="A910" t="s">
        <v>8349</v>
      </c>
      <c r="B910" t="s">
        <v>8350</v>
      </c>
      <c r="C910" s="1" t="str">
        <f t="shared" si="93"/>
        <v>21:0955</v>
      </c>
      <c r="D910" s="1" t="str">
        <f t="shared" si="94"/>
        <v>21:0006</v>
      </c>
      <c r="E910" t="s">
        <v>6141</v>
      </c>
      <c r="F910" t="s">
        <v>8351</v>
      </c>
      <c r="H910">
        <v>64.727634899999998</v>
      </c>
      <c r="I910">
        <v>-110.3813026</v>
      </c>
      <c r="J910" s="1" t="str">
        <f t="shared" si="92"/>
        <v>Esker</v>
      </c>
      <c r="K910" s="1" t="str">
        <f t="shared" si="95"/>
        <v>Grain Mount: 0.25 – 0.50 mm</v>
      </c>
      <c r="L910" t="s">
        <v>7531</v>
      </c>
      <c r="M910" s="1" t="str">
        <f t="shared" si="97"/>
        <v>Prp</v>
      </c>
      <c r="N910" t="s">
        <v>8352</v>
      </c>
      <c r="O910" t="s">
        <v>8353</v>
      </c>
      <c r="P910" t="s">
        <v>8354</v>
      </c>
      <c r="Q910" t="s">
        <v>8355</v>
      </c>
      <c r="R910" t="s">
        <v>33</v>
      </c>
      <c r="S910" t="s">
        <v>8356</v>
      </c>
      <c r="T910" t="s">
        <v>1307</v>
      </c>
      <c r="U910" t="s">
        <v>104</v>
      </c>
      <c r="V910" t="s">
        <v>8357</v>
      </c>
      <c r="W910" t="s">
        <v>1646</v>
      </c>
      <c r="X910" t="s">
        <v>8358</v>
      </c>
    </row>
    <row r="911" spans="1:24" hidden="1" x14ac:dyDescent="0.25">
      <c r="A911" t="s">
        <v>8359</v>
      </c>
      <c r="B911" t="s">
        <v>8360</v>
      </c>
      <c r="C911" s="1" t="str">
        <f t="shared" si="93"/>
        <v>21:0955</v>
      </c>
      <c r="D911" s="1" t="str">
        <f t="shared" si="94"/>
        <v>21:0006</v>
      </c>
      <c r="E911" t="s">
        <v>6141</v>
      </c>
      <c r="F911" t="s">
        <v>8361</v>
      </c>
      <c r="H911">
        <v>64.727634899999998</v>
      </c>
      <c r="I911">
        <v>-110.3813026</v>
      </c>
      <c r="J911" s="1" t="str">
        <f t="shared" si="92"/>
        <v>Esker</v>
      </c>
      <c r="K911" s="1" t="str">
        <f t="shared" si="95"/>
        <v>Grain Mount: 0.25 – 0.50 mm</v>
      </c>
      <c r="L911" t="s">
        <v>7531</v>
      </c>
      <c r="M911" s="1" t="str">
        <f t="shared" si="97"/>
        <v>Prp</v>
      </c>
      <c r="N911" t="s">
        <v>8362</v>
      </c>
      <c r="O911" t="s">
        <v>3707</v>
      </c>
      <c r="P911" t="s">
        <v>8363</v>
      </c>
      <c r="Q911" t="s">
        <v>8364</v>
      </c>
      <c r="R911" t="s">
        <v>33</v>
      </c>
      <c r="S911" t="s">
        <v>8365</v>
      </c>
      <c r="T911" t="s">
        <v>320</v>
      </c>
      <c r="U911" t="s">
        <v>411</v>
      </c>
      <c r="V911" t="s">
        <v>7412</v>
      </c>
      <c r="W911" t="s">
        <v>3544</v>
      </c>
      <c r="X911" t="s">
        <v>1602</v>
      </c>
    </row>
    <row r="912" spans="1:24" hidden="1" x14ac:dyDescent="0.25">
      <c r="A912" t="s">
        <v>8366</v>
      </c>
      <c r="B912" t="s">
        <v>8367</v>
      </c>
      <c r="C912" s="1" t="str">
        <f t="shared" si="93"/>
        <v>21:0955</v>
      </c>
      <c r="D912" s="1" t="str">
        <f t="shared" si="94"/>
        <v>21:0006</v>
      </c>
      <c r="E912" t="s">
        <v>6141</v>
      </c>
      <c r="F912" t="s">
        <v>8368</v>
      </c>
      <c r="H912">
        <v>64.727634899999998</v>
      </c>
      <c r="I912">
        <v>-110.3813026</v>
      </c>
      <c r="J912" s="1" t="str">
        <f t="shared" ref="J912:J975" si="98">HYPERLINK("http://geochem.nrcan.gc.ca/cdogs/content/kwd/kwd020073_e.htm", "Esker")</f>
        <v>Esker</v>
      </c>
      <c r="K912" s="1" t="str">
        <f t="shared" si="95"/>
        <v>Grain Mount: 0.25 – 0.50 mm</v>
      </c>
      <c r="L912" t="s">
        <v>7531</v>
      </c>
      <c r="M912" s="1" t="str">
        <f t="shared" si="97"/>
        <v>Prp</v>
      </c>
      <c r="N912" t="s">
        <v>8369</v>
      </c>
      <c r="O912" t="s">
        <v>8370</v>
      </c>
      <c r="P912" t="s">
        <v>8371</v>
      </c>
      <c r="Q912" t="s">
        <v>8372</v>
      </c>
      <c r="R912" t="s">
        <v>291</v>
      </c>
      <c r="S912" t="s">
        <v>8373</v>
      </c>
      <c r="T912" t="s">
        <v>997</v>
      </c>
      <c r="U912" t="s">
        <v>33</v>
      </c>
      <c r="V912" t="s">
        <v>5259</v>
      </c>
      <c r="W912" t="s">
        <v>526</v>
      </c>
      <c r="X912" t="s">
        <v>8374</v>
      </c>
    </row>
    <row r="913" spans="1:24" hidden="1" x14ac:dyDescent="0.25">
      <c r="A913" t="s">
        <v>8375</v>
      </c>
      <c r="B913" t="s">
        <v>8376</v>
      </c>
      <c r="C913" s="1" t="str">
        <f t="shared" si="93"/>
        <v>21:0955</v>
      </c>
      <c r="D913" s="1" t="str">
        <f t="shared" si="94"/>
        <v>21:0006</v>
      </c>
      <c r="E913" t="s">
        <v>6141</v>
      </c>
      <c r="F913" t="s">
        <v>8377</v>
      </c>
      <c r="H913">
        <v>64.727634899999998</v>
      </c>
      <c r="I913">
        <v>-110.3813026</v>
      </c>
      <c r="J913" s="1" t="str">
        <f t="shared" si="98"/>
        <v>Esker</v>
      </c>
      <c r="K913" s="1" t="str">
        <f t="shared" si="95"/>
        <v>Grain Mount: 0.25 – 0.50 mm</v>
      </c>
      <c r="L913" t="s">
        <v>7531</v>
      </c>
      <c r="M913" s="1" t="str">
        <f t="shared" si="97"/>
        <v>Prp</v>
      </c>
      <c r="N913" t="s">
        <v>8378</v>
      </c>
      <c r="O913" t="s">
        <v>8379</v>
      </c>
      <c r="P913" t="s">
        <v>8380</v>
      </c>
      <c r="Q913" t="s">
        <v>8381</v>
      </c>
      <c r="R913" t="s">
        <v>234</v>
      </c>
      <c r="S913" t="s">
        <v>8382</v>
      </c>
      <c r="T913" t="s">
        <v>1297</v>
      </c>
      <c r="U913" t="s">
        <v>409</v>
      </c>
      <c r="V913" t="s">
        <v>8383</v>
      </c>
      <c r="W913" t="s">
        <v>1321</v>
      </c>
      <c r="X913" t="s">
        <v>8384</v>
      </c>
    </row>
    <row r="914" spans="1:24" hidden="1" x14ac:dyDescent="0.25">
      <c r="A914" t="s">
        <v>8385</v>
      </c>
      <c r="B914" t="s">
        <v>8386</v>
      </c>
      <c r="C914" s="1" t="str">
        <f t="shared" si="93"/>
        <v>21:0955</v>
      </c>
      <c r="D914" s="1" t="str">
        <f t="shared" si="94"/>
        <v>21:0006</v>
      </c>
      <c r="E914" t="s">
        <v>6141</v>
      </c>
      <c r="F914" t="s">
        <v>8387</v>
      </c>
      <c r="H914">
        <v>64.727634899999998</v>
      </c>
      <c r="I914">
        <v>-110.3813026</v>
      </c>
      <c r="J914" s="1" t="str">
        <f t="shared" si="98"/>
        <v>Esker</v>
      </c>
      <c r="K914" s="1" t="str">
        <f t="shared" si="95"/>
        <v>Grain Mount: 0.25 – 0.50 mm</v>
      </c>
      <c r="L914" t="s">
        <v>7531</v>
      </c>
      <c r="M914" s="1" t="str">
        <f t="shared" si="97"/>
        <v>Prp</v>
      </c>
      <c r="N914" t="s">
        <v>8388</v>
      </c>
      <c r="O914" t="s">
        <v>8389</v>
      </c>
      <c r="P914" t="s">
        <v>8390</v>
      </c>
      <c r="Q914" t="s">
        <v>8011</v>
      </c>
      <c r="R914" t="s">
        <v>33</v>
      </c>
      <c r="S914" t="s">
        <v>8296</v>
      </c>
      <c r="T914" t="s">
        <v>4373</v>
      </c>
      <c r="U914" t="s">
        <v>469</v>
      </c>
      <c r="V914" t="s">
        <v>4169</v>
      </c>
      <c r="W914" t="s">
        <v>8391</v>
      </c>
      <c r="X914" t="s">
        <v>8392</v>
      </c>
    </row>
    <row r="915" spans="1:24" hidden="1" x14ac:dyDescent="0.25">
      <c r="A915" t="s">
        <v>8393</v>
      </c>
      <c r="B915" t="s">
        <v>8394</v>
      </c>
      <c r="C915" s="1" t="str">
        <f t="shared" si="93"/>
        <v>21:0955</v>
      </c>
      <c r="D915" s="1" t="str">
        <f t="shared" si="94"/>
        <v>21:0006</v>
      </c>
      <c r="E915" t="s">
        <v>6141</v>
      </c>
      <c r="F915" t="s">
        <v>8395</v>
      </c>
      <c r="H915">
        <v>64.727634899999998</v>
      </c>
      <c r="I915">
        <v>-110.3813026</v>
      </c>
      <c r="J915" s="1" t="str">
        <f t="shared" si="98"/>
        <v>Esker</v>
      </c>
      <c r="K915" s="1" t="str">
        <f t="shared" si="95"/>
        <v>Grain Mount: 0.25 – 0.50 mm</v>
      </c>
      <c r="L915" t="s">
        <v>7531</v>
      </c>
      <c r="M915" s="1" t="str">
        <f t="shared" si="97"/>
        <v>Prp</v>
      </c>
      <c r="N915" t="s">
        <v>8396</v>
      </c>
      <c r="O915" t="s">
        <v>8397</v>
      </c>
      <c r="P915" t="s">
        <v>8398</v>
      </c>
      <c r="Q915" t="s">
        <v>8399</v>
      </c>
      <c r="R915" t="s">
        <v>420</v>
      </c>
      <c r="S915" t="s">
        <v>6575</v>
      </c>
      <c r="T915" t="s">
        <v>5632</v>
      </c>
      <c r="U915" t="s">
        <v>662</v>
      </c>
      <c r="V915" t="s">
        <v>8400</v>
      </c>
      <c r="W915" t="s">
        <v>8401</v>
      </c>
      <c r="X915" t="s">
        <v>8402</v>
      </c>
    </row>
    <row r="916" spans="1:24" hidden="1" x14ac:dyDescent="0.25">
      <c r="A916" t="s">
        <v>8403</v>
      </c>
      <c r="B916" t="s">
        <v>8404</v>
      </c>
      <c r="C916" s="1" t="str">
        <f t="shared" si="93"/>
        <v>21:0955</v>
      </c>
      <c r="D916" s="1" t="str">
        <f t="shared" si="94"/>
        <v>21:0006</v>
      </c>
      <c r="E916" t="s">
        <v>6141</v>
      </c>
      <c r="F916" t="s">
        <v>8405</v>
      </c>
      <c r="H916">
        <v>64.727634899999998</v>
      </c>
      <c r="I916">
        <v>-110.3813026</v>
      </c>
      <c r="J916" s="1" t="str">
        <f t="shared" si="98"/>
        <v>Esker</v>
      </c>
      <c r="K916" s="1" t="str">
        <f t="shared" si="95"/>
        <v>Grain Mount: 0.25 – 0.50 mm</v>
      </c>
      <c r="L916" t="s">
        <v>7531</v>
      </c>
      <c r="M916" s="1" t="str">
        <f t="shared" si="97"/>
        <v>Prp</v>
      </c>
      <c r="N916" t="s">
        <v>8406</v>
      </c>
      <c r="O916" t="s">
        <v>2297</v>
      </c>
      <c r="P916" t="s">
        <v>8407</v>
      </c>
      <c r="Q916" t="s">
        <v>8408</v>
      </c>
      <c r="R916" t="s">
        <v>61</v>
      </c>
      <c r="S916" t="s">
        <v>8409</v>
      </c>
      <c r="T916" t="s">
        <v>2759</v>
      </c>
      <c r="U916" t="s">
        <v>33</v>
      </c>
      <c r="V916" t="s">
        <v>3578</v>
      </c>
      <c r="W916" t="s">
        <v>52</v>
      </c>
      <c r="X916" t="s">
        <v>8410</v>
      </c>
    </row>
    <row r="917" spans="1:24" hidden="1" x14ac:dyDescent="0.25">
      <c r="A917" t="s">
        <v>8411</v>
      </c>
      <c r="B917" t="s">
        <v>8412</v>
      </c>
      <c r="C917" s="1" t="str">
        <f t="shared" si="93"/>
        <v>21:0955</v>
      </c>
      <c r="D917" s="1" t="str">
        <f t="shared" si="94"/>
        <v>21:0006</v>
      </c>
      <c r="E917" t="s">
        <v>6141</v>
      </c>
      <c r="F917" t="s">
        <v>8413</v>
      </c>
      <c r="H917">
        <v>64.727634899999998</v>
      </c>
      <c r="I917">
        <v>-110.3813026</v>
      </c>
      <c r="J917" s="1" t="str">
        <f t="shared" si="98"/>
        <v>Esker</v>
      </c>
      <c r="K917" s="1" t="str">
        <f t="shared" si="95"/>
        <v>Grain Mount: 0.25 – 0.50 mm</v>
      </c>
      <c r="L917" t="s">
        <v>7531</v>
      </c>
      <c r="M917" s="1" t="str">
        <f t="shared" si="97"/>
        <v>Prp</v>
      </c>
      <c r="N917" t="s">
        <v>8414</v>
      </c>
      <c r="O917" t="s">
        <v>8415</v>
      </c>
      <c r="P917" t="s">
        <v>8416</v>
      </c>
      <c r="Q917" t="s">
        <v>7013</v>
      </c>
      <c r="R917" t="s">
        <v>33</v>
      </c>
      <c r="S917" t="s">
        <v>8417</v>
      </c>
      <c r="T917" t="s">
        <v>8088</v>
      </c>
      <c r="U917" t="s">
        <v>235</v>
      </c>
      <c r="V917" t="s">
        <v>8418</v>
      </c>
      <c r="W917" t="s">
        <v>1365</v>
      </c>
      <c r="X917" t="s">
        <v>8419</v>
      </c>
    </row>
    <row r="918" spans="1:24" hidden="1" x14ac:dyDescent="0.25">
      <c r="A918" t="s">
        <v>8420</v>
      </c>
      <c r="B918" t="s">
        <v>8421</v>
      </c>
      <c r="C918" s="1" t="str">
        <f t="shared" si="93"/>
        <v>21:0955</v>
      </c>
      <c r="D918" s="1" t="str">
        <f t="shared" si="94"/>
        <v>21:0006</v>
      </c>
      <c r="E918" t="s">
        <v>6141</v>
      </c>
      <c r="F918" t="s">
        <v>8422</v>
      </c>
      <c r="H918">
        <v>64.727634899999998</v>
      </c>
      <c r="I918">
        <v>-110.3813026</v>
      </c>
      <c r="J918" s="1" t="str">
        <f t="shared" si="98"/>
        <v>Esker</v>
      </c>
      <c r="K918" s="1" t="str">
        <f t="shared" si="95"/>
        <v>Grain Mount: 0.25 – 0.50 mm</v>
      </c>
      <c r="L918" t="s">
        <v>7531</v>
      </c>
      <c r="M918" s="1" t="str">
        <f t="shared" si="97"/>
        <v>Prp</v>
      </c>
      <c r="N918" t="s">
        <v>2610</v>
      </c>
      <c r="O918" t="s">
        <v>3289</v>
      </c>
      <c r="P918" t="s">
        <v>8423</v>
      </c>
      <c r="Q918" t="s">
        <v>8424</v>
      </c>
      <c r="R918" t="s">
        <v>33</v>
      </c>
      <c r="S918" t="s">
        <v>8425</v>
      </c>
      <c r="T918" t="s">
        <v>2205</v>
      </c>
      <c r="U918" t="s">
        <v>449</v>
      </c>
      <c r="V918" t="s">
        <v>8426</v>
      </c>
      <c r="W918" t="s">
        <v>52</v>
      </c>
      <c r="X918" t="s">
        <v>6531</v>
      </c>
    </row>
    <row r="919" spans="1:24" hidden="1" x14ac:dyDescent="0.25">
      <c r="A919" t="s">
        <v>8427</v>
      </c>
      <c r="B919" t="s">
        <v>8428</v>
      </c>
      <c r="C919" s="1" t="str">
        <f t="shared" si="93"/>
        <v>21:0955</v>
      </c>
      <c r="D919" s="1" t="str">
        <f t="shared" si="94"/>
        <v>21:0006</v>
      </c>
      <c r="E919" t="s">
        <v>6141</v>
      </c>
      <c r="F919" t="s">
        <v>8429</v>
      </c>
      <c r="H919">
        <v>64.727634899999998</v>
      </c>
      <c r="I919">
        <v>-110.3813026</v>
      </c>
      <c r="J919" s="1" t="str">
        <f t="shared" si="98"/>
        <v>Esker</v>
      </c>
      <c r="K919" s="1" t="str">
        <f t="shared" si="95"/>
        <v>Grain Mount: 0.25 – 0.50 mm</v>
      </c>
      <c r="L919" t="s">
        <v>7531</v>
      </c>
      <c r="M919" s="1" t="str">
        <f t="shared" si="97"/>
        <v>Prp</v>
      </c>
      <c r="N919" t="s">
        <v>8430</v>
      </c>
      <c r="O919" t="s">
        <v>8431</v>
      </c>
      <c r="P919" t="s">
        <v>8432</v>
      </c>
      <c r="Q919" t="s">
        <v>8433</v>
      </c>
      <c r="R919" t="s">
        <v>555</v>
      </c>
      <c r="S919" t="s">
        <v>8434</v>
      </c>
      <c r="T919" t="s">
        <v>823</v>
      </c>
      <c r="U919" t="s">
        <v>421</v>
      </c>
      <c r="V919" t="s">
        <v>8435</v>
      </c>
      <c r="W919" t="s">
        <v>8436</v>
      </c>
      <c r="X919" t="s">
        <v>8437</v>
      </c>
    </row>
    <row r="920" spans="1:24" hidden="1" x14ac:dyDescent="0.25">
      <c r="A920" t="s">
        <v>8438</v>
      </c>
      <c r="B920" t="s">
        <v>8439</v>
      </c>
      <c r="C920" s="1" t="str">
        <f t="shared" si="93"/>
        <v>21:0955</v>
      </c>
      <c r="D920" s="1" t="str">
        <f t="shared" si="94"/>
        <v>21:0006</v>
      </c>
      <c r="E920" t="s">
        <v>6141</v>
      </c>
      <c r="F920" t="s">
        <v>8440</v>
      </c>
      <c r="H920">
        <v>64.727634899999998</v>
      </c>
      <c r="I920">
        <v>-110.3813026</v>
      </c>
      <c r="J920" s="1" t="str">
        <f t="shared" si="98"/>
        <v>Esker</v>
      </c>
      <c r="K920" s="1" t="str">
        <f t="shared" si="95"/>
        <v>Grain Mount: 0.25 – 0.50 mm</v>
      </c>
      <c r="L920" t="s">
        <v>7531</v>
      </c>
      <c r="M920" s="1" t="str">
        <f t="shared" si="97"/>
        <v>Prp</v>
      </c>
      <c r="N920" t="s">
        <v>7919</v>
      </c>
      <c r="O920" t="s">
        <v>4955</v>
      </c>
      <c r="P920" t="s">
        <v>8441</v>
      </c>
      <c r="Q920" t="s">
        <v>8442</v>
      </c>
      <c r="R920" t="s">
        <v>226</v>
      </c>
      <c r="S920" t="s">
        <v>8443</v>
      </c>
      <c r="T920" t="s">
        <v>3421</v>
      </c>
      <c r="U920" t="s">
        <v>233</v>
      </c>
      <c r="V920" t="s">
        <v>8444</v>
      </c>
      <c r="W920" t="s">
        <v>8445</v>
      </c>
      <c r="X920" t="s">
        <v>8446</v>
      </c>
    </row>
    <row r="921" spans="1:24" hidden="1" x14ac:dyDescent="0.25">
      <c r="A921" t="s">
        <v>8447</v>
      </c>
      <c r="B921" t="s">
        <v>8448</v>
      </c>
      <c r="C921" s="1" t="str">
        <f t="shared" si="93"/>
        <v>21:0955</v>
      </c>
      <c r="D921" s="1" t="str">
        <f t="shared" si="94"/>
        <v>21:0006</v>
      </c>
      <c r="E921" t="s">
        <v>6141</v>
      </c>
      <c r="F921" t="s">
        <v>8449</v>
      </c>
      <c r="H921">
        <v>64.727634899999998</v>
      </c>
      <c r="I921">
        <v>-110.3813026</v>
      </c>
      <c r="J921" s="1" t="str">
        <f t="shared" si="98"/>
        <v>Esker</v>
      </c>
      <c r="K921" s="1" t="str">
        <f t="shared" si="95"/>
        <v>Grain Mount: 0.25 – 0.50 mm</v>
      </c>
      <c r="L921" t="s">
        <v>7531</v>
      </c>
      <c r="M921" s="1" t="str">
        <f t="shared" si="97"/>
        <v>Prp</v>
      </c>
      <c r="N921" t="s">
        <v>8450</v>
      </c>
      <c r="O921" t="s">
        <v>8451</v>
      </c>
      <c r="P921" t="s">
        <v>8452</v>
      </c>
      <c r="Q921" t="s">
        <v>8453</v>
      </c>
      <c r="R921" t="s">
        <v>33</v>
      </c>
      <c r="S921" t="s">
        <v>7093</v>
      </c>
      <c r="T921" t="s">
        <v>7025</v>
      </c>
      <c r="U921" t="s">
        <v>2609</v>
      </c>
      <c r="V921" t="s">
        <v>8454</v>
      </c>
      <c r="W921" t="s">
        <v>8455</v>
      </c>
      <c r="X921" t="s">
        <v>8456</v>
      </c>
    </row>
    <row r="922" spans="1:24" hidden="1" x14ac:dyDescent="0.25">
      <c r="A922" t="s">
        <v>8457</v>
      </c>
      <c r="B922" t="s">
        <v>8458</v>
      </c>
      <c r="C922" s="1" t="str">
        <f t="shared" si="93"/>
        <v>21:0955</v>
      </c>
      <c r="D922" s="1" t="str">
        <f t="shared" si="94"/>
        <v>21:0006</v>
      </c>
      <c r="E922" t="s">
        <v>6141</v>
      </c>
      <c r="F922" t="s">
        <v>8459</v>
      </c>
      <c r="H922">
        <v>64.727634899999998</v>
      </c>
      <c r="I922">
        <v>-110.3813026</v>
      </c>
      <c r="J922" s="1" t="str">
        <f t="shared" si="98"/>
        <v>Esker</v>
      </c>
      <c r="K922" s="1" t="str">
        <f t="shared" si="95"/>
        <v>Grain Mount: 0.25 – 0.50 mm</v>
      </c>
      <c r="L922" t="s">
        <v>7531</v>
      </c>
      <c r="M922" s="1" t="str">
        <f t="shared" si="97"/>
        <v>Prp</v>
      </c>
      <c r="N922" t="s">
        <v>7525</v>
      </c>
      <c r="O922" t="s">
        <v>8460</v>
      </c>
      <c r="P922" t="s">
        <v>8461</v>
      </c>
      <c r="Q922" t="s">
        <v>8462</v>
      </c>
      <c r="R922" t="s">
        <v>33</v>
      </c>
      <c r="S922" t="s">
        <v>8463</v>
      </c>
      <c r="T922" t="s">
        <v>5841</v>
      </c>
      <c r="U922" t="s">
        <v>424</v>
      </c>
      <c r="V922" t="s">
        <v>8464</v>
      </c>
      <c r="W922" t="s">
        <v>823</v>
      </c>
      <c r="X922" t="s">
        <v>8465</v>
      </c>
    </row>
    <row r="923" spans="1:24" hidden="1" x14ac:dyDescent="0.25">
      <c r="A923" t="s">
        <v>8466</v>
      </c>
      <c r="B923" t="s">
        <v>8467</v>
      </c>
      <c r="C923" s="1" t="str">
        <f t="shared" si="93"/>
        <v>21:0955</v>
      </c>
      <c r="D923" s="1" t="str">
        <f t="shared" si="94"/>
        <v>21:0006</v>
      </c>
      <c r="E923" t="s">
        <v>6141</v>
      </c>
      <c r="F923" t="s">
        <v>8468</v>
      </c>
      <c r="H923">
        <v>64.727634899999998</v>
      </c>
      <c r="I923">
        <v>-110.3813026</v>
      </c>
      <c r="J923" s="1" t="str">
        <f t="shared" si="98"/>
        <v>Esker</v>
      </c>
      <c r="K923" s="1" t="str">
        <f t="shared" si="95"/>
        <v>Grain Mount: 0.25 – 0.50 mm</v>
      </c>
      <c r="L923" t="s">
        <v>7531</v>
      </c>
      <c r="M923" s="1" t="str">
        <f t="shared" si="97"/>
        <v>Prp</v>
      </c>
      <c r="N923" t="s">
        <v>8469</v>
      </c>
      <c r="O923" t="s">
        <v>8470</v>
      </c>
      <c r="P923" t="s">
        <v>2641</v>
      </c>
      <c r="Q923" t="s">
        <v>3827</v>
      </c>
      <c r="R923" t="s">
        <v>245</v>
      </c>
      <c r="S923" t="s">
        <v>8471</v>
      </c>
      <c r="T923" t="s">
        <v>320</v>
      </c>
      <c r="U923" t="s">
        <v>424</v>
      </c>
      <c r="V923" t="s">
        <v>3083</v>
      </c>
      <c r="W923" t="s">
        <v>4499</v>
      </c>
      <c r="X923" t="s">
        <v>8472</v>
      </c>
    </row>
    <row r="924" spans="1:24" hidden="1" x14ac:dyDescent="0.25">
      <c r="A924" t="s">
        <v>8473</v>
      </c>
      <c r="B924" t="s">
        <v>8474</v>
      </c>
      <c r="C924" s="1" t="str">
        <f t="shared" si="93"/>
        <v>21:0955</v>
      </c>
      <c r="D924" s="1" t="str">
        <f t="shared" si="94"/>
        <v>21:0006</v>
      </c>
      <c r="E924" t="s">
        <v>6141</v>
      </c>
      <c r="F924" t="s">
        <v>8475</v>
      </c>
      <c r="H924">
        <v>64.727634899999998</v>
      </c>
      <c r="I924">
        <v>-110.3813026</v>
      </c>
      <c r="J924" s="1" t="str">
        <f t="shared" si="98"/>
        <v>Esker</v>
      </c>
      <c r="K924" s="1" t="str">
        <f t="shared" si="95"/>
        <v>Grain Mount: 0.25 – 0.50 mm</v>
      </c>
      <c r="L924" t="s">
        <v>7531</v>
      </c>
      <c r="M924" s="1" t="str">
        <f t="shared" si="97"/>
        <v>Prp</v>
      </c>
      <c r="N924" t="s">
        <v>8476</v>
      </c>
      <c r="O924" t="s">
        <v>8477</v>
      </c>
      <c r="P924" t="s">
        <v>8478</v>
      </c>
      <c r="Q924" t="s">
        <v>8479</v>
      </c>
      <c r="R924" t="s">
        <v>226</v>
      </c>
      <c r="S924" t="s">
        <v>3543</v>
      </c>
      <c r="T924" t="s">
        <v>3113</v>
      </c>
      <c r="U924" t="s">
        <v>806</v>
      </c>
      <c r="V924" t="s">
        <v>8480</v>
      </c>
      <c r="W924" t="s">
        <v>512</v>
      </c>
      <c r="X924" t="s">
        <v>8481</v>
      </c>
    </row>
    <row r="925" spans="1:24" hidden="1" x14ac:dyDescent="0.25">
      <c r="A925" t="s">
        <v>8482</v>
      </c>
      <c r="B925" t="s">
        <v>8483</v>
      </c>
      <c r="C925" s="1" t="str">
        <f t="shared" si="93"/>
        <v>21:0955</v>
      </c>
      <c r="D925" s="1" t="str">
        <f t="shared" si="94"/>
        <v>21:0006</v>
      </c>
      <c r="E925" t="s">
        <v>6141</v>
      </c>
      <c r="F925" t="s">
        <v>8484</v>
      </c>
      <c r="H925">
        <v>64.727634899999998</v>
      </c>
      <c r="I925">
        <v>-110.3813026</v>
      </c>
      <c r="J925" s="1" t="str">
        <f t="shared" si="98"/>
        <v>Esker</v>
      </c>
      <c r="K925" s="1" t="str">
        <f t="shared" si="95"/>
        <v>Grain Mount: 0.25 – 0.50 mm</v>
      </c>
      <c r="L925" t="s">
        <v>7531</v>
      </c>
      <c r="M925" s="1" t="str">
        <f t="shared" si="97"/>
        <v>Prp</v>
      </c>
      <c r="N925" t="s">
        <v>5696</v>
      </c>
      <c r="O925" t="s">
        <v>8485</v>
      </c>
      <c r="P925" t="s">
        <v>8486</v>
      </c>
      <c r="Q925" t="s">
        <v>8487</v>
      </c>
      <c r="R925" t="s">
        <v>728</v>
      </c>
      <c r="S925" t="s">
        <v>8488</v>
      </c>
      <c r="T925" t="s">
        <v>3858</v>
      </c>
      <c r="U925" t="s">
        <v>156</v>
      </c>
      <c r="V925" t="s">
        <v>8489</v>
      </c>
      <c r="W925" t="s">
        <v>4984</v>
      </c>
      <c r="X925" t="s">
        <v>8490</v>
      </c>
    </row>
    <row r="926" spans="1:24" hidden="1" x14ac:dyDescent="0.25">
      <c r="A926" t="s">
        <v>8491</v>
      </c>
      <c r="B926" t="s">
        <v>8492</v>
      </c>
      <c r="C926" s="1" t="str">
        <f t="shared" ref="C926:C989" si="99">HYPERLINK("http://geochem.nrcan.gc.ca/cdogs/content/bdl/bdl210955_e.htm", "21:0955")</f>
        <v>21:0955</v>
      </c>
      <c r="D926" s="1" t="str">
        <f t="shared" ref="D926:D989" si="100">HYPERLINK("http://geochem.nrcan.gc.ca/cdogs/content/svy/svy210006_e.htm", "21:0006")</f>
        <v>21:0006</v>
      </c>
      <c r="E926" t="s">
        <v>6141</v>
      </c>
      <c r="F926" t="s">
        <v>8493</v>
      </c>
      <c r="H926">
        <v>64.727634899999998</v>
      </c>
      <c r="I926">
        <v>-110.3813026</v>
      </c>
      <c r="J926" s="1" t="str">
        <f t="shared" si="98"/>
        <v>Esker</v>
      </c>
      <c r="K926" s="1" t="str">
        <f t="shared" ref="K926:K989" si="101">HYPERLINK("http://geochem.nrcan.gc.ca/cdogs/content/kwd/kwd080043_e.htm", "Grain Mount: 0.25 – 0.50 mm")</f>
        <v>Grain Mount: 0.25 – 0.50 mm</v>
      </c>
      <c r="L926" t="s">
        <v>7531</v>
      </c>
      <c r="M926" s="1" t="str">
        <f t="shared" si="97"/>
        <v>Prp</v>
      </c>
      <c r="N926" t="s">
        <v>8494</v>
      </c>
      <c r="O926" t="s">
        <v>8495</v>
      </c>
      <c r="P926" t="s">
        <v>8496</v>
      </c>
      <c r="Q926" t="s">
        <v>8497</v>
      </c>
      <c r="R926" t="s">
        <v>33</v>
      </c>
      <c r="S926" t="s">
        <v>8498</v>
      </c>
      <c r="T926" t="s">
        <v>957</v>
      </c>
      <c r="U926" t="s">
        <v>457</v>
      </c>
      <c r="V926" t="s">
        <v>5278</v>
      </c>
      <c r="W926" t="s">
        <v>823</v>
      </c>
      <c r="X926" t="s">
        <v>8499</v>
      </c>
    </row>
    <row r="927" spans="1:24" hidden="1" x14ac:dyDescent="0.25">
      <c r="A927" t="s">
        <v>8500</v>
      </c>
      <c r="B927" t="s">
        <v>8501</v>
      </c>
      <c r="C927" s="1" t="str">
        <f t="shared" si="99"/>
        <v>21:0955</v>
      </c>
      <c r="D927" s="1" t="str">
        <f t="shared" si="100"/>
        <v>21:0006</v>
      </c>
      <c r="E927" t="s">
        <v>6141</v>
      </c>
      <c r="F927" t="s">
        <v>8502</v>
      </c>
      <c r="H927">
        <v>64.727634899999998</v>
      </c>
      <c r="I927">
        <v>-110.3813026</v>
      </c>
      <c r="J927" s="1" t="str">
        <f t="shared" si="98"/>
        <v>Esker</v>
      </c>
      <c r="K927" s="1" t="str">
        <f t="shared" si="101"/>
        <v>Grain Mount: 0.25 – 0.50 mm</v>
      </c>
      <c r="L927" t="s">
        <v>7531</v>
      </c>
      <c r="M927" s="1" t="str">
        <f t="shared" si="97"/>
        <v>Prp</v>
      </c>
      <c r="N927" t="s">
        <v>8503</v>
      </c>
      <c r="O927" t="s">
        <v>8504</v>
      </c>
      <c r="P927" t="s">
        <v>8505</v>
      </c>
      <c r="Q927" t="s">
        <v>8506</v>
      </c>
      <c r="R927" t="s">
        <v>33</v>
      </c>
      <c r="S927" t="s">
        <v>8296</v>
      </c>
      <c r="T927" t="s">
        <v>89</v>
      </c>
      <c r="U927" t="s">
        <v>33</v>
      </c>
      <c r="V927" t="s">
        <v>8507</v>
      </c>
      <c r="W927" t="s">
        <v>556</v>
      </c>
      <c r="X927" t="s">
        <v>8508</v>
      </c>
    </row>
    <row r="928" spans="1:24" hidden="1" x14ac:dyDescent="0.25">
      <c r="A928" t="s">
        <v>8509</v>
      </c>
      <c r="B928" t="s">
        <v>8510</v>
      </c>
      <c r="C928" s="1" t="str">
        <f t="shared" si="99"/>
        <v>21:0955</v>
      </c>
      <c r="D928" s="1" t="str">
        <f t="shared" si="100"/>
        <v>21:0006</v>
      </c>
      <c r="E928" t="s">
        <v>6141</v>
      </c>
      <c r="F928" t="s">
        <v>8511</v>
      </c>
      <c r="H928">
        <v>64.727634899999998</v>
      </c>
      <c r="I928">
        <v>-110.3813026</v>
      </c>
      <c r="J928" s="1" t="str">
        <f t="shared" si="98"/>
        <v>Esker</v>
      </c>
      <c r="K928" s="1" t="str">
        <f t="shared" si="101"/>
        <v>Grain Mount: 0.25 – 0.50 mm</v>
      </c>
      <c r="L928" t="s">
        <v>7531</v>
      </c>
      <c r="M928" s="1" t="str">
        <f t="shared" si="97"/>
        <v>Prp</v>
      </c>
      <c r="N928" t="s">
        <v>8512</v>
      </c>
      <c r="O928" t="s">
        <v>4211</v>
      </c>
      <c r="P928" t="s">
        <v>8513</v>
      </c>
      <c r="Q928" t="s">
        <v>8514</v>
      </c>
      <c r="R928" t="s">
        <v>245</v>
      </c>
      <c r="S928" t="s">
        <v>5258</v>
      </c>
      <c r="T928" t="s">
        <v>4224</v>
      </c>
      <c r="U928" t="s">
        <v>33</v>
      </c>
      <c r="V928" t="s">
        <v>4196</v>
      </c>
      <c r="W928" t="s">
        <v>343</v>
      </c>
      <c r="X928" t="s">
        <v>4442</v>
      </c>
    </row>
    <row r="929" spans="1:24" hidden="1" x14ac:dyDescent="0.25">
      <c r="A929" t="s">
        <v>8515</v>
      </c>
      <c r="B929" t="s">
        <v>8516</v>
      </c>
      <c r="C929" s="1" t="str">
        <f t="shared" si="99"/>
        <v>21:0955</v>
      </c>
      <c r="D929" s="1" t="str">
        <f t="shared" si="100"/>
        <v>21:0006</v>
      </c>
      <c r="E929" t="s">
        <v>6141</v>
      </c>
      <c r="F929" t="s">
        <v>8517</v>
      </c>
      <c r="H929">
        <v>64.727634899999998</v>
      </c>
      <c r="I929">
        <v>-110.3813026</v>
      </c>
      <c r="J929" s="1" t="str">
        <f t="shared" si="98"/>
        <v>Esker</v>
      </c>
      <c r="K929" s="1" t="str">
        <f t="shared" si="101"/>
        <v>Grain Mount: 0.25 – 0.50 mm</v>
      </c>
      <c r="L929" t="s">
        <v>7531</v>
      </c>
      <c r="M929" s="1" t="str">
        <f t="shared" si="97"/>
        <v>Prp</v>
      </c>
      <c r="N929" t="s">
        <v>7241</v>
      </c>
      <c r="O929" t="s">
        <v>8518</v>
      </c>
      <c r="P929" t="s">
        <v>8519</v>
      </c>
      <c r="Q929" t="s">
        <v>3947</v>
      </c>
      <c r="R929" t="s">
        <v>223</v>
      </c>
      <c r="S929" t="s">
        <v>8520</v>
      </c>
      <c r="T929" t="s">
        <v>1309</v>
      </c>
      <c r="U929" t="s">
        <v>531</v>
      </c>
      <c r="V929" t="s">
        <v>7934</v>
      </c>
      <c r="W929" t="s">
        <v>8521</v>
      </c>
      <c r="X929" t="s">
        <v>8522</v>
      </c>
    </row>
    <row r="930" spans="1:24" hidden="1" x14ac:dyDescent="0.25">
      <c r="A930" t="s">
        <v>8523</v>
      </c>
      <c r="B930" t="s">
        <v>8524</v>
      </c>
      <c r="C930" s="1" t="str">
        <f t="shared" si="99"/>
        <v>21:0955</v>
      </c>
      <c r="D930" s="1" t="str">
        <f t="shared" si="100"/>
        <v>21:0006</v>
      </c>
      <c r="E930" t="s">
        <v>6141</v>
      </c>
      <c r="F930" t="s">
        <v>8525</v>
      </c>
      <c r="H930">
        <v>64.727634899999998</v>
      </c>
      <c r="I930">
        <v>-110.3813026</v>
      </c>
      <c r="J930" s="1" t="str">
        <f t="shared" si="98"/>
        <v>Esker</v>
      </c>
      <c r="K930" s="1" t="str">
        <f t="shared" si="101"/>
        <v>Grain Mount: 0.25 – 0.50 mm</v>
      </c>
      <c r="L930" t="s">
        <v>7531</v>
      </c>
      <c r="M930" s="1" t="str">
        <f t="shared" si="97"/>
        <v>Prp</v>
      </c>
      <c r="N930" t="s">
        <v>8526</v>
      </c>
      <c r="O930" t="s">
        <v>8328</v>
      </c>
      <c r="P930" t="s">
        <v>8527</v>
      </c>
      <c r="Q930" t="s">
        <v>8528</v>
      </c>
      <c r="R930" t="s">
        <v>47</v>
      </c>
      <c r="S930" t="s">
        <v>4264</v>
      </c>
      <c r="T930" t="s">
        <v>2655</v>
      </c>
      <c r="U930" t="s">
        <v>36</v>
      </c>
      <c r="V930" t="s">
        <v>5115</v>
      </c>
      <c r="W930" t="s">
        <v>320</v>
      </c>
      <c r="X930" t="s">
        <v>8529</v>
      </c>
    </row>
    <row r="931" spans="1:24" hidden="1" x14ac:dyDescent="0.25">
      <c r="A931" t="s">
        <v>8530</v>
      </c>
      <c r="B931" t="s">
        <v>8531</v>
      </c>
      <c r="C931" s="1" t="str">
        <f t="shared" si="99"/>
        <v>21:0955</v>
      </c>
      <c r="D931" s="1" t="str">
        <f t="shared" si="100"/>
        <v>21:0006</v>
      </c>
      <c r="E931" t="s">
        <v>6141</v>
      </c>
      <c r="F931" t="s">
        <v>8532</v>
      </c>
      <c r="H931">
        <v>64.727634899999998</v>
      </c>
      <c r="I931">
        <v>-110.3813026</v>
      </c>
      <c r="J931" s="1" t="str">
        <f t="shared" si="98"/>
        <v>Esker</v>
      </c>
      <c r="K931" s="1" t="str">
        <f t="shared" si="101"/>
        <v>Grain Mount: 0.25 – 0.50 mm</v>
      </c>
      <c r="L931" t="s">
        <v>7531</v>
      </c>
      <c r="M931" s="1" t="str">
        <f t="shared" si="97"/>
        <v>Prp</v>
      </c>
      <c r="N931" t="s">
        <v>8059</v>
      </c>
      <c r="O931" t="s">
        <v>8533</v>
      </c>
      <c r="P931" t="s">
        <v>8534</v>
      </c>
      <c r="Q931" t="s">
        <v>3177</v>
      </c>
      <c r="R931" t="s">
        <v>90</v>
      </c>
      <c r="S931" t="s">
        <v>8535</v>
      </c>
      <c r="T931" t="s">
        <v>4646</v>
      </c>
      <c r="U931" t="s">
        <v>47</v>
      </c>
      <c r="V931" t="s">
        <v>7360</v>
      </c>
      <c r="W931" t="s">
        <v>8249</v>
      </c>
      <c r="X931" t="s">
        <v>8536</v>
      </c>
    </row>
    <row r="932" spans="1:24" hidden="1" x14ac:dyDescent="0.25">
      <c r="A932" t="s">
        <v>8537</v>
      </c>
      <c r="B932" t="s">
        <v>8538</v>
      </c>
      <c r="C932" s="1" t="str">
        <f t="shared" si="99"/>
        <v>21:0955</v>
      </c>
      <c r="D932" s="1" t="str">
        <f t="shared" si="100"/>
        <v>21:0006</v>
      </c>
      <c r="E932" t="s">
        <v>6141</v>
      </c>
      <c r="F932" t="s">
        <v>8539</v>
      </c>
      <c r="H932">
        <v>64.727634899999998</v>
      </c>
      <c r="I932">
        <v>-110.3813026</v>
      </c>
      <c r="J932" s="1" t="str">
        <f t="shared" si="98"/>
        <v>Esker</v>
      </c>
      <c r="K932" s="1" t="str">
        <f t="shared" si="101"/>
        <v>Grain Mount: 0.25 – 0.50 mm</v>
      </c>
      <c r="L932" t="s">
        <v>7531</v>
      </c>
      <c r="M932" s="1" t="str">
        <f t="shared" si="97"/>
        <v>Prp</v>
      </c>
      <c r="N932" t="s">
        <v>1684</v>
      </c>
      <c r="O932" t="s">
        <v>8540</v>
      </c>
      <c r="P932" t="s">
        <v>8541</v>
      </c>
      <c r="Q932" t="s">
        <v>8542</v>
      </c>
      <c r="R932" t="s">
        <v>33</v>
      </c>
      <c r="S932" t="s">
        <v>8543</v>
      </c>
      <c r="T932" t="s">
        <v>1346</v>
      </c>
      <c r="U932" t="s">
        <v>104</v>
      </c>
      <c r="V932" t="s">
        <v>4079</v>
      </c>
      <c r="W932" t="s">
        <v>4756</v>
      </c>
      <c r="X932" t="s">
        <v>8544</v>
      </c>
    </row>
    <row r="933" spans="1:24" hidden="1" x14ac:dyDescent="0.25">
      <c r="A933" t="s">
        <v>8545</v>
      </c>
      <c r="B933" t="s">
        <v>8546</v>
      </c>
      <c r="C933" s="1" t="str">
        <f t="shared" si="99"/>
        <v>21:0955</v>
      </c>
      <c r="D933" s="1" t="str">
        <f t="shared" si="100"/>
        <v>21:0006</v>
      </c>
      <c r="E933" t="s">
        <v>6141</v>
      </c>
      <c r="F933" t="s">
        <v>8547</v>
      </c>
      <c r="H933">
        <v>64.727634899999998</v>
      </c>
      <c r="I933">
        <v>-110.3813026</v>
      </c>
      <c r="J933" s="1" t="str">
        <f t="shared" si="98"/>
        <v>Esker</v>
      </c>
      <c r="K933" s="1" t="str">
        <f t="shared" si="101"/>
        <v>Grain Mount: 0.25 – 0.50 mm</v>
      </c>
      <c r="L933" t="s">
        <v>7531</v>
      </c>
      <c r="M933" s="1" t="str">
        <f t="shared" si="97"/>
        <v>Prp</v>
      </c>
      <c r="N933" t="s">
        <v>8548</v>
      </c>
      <c r="O933" t="s">
        <v>8549</v>
      </c>
      <c r="P933" t="s">
        <v>8550</v>
      </c>
      <c r="Q933" t="s">
        <v>8312</v>
      </c>
      <c r="R933" t="s">
        <v>33</v>
      </c>
      <c r="S933" t="s">
        <v>8551</v>
      </c>
      <c r="T933" t="s">
        <v>330</v>
      </c>
      <c r="U933" t="s">
        <v>411</v>
      </c>
      <c r="V933" t="s">
        <v>4392</v>
      </c>
      <c r="W933" t="s">
        <v>2645</v>
      </c>
      <c r="X933" t="s">
        <v>3872</v>
      </c>
    </row>
    <row r="934" spans="1:24" hidden="1" x14ac:dyDescent="0.25">
      <c r="A934" t="s">
        <v>8552</v>
      </c>
      <c r="B934" t="s">
        <v>8553</v>
      </c>
      <c r="C934" s="1" t="str">
        <f t="shared" si="99"/>
        <v>21:0955</v>
      </c>
      <c r="D934" s="1" t="str">
        <f t="shared" si="100"/>
        <v>21:0006</v>
      </c>
      <c r="E934" t="s">
        <v>6141</v>
      </c>
      <c r="F934" t="s">
        <v>8554</v>
      </c>
      <c r="H934">
        <v>64.727634899999998</v>
      </c>
      <c r="I934">
        <v>-110.3813026</v>
      </c>
      <c r="J934" s="1" t="str">
        <f t="shared" si="98"/>
        <v>Esker</v>
      </c>
      <c r="K934" s="1" t="str">
        <f t="shared" si="101"/>
        <v>Grain Mount: 0.25 – 0.50 mm</v>
      </c>
      <c r="L934" t="s">
        <v>7531</v>
      </c>
      <c r="M934" s="1" t="str">
        <f t="shared" si="97"/>
        <v>Prp</v>
      </c>
      <c r="N934" t="s">
        <v>8555</v>
      </c>
      <c r="O934" t="s">
        <v>8556</v>
      </c>
      <c r="P934" t="s">
        <v>8557</v>
      </c>
      <c r="Q934" t="s">
        <v>8558</v>
      </c>
      <c r="R934" t="s">
        <v>234</v>
      </c>
      <c r="S934" t="s">
        <v>8559</v>
      </c>
      <c r="T934" t="s">
        <v>2893</v>
      </c>
      <c r="U934" t="s">
        <v>2609</v>
      </c>
      <c r="V934" t="s">
        <v>8560</v>
      </c>
      <c r="W934" t="s">
        <v>2645</v>
      </c>
      <c r="X934" t="s">
        <v>8561</v>
      </c>
    </row>
    <row r="935" spans="1:24" hidden="1" x14ac:dyDescent="0.25">
      <c r="A935" t="s">
        <v>8562</v>
      </c>
      <c r="B935" t="s">
        <v>8563</v>
      </c>
      <c r="C935" s="1" t="str">
        <f t="shared" si="99"/>
        <v>21:0955</v>
      </c>
      <c r="D935" s="1" t="str">
        <f t="shared" si="100"/>
        <v>21:0006</v>
      </c>
      <c r="E935" t="s">
        <v>6141</v>
      </c>
      <c r="F935" t="s">
        <v>8564</v>
      </c>
      <c r="H935">
        <v>64.727634899999998</v>
      </c>
      <c r="I935">
        <v>-110.3813026</v>
      </c>
      <c r="J935" s="1" t="str">
        <f t="shared" si="98"/>
        <v>Esker</v>
      </c>
      <c r="K935" s="1" t="str">
        <f t="shared" si="101"/>
        <v>Grain Mount: 0.25 – 0.50 mm</v>
      </c>
      <c r="L935" t="s">
        <v>7531</v>
      </c>
      <c r="M935" s="1" t="str">
        <f t="shared" si="97"/>
        <v>Prp</v>
      </c>
      <c r="N935" t="s">
        <v>8565</v>
      </c>
      <c r="O935" t="s">
        <v>8566</v>
      </c>
      <c r="P935" t="s">
        <v>8567</v>
      </c>
      <c r="Q935" t="s">
        <v>8568</v>
      </c>
      <c r="R935" t="s">
        <v>411</v>
      </c>
      <c r="S935" t="s">
        <v>8569</v>
      </c>
      <c r="T935" t="s">
        <v>957</v>
      </c>
      <c r="U935" t="s">
        <v>5767</v>
      </c>
      <c r="V935" t="s">
        <v>8570</v>
      </c>
      <c r="W935" t="s">
        <v>4704</v>
      </c>
      <c r="X935" t="s">
        <v>8571</v>
      </c>
    </row>
    <row r="936" spans="1:24" hidden="1" x14ac:dyDescent="0.25">
      <c r="A936" t="s">
        <v>8572</v>
      </c>
      <c r="B936" t="s">
        <v>8573</v>
      </c>
      <c r="C936" s="1" t="str">
        <f t="shared" si="99"/>
        <v>21:0955</v>
      </c>
      <c r="D936" s="1" t="str">
        <f t="shared" si="100"/>
        <v>21:0006</v>
      </c>
      <c r="E936" t="s">
        <v>6141</v>
      </c>
      <c r="F936" t="s">
        <v>8574</v>
      </c>
      <c r="H936">
        <v>64.727634899999998</v>
      </c>
      <c r="I936">
        <v>-110.3813026</v>
      </c>
      <c r="J936" s="1" t="str">
        <f t="shared" si="98"/>
        <v>Esker</v>
      </c>
      <c r="K936" s="1" t="str">
        <f t="shared" si="101"/>
        <v>Grain Mount: 0.25 – 0.50 mm</v>
      </c>
      <c r="L936" t="s">
        <v>7531</v>
      </c>
      <c r="M936" s="1" t="str">
        <f>HYPERLINK("http://geochem.nrcan.gc.ca/cdogs/content/kwd/kwd030524_e.htm", "Alm")</f>
        <v>Alm</v>
      </c>
      <c r="N936" t="s">
        <v>2899</v>
      </c>
      <c r="O936" t="s">
        <v>8575</v>
      </c>
      <c r="P936" t="s">
        <v>50</v>
      </c>
      <c r="Q936" t="s">
        <v>8576</v>
      </c>
      <c r="R936" t="s">
        <v>33</v>
      </c>
      <c r="S936" t="s">
        <v>8577</v>
      </c>
      <c r="T936" t="s">
        <v>8578</v>
      </c>
      <c r="U936" t="s">
        <v>90</v>
      </c>
      <c r="V936" t="s">
        <v>8579</v>
      </c>
      <c r="W936" t="s">
        <v>6303</v>
      </c>
      <c r="X936" t="s">
        <v>6928</v>
      </c>
    </row>
    <row r="937" spans="1:24" hidden="1" x14ac:dyDescent="0.25">
      <c r="A937" t="s">
        <v>8580</v>
      </c>
      <c r="B937" t="s">
        <v>8581</v>
      </c>
      <c r="C937" s="1" t="str">
        <f t="shared" si="99"/>
        <v>21:0955</v>
      </c>
      <c r="D937" s="1" t="str">
        <f t="shared" si="100"/>
        <v>21:0006</v>
      </c>
      <c r="E937" t="s">
        <v>6141</v>
      </c>
      <c r="F937" t="s">
        <v>8582</v>
      </c>
      <c r="H937">
        <v>64.727634899999998</v>
      </c>
      <c r="I937">
        <v>-110.3813026</v>
      </c>
      <c r="J937" s="1" t="str">
        <f t="shared" si="98"/>
        <v>Esker</v>
      </c>
      <c r="K937" s="1" t="str">
        <f t="shared" si="101"/>
        <v>Grain Mount: 0.25 – 0.50 mm</v>
      </c>
      <c r="L937" t="s">
        <v>7531</v>
      </c>
      <c r="M937" s="1" t="str">
        <f t="shared" ref="M937:M954" si="102">HYPERLINK("http://geochem.nrcan.gc.ca/cdogs/content/kwd/kwd030523_e.htm", "Prp")</f>
        <v>Prp</v>
      </c>
      <c r="N937" t="s">
        <v>2914</v>
      </c>
      <c r="O937" t="s">
        <v>8583</v>
      </c>
      <c r="P937" t="s">
        <v>8584</v>
      </c>
      <c r="Q937" t="s">
        <v>8585</v>
      </c>
      <c r="R937" t="s">
        <v>33</v>
      </c>
      <c r="S937" t="s">
        <v>8586</v>
      </c>
      <c r="T937" t="s">
        <v>1668</v>
      </c>
      <c r="U937" t="s">
        <v>411</v>
      </c>
      <c r="V937" t="s">
        <v>7060</v>
      </c>
      <c r="W937" t="s">
        <v>2788</v>
      </c>
      <c r="X937" t="s">
        <v>8587</v>
      </c>
    </row>
    <row r="938" spans="1:24" hidden="1" x14ac:dyDescent="0.25">
      <c r="A938" t="s">
        <v>8588</v>
      </c>
      <c r="B938" t="s">
        <v>8589</v>
      </c>
      <c r="C938" s="1" t="str">
        <f t="shared" si="99"/>
        <v>21:0955</v>
      </c>
      <c r="D938" s="1" t="str">
        <f t="shared" si="100"/>
        <v>21:0006</v>
      </c>
      <c r="E938" t="s">
        <v>6141</v>
      </c>
      <c r="F938" t="s">
        <v>8590</v>
      </c>
      <c r="H938">
        <v>64.727634899999998</v>
      </c>
      <c r="I938">
        <v>-110.3813026</v>
      </c>
      <c r="J938" s="1" t="str">
        <f t="shared" si="98"/>
        <v>Esker</v>
      </c>
      <c r="K938" s="1" t="str">
        <f t="shared" si="101"/>
        <v>Grain Mount: 0.25 – 0.50 mm</v>
      </c>
      <c r="L938" t="s">
        <v>7531</v>
      </c>
      <c r="M938" s="1" t="str">
        <f t="shared" si="102"/>
        <v>Prp</v>
      </c>
      <c r="N938" t="s">
        <v>1488</v>
      </c>
      <c r="O938" t="s">
        <v>8591</v>
      </c>
      <c r="P938" t="s">
        <v>8592</v>
      </c>
      <c r="Q938" t="s">
        <v>8593</v>
      </c>
      <c r="R938" t="s">
        <v>33</v>
      </c>
      <c r="S938" t="s">
        <v>8594</v>
      </c>
      <c r="T938" t="s">
        <v>3113</v>
      </c>
      <c r="U938" t="s">
        <v>424</v>
      </c>
      <c r="V938" t="s">
        <v>2540</v>
      </c>
      <c r="W938" t="s">
        <v>175</v>
      </c>
      <c r="X938" t="s">
        <v>8595</v>
      </c>
    </row>
    <row r="939" spans="1:24" hidden="1" x14ac:dyDescent="0.25">
      <c r="A939" t="s">
        <v>8596</v>
      </c>
      <c r="B939" t="s">
        <v>8597</v>
      </c>
      <c r="C939" s="1" t="str">
        <f t="shared" si="99"/>
        <v>21:0955</v>
      </c>
      <c r="D939" s="1" t="str">
        <f t="shared" si="100"/>
        <v>21:0006</v>
      </c>
      <c r="E939" t="s">
        <v>6141</v>
      </c>
      <c r="F939" t="s">
        <v>8598</v>
      </c>
      <c r="H939">
        <v>64.727634899999998</v>
      </c>
      <c r="I939">
        <v>-110.3813026</v>
      </c>
      <c r="J939" s="1" t="str">
        <f t="shared" si="98"/>
        <v>Esker</v>
      </c>
      <c r="K939" s="1" t="str">
        <f t="shared" si="101"/>
        <v>Grain Mount: 0.25 – 0.50 mm</v>
      </c>
      <c r="L939" t="s">
        <v>7531</v>
      </c>
      <c r="M939" s="1" t="str">
        <f t="shared" si="102"/>
        <v>Prp</v>
      </c>
      <c r="N939" t="s">
        <v>4230</v>
      </c>
      <c r="O939" t="s">
        <v>8599</v>
      </c>
      <c r="P939" t="s">
        <v>7701</v>
      </c>
      <c r="Q939" t="s">
        <v>8600</v>
      </c>
      <c r="R939" t="s">
        <v>33</v>
      </c>
      <c r="S939" t="s">
        <v>3272</v>
      </c>
      <c r="T939" t="s">
        <v>38</v>
      </c>
      <c r="U939" t="s">
        <v>223</v>
      </c>
      <c r="V939" t="s">
        <v>8601</v>
      </c>
      <c r="W939" t="s">
        <v>1549</v>
      </c>
      <c r="X939" t="s">
        <v>8602</v>
      </c>
    </row>
    <row r="940" spans="1:24" hidden="1" x14ac:dyDescent="0.25">
      <c r="A940" t="s">
        <v>8603</v>
      </c>
      <c r="B940" t="s">
        <v>8604</v>
      </c>
      <c r="C940" s="1" t="str">
        <f t="shared" si="99"/>
        <v>21:0955</v>
      </c>
      <c r="D940" s="1" t="str">
        <f t="shared" si="100"/>
        <v>21:0006</v>
      </c>
      <c r="E940" t="s">
        <v>6141</v>
      </c>
      <c r="F940" t="s">
        <v>8605</v>
      </c>
      <c r="H940">
        <v>64.727634899999998</v>
      </c>
      <c r="I940">
        <v>-110.3813026</v>
      </c>
      <c r="J940" s="1" t="str">
        <f t="shared" si="98"/>
        <v>Esker</v>
      </c>
      <c r="K940" s="1" t="str">
        <f t="shared" si="101"/>
        <v>Grain Mount: 0.25 – 0.50 mm</v>
      </c>
      <c r="L940" t="s">
        <v>7531</v>
      </c>
      <c r="M940" s="1" t="str">
        <f t="shared" si="102"/>
        <v>Prp</v>
      </c>
      <c r="N940" t="s">
        <v>8606</v>
      </c>
      <c r="O940" t="s">
        <v>2285</v>
      </c>
      <c r="P940" t="s">
        <v>8607</v>
      </c>
      <c r="Q940" t="s">
        <v>8608</v>
      </c>
      <c r="R940" t="s">
        <v>33</v>
      </c>
      <c r="S940" t="s">
        <v>8609</v>
      </c>
      <c r="T940" t="s">
        <v>4906</v>
      </c>
      <c r="U940" t="s">
        <v>411</v>
      </c>
      <c r="V940" t="s">
        <v>8610</v>
      </c>
      <c r="W940" t="s">
        <v>147</v>
      </c>
      <c r="X940" t="s">
        <v>6325</v>
      </c>
    </row>
    <row r="941" spans="1:24" hidden="1" x14ac:dyDescent="0.25">
      <c r="A941" t="s">
        <v>8611</v>
      </c>
      <c r="B941" t="s">
        <v>8612</v>
      </c>
      <c r="C941" s="1" t="str">
        <f t="shared" si="99"/>
        <v>21:0955</v>
      </c>
      <c r="D941" s="1" t="str">
        <f t="shared" si="100"/>
        <v>21:0006</v>
      </c>
      <c r="E941" t="s">
        <v>6141</v>
      </c>
      <c r="F941" t="s">
        <v>8613</v>
      </c>
      <c r="H941">
        <v>64.727634899999998</v>
      </c>
      <c r="I941">
        <v>-110.3813026</v>
      </c>
      <c r="J941" s="1" t="str">
        <f t="shared" si="98"/>
        <v>Esker</v>
      </c>
      <c r="K941" s="1" t="str">
        <f t="shared" si="101"/>
        <v>Grain Mount: 0.25 – 0.50 mm</v>
      </c>
      <c r="L941" t="s">
        <v>7531</v>
      </c>
      <c r="M941" s="1" t="str">
        <f t="shared" si="102"/>
        <v>Prp</v>
      </c>
      <c r="N941" t="s">
        <v>4406</v>
      </c>
      <c r="O941" t="s">
        <v>8614</v>
      </c>
      <c r="P941" t="s">
        <v>8615</v>
      </c>
      <c r="Q941" t="s">
        <v>8616</v>
      </c>
      <c r="R941" t="s">
        <v>366</v>
      </c>
      <c r="S941" t="s">
        <v>8617</v>
      </c>
      <c r="T941" t="s">
        <v>8618</v>
      </c>
      <c r="U941" t="s">
        <v>641</v>
      </c>
      <c r="V941" t="s">
        <v>8619</v>
      </c>
      <c r="W941" t="s">
        <v>8620</v>
      </c>
      <c r="X941" t="s">
        <v>8621</v>
      </c>
    </row>
    <row r="942" spans="1:24" hidden="1" x14ac:dyDescent="0.25">
      <c r="A942" t="s">
        <v>8622</v>
      </c>
      <c r="B942" t="s">
        <v>8623</v>
      </c>
      <c r="C942" s="1" t="str">
        <f t="shared" si="99"/>
        <v>21:0955</v>
      </c>
      <c r="D942" s="1" t="str">
        <f t="shared" si="100"/>
        <v>21:0006</v>
      </c>
      <c r="E942" t="s">
        <v>6141</v>
      </c>
      <c r="F942" t="s">
        <v>8624</v>
      </c>
      <c r="H942">
        <v>64.727634899999998</v>
      </c>
      <c r="I942">
        <v>-110.3813026</v>
      </c>
      <c r="J942" s="1" t="str">
        <f t="shared" si="98"/>
        <v>Esker</v>
      </c>
      <c r="K942" s="1" t="str">
        <f t="shared" si="101"/>
        <v>Grain Mount: 0.25 – 0.50 mm</v>
      </c>
      <c r="L942" t="s">
        <v>7531</v>
      </c>
      <c r="M942" s="1" t="str">
        <f t="shared" si="102"/>
        <v>Prp</v>
      </c>
      <c r="N942" t="s">
        <v>8625</v>
      </c>
      <c r="O942" t="s">
        <v>3269</v>
      </c>
      <c r="P942" t="s">
        <v>8626</v>
      </c>
      <c r="Q942" t="s">
        <v>8627</v>
      </c>
      <c r="R942" t="s">
        <v>33</v>
      </c>
      <c r="S942" t="s">
        <v>8628</v>
      </c>
      <c r="T942" t="s">
        <v>2864</v>
      </c>
      <c r="U942" t="s">
        <v>129</v>
      </c>
      <c r="V942" t="s">
        <v>8629</v>
      </c>
      <c r="W942" t="s">
        <v>3223</v>
      </c>
      <c r="X942" t="s">
        <v>8630</v>
      </c>
    </row>
    <row r="943" spans="1:24" hidden="1" x14ac:dyDescent="0.25">
      <c r="A943" t="s">
        <v>8631</v>
      </c>
      <c r="B943" t="s">
        <v>8632</v>
      </c>
      <c r="C943" s="1" t="str">
        <f t="shared" si="99"/>
        <v>21:0955</v>
      </c>
      <c r="D943" s="1" t="str">
        <f t="shared" si="100"/>
        <v>21:0006</v>
      </c>
      <c r="E943" t="s">
        <v>6141</v>
      </c>
      <c r="F943" t="s">
        <v>8633</v>
      </c>
      <c r="H943">
        <v>64.727634899999998</v>
      </c>
      <c r="I943">
        <v>-110.3813026</v>
      </c>
      <c r="J943" s="1" t="str">
        <f t="shared" si="98"/>
        <v>Esker</v>
      </c>
      <c r="K943" s="1" t="str">
        <f t="shared" si="101"/>
        <v>Grain Mount: 0.25 – 0.50 mm</v>
      </c>
      <c r="L943" t="s">
        <v>7531</v>
      </c>
      <c r="M943" s="1" t="str">
        <f t="shared" si="102"/>
        <v>Prp</v>
      </c>
      <c r="N943" t="s">
        <v>8634</v>
      </c>
      <c r="O943" t="s">
        <v>8186</v>
      </c>
      <c r="P943" t="s">
        <v>8635</v>
      </c>
      <c r="Q943" t="s">
        <v>3617</v>
      </c>
      <c r="R943" t="s">
        <v>226</v>
      </c>
      <c r="S943" t="s">
        <v>8636</v>
      </c>
      <c r="T943" t="s">
        <v>182</v>
      </c>
      <c r="U943" t="s">
        <v>87</v>
      </c>
      <c r="V943" t="s">
        <v>8060</v>
      </c>
      <c r="W943" t="s">
        <v>5250</v>
      </c>
      <c r="X943" t="s">
        <v>8637</v>
      </c>
    </row>
    <row r="944" spans="1:24" hidden="1" x14ac:dyDescent="0.25">
      <c r="A944" t="s">
        <v>8638</v>
      </c>
      <c r="B944" t="s">
        <v>8639</v>
      </c>
      <c r="C944" s="1" t="str">
        <f t="shared" si="99"/>
        <v>21:0955</v>
      </c>
      <c r="D944" s="1" t="str">
        <f t="shared" si="100"/>
        <v>21:0006</v>
      </c>
      <c r="E944" t="s">
        <v>6141</v>
      </c>
      <c r="F944" t="s">
        <v>8640</v>
      </c>
      <c r="H944">
        <v>64.727634899999998</v>
      </c>
      <c r="I944">
        <v>-110.3813026</v>
      </c>
      <c r="J944" s="1" t="str">
        <f t="shared" si="98"/>
        <v>Esker</v>
      </c>
      <c r="K944" s="1" t="str">
        <f t="shared" si="101"/>
        <v>Grain Mount: 0.25 – 0.50 mm</v>
      </c>
      <c r="L944" t="s">
        <v>7531</v>
      </c>
      <c r="M944" s="1" t="str">
        <f t="shared" si="102"/>
        <v>Prp</v>
      </c>
      <c r="N944" t="s">
        <v>8641</v>
      </c>
      <c r="O944" t="s">
        <v>8642</v>
      </c>
      <c r="P944" t="s">
        <v>8643</v>
      </c>
      <c r="Q944" t="s">
        <v>8644</v>
      </c>
      <c r="R944" t="s">
        <v>33</v>
      </c>
      <c r="S944" t="s">
        <v>8645</v>
      </c>
      <c r="T944" t="s">
        <v>2696</v>
      </c>
      <c r="U944" t="s">
        <v>291</v>
      </c>
      <c r="V944" t="s">
        <v>8646</v>
      </c>
      <c r="W944" t="s">
        <v>893</v>
      </c>
      <c r="X944" t="s">
        <v>6275</v>
      </c>
    </row>
    <row r="945" spans="1:24" hidden="1" x14ac:dyDescent="0.25">
      <c r="A945" t="s">
        <v>8647</v>
      </c>
      <c r="B945" t="s">
        <v>8648</v>
      </c>
      <c r="C945" s="1" t="str">
        <f t="shared" si="99"/>
        <v>21:0955</v>
      </c>
      <c r="D945" s="1" t="str">
        <f t="shared" si="100"/>
        <v>21:0006</v>
      </c>
      <c r="E945" t="s">
        <v>6141</v>
      </c>
      <c r="F945" t="s">
        <v>8649</v>
      </c>
      <c r="H945">
        <v>64.727634899999998</v>
      </c>
      <c r="I945">
        <v>-110.3813026</v>
      </c>
      <c r="J945" s="1" t="str">
        <f t="shared" si="98"/>
        <v>Esker</v>
      </c>
      <c r="K945" s="1" t="str">
        <f t="shared" si="101"/>
        <v>Grain Mount: 0.25 – 0.50 mm</v>
      </c>
      <c r="L945" t="s">
        <v>7531</v>
      </c>
      <c r="M945" s="1" t="str">
        <f t="shared" si="102"/>
        <v>Prp</v>
      </c>
      <c r="N945" t="s">
        <v>8650</v>
      </c>
      <c r="O945" t="s">
        <v>8651</v>
      </c>
      <c r="P945" t="s">
        <v>8652</v>
      </c>
      <c r="Q945" t="s">
        <v>8020</v>
      </c>
      <c r="R945" t="s">
        <v>223</v>
      </c>
      <c r="S945" t="s">
        <v>8653</v>
      </c>
      <c r="T945" t="s">
        <v>3030</v>
      </c>
      <c r="U945" t="s">
        <v>33</v>
      </c>
      <c r="V945" t="s">
        <v>8654</v>
      </c>
      <c r="W945" t="s">
        <v>709</v>
      </c>
      <c r="X945" t="s">
        <v>4170</v>
      </c>
    </row>
    <row r="946" spans="1:24" hidden="1" x14ac:dyDescent="0.25">
      <c r="A946" t="s">
        <v>8655</v>
      </c>
      <c r="B946" t="s">
        <v>8656</v>
      </c>
      <c r="C946" s="1" t="str">
        <f t="shared" si="99"/>
        <v>21:0955</v>
      </c>
      <c r="D946" s="1" t="str">
        <f t="shared" si="100"/>
        <v>21:0006</v>
      </c>
      <c r="E946" t="s">
        <v>6141</v>
      </c>
      <c r="F946" t="s">
        <v>8657</v>
      </c>
      <c r="H946">
        <v>64.727634899999998</v>
      </c>
      <c r="I946">
        <v>-110.3813026</v>
      </c>
      <c r="J946" s="1" t="str">
        <f t="shared" si="98"/>
        <v>Esker</v>
      </c>
      <c r="K946" s="1" t="str">
        <f t="shared" si="101"/>
        <v>Grain Mount: 0.25 – 0.50 mm</v>
      </c>
      <c r="L946" t="s">
        <v>7531</v>
      </c>
      <c r="M946" s="1" t="str">
        <f t="shared" si="102"/>
        <v>Prp</v>
      </c>
      <c r="N946" t="s">
        <v>8658</v>
      </c>
      <c r="O946" t="s">
        <v>8591</v>
      </c>
      <c r="P946" t="s">
        <v>8659</v>
      </c>
      <c r="Q946" t="s">
        <v>8660</v>
      </c>
      <c r="R946" t="s">
        <v>411</v>
      </c>
      <c r="S946" t="s">
        <v>8661</v>
      </c>
      <c r="T946" t="s">
        <v>2696</v>
      </c>
      <c r="U946" t="s">
        <v>50</v>
      </c>
      <c r="V946" t="s">
        <v>8190</v>
      </c>
      <c r="W946" t="s">
        <v>3454</v>
      </c>
      <c r="X946" t="s">
        <v>8662</v>
      </c>
    </row>
    <row r="947" spans="1:24" hidden="1" x14ac:dyDescent="0.25">
      <c r="A947" t="s">
        <v>8663</v>
      </c>
      <c r="B947" t="s">
        <v>8664</v>
      </c>
      <c r="C947" s="1" t="str">
        <f t="shared" si="99"/>
        <v>21:0955</v>
      </c>
      <c r="D947" s="1" t="str">
        <f t="shared" si="100"/>
        <v>21:0006</v>
      </c>
      <c r="E947" t="s">
        <v>6141</v>
      </c>
      <c r="F947" t="s">
        <v>8665</v>
      </c>
      <c r="H947">
        <v>64.727634899999998</v>
      </c>
      <c r="I947">
        <v>-110.3813026</v>
      </c>
      <c r="J947" s="1" t="str">
        <f t="shared" si="98"/>
        <v>Esker</v>
      </c>
      <c r="K947" s="1" t="str">
        <f t="shared" si="101"/>
        <v>Grain Mount: 0.25 – 0.50 mm</v>
      </c>
      <c r="L947" t="s">
        <v>7531</v>
      </c>
      <c r="M947" s="1" t="str">
        <f t="shared" si="102"/>
        <v>Prp</v>
      </c>
      <c r="N947" t="s">
        <v>8666</v>
      </c>
      <c r="O947" t="s">
        <v>8667</v>
      </c>
      <c r="P947" t="s">
        <v>8668</v>
      </c>
      <c r="Q947" t="s">
        <v>8669</v>
      </c>
      <c r="R947" t="s">
        <v>223</v>
      </c>
      <c r="S947" t="s">
        <v>8670</v>
      </c>
      <c r="T947" t="s">
        <v>1295</v>
      </c>
      <c r="U947" t="s">
        <v>33</v>
      </c>
      <c r="V947" t="s">
        <v>5842</v>
      </c>
      <c r="W947" t="s">
        <v>728</v>
      </c>
      <c r="X947" t="s">
        <v>8671</v>
      </c>
    </row>
    <row r="948" spans="1:24" hidden="1" x14ac:dyDescent="0.25">
      <c r="A948" t="s">
        <v>8672</v>
      </c>
      <c r="B948" t="s">
        <v>8673</v>
      </c>
      <c r="C948" s="1" t="str">
        <f t="shared" si="99"/>
        <v>21:0955</v>
      </c>
      <c r="D948" s="1" t="str">
        <f t="shared" si="100"/>
        <v>21:0006</v>
      </c>
      <c r="E948" t="s">
        <v>6141</v>
      </c>
      <c r="F948" t="s">
        <v>8674</v>
      </c>
      <c r="H948">
        <v>64.727634899999998</v>
      </c>
      <c r="I948">
        <v>-110.3813026</v>
      </c>
      <c r="J948" s="1" t="str">
        <f t="shared" si="98"/>
        <v>Esker</v>
      </c>
      <c r="K948" s="1" t="str">
        <f t="shared" si="101"/>
        <v>Grain Mount: 0.25 – 0.50 mm</v>
      </c>
      <c r="L948" t="s">
        <v>7531</v>
      </c>
      <c r="M948" s="1" t="str">
        <f t="shared" si="102"/>
        <v>Prp</v>
      </c>
      <c r="N948" t="s">
        <v>8675</v>
      </c>
      <c r="O948" t="s">
        <v>8676</v>
      </c>
      <c r="P948" t="s">
        <v>8677</v>
      </c>
      <c r="Q948" t="s">
        <v>8678</v>
      </c>
      <c r="R948" t="s">
        <v>728</v>
      </c>
      <c r="S948" t="s">
        <v>8679</v>
      </c>
      <c r="T948" t="s">
        <v>1284</v>
      </c>
      <c r="U948" t="s">
        <v>645</v>
      </c>
      <c r="V948" t="s">
        <v>8680</v>
      </c>
      <c r="W948" t="s">
        <v>3391</v>
      </c>
      <c r="X948" t="s">
        <v>8681</v>
      </c>
    </row>
    <row r="949" spans="1:24" hidden="1" x14ac:dyDescent="0.25">
      <c r="A949" t="s">
        <v>8682</v>
      </c>
      <c r="B949" t="s">
        <v>8683</v>
      </c>
      <c r="C949" s="1" t="str">
        <f t="shared" si="99"/>
        <v>21:0955</v>
      </c>
      <c r="D949" s="1" t="str">
        <f t="shared" si="100"/>
        <v>21:0006</v>
      </c>
      <c r="E949" t="s">
        <v>6141</v>
      </c>
      <c r="F949" t="s">
        <v>8684</v>
      </c>
      <c r="H949">
        <v>64.727634899999998</v>
      </c>
      <c r="I949">
        <v>-110.3813026</v>
      </c>
      <c r="J949" s="1" t="str">
        <f t="shared" si="98"/>
        <v>Esker</v>
      </c>
      <c r="K949" s="1" t="str">
        <f t="shared" si="101"/>
        <v>Grain Mount: 0.25 – 0.50 mm</v>
      </c>
      <c r="L949" t="s">
        <v>7531</v>
      </c>
      <c r="M949" s="1" t="str">
        <f t="shared" si="102"/>
        <v>Prp</v>
      </c>
      <c r="N949" t="s">
        <v>8685</v>
      </c>
      <c r="O949" t="s">
        <v>5609</v>
      </c>
      <c r="P949" t="s">
        <v>8686</v>
      </c>
      <c r="Q949" t="s">
        <v>8687</v>
      </c>
      <c r="R949" t="s">
        <v>33</v>
      </c>
      <c r="S949" t="s">
        <v>1923</v>
      </c>
      <c r="T949" t="s">
        <v>8688</v>
      </c>
      <c r="U949" t="s">
        <v>184</v>
      </c>
      <c r="V949" t="s">
        <v>2706</v>
      </c>
      <c r="W949" t="s">
        <v>4080</v>
      </c>
      <c r="X949" t="s">
        <v>8689</v>
      </c>
    </row>
    <row r="950" spans="1:24" hidden="1" x14ac:dyDescent="0.25">
      <c r="A950" t="s">
        <v>8690</v>
      </c>
      <c r="B950" t="s">
        <v>8691</v>
      </c>
      <c r="C950" s="1" t="str">
        <f t="shared" si="99"/>
        <v>21:0955</v>
      </c>
      <c r="D950" s="1" t="str">
        <f t="shared" si="100"/>
        <v>21:0006</v>
      </c>
      <c r="E950" t="s">
        <v>6141</v>
      </c>
      <c r="F950" t="s">
        <v>8692</v>
      </c>
      <c r="H950">
        <v>64.727634899999998</v>
      </c>
      <c r="I950">
        <v>-110.3813026</v>
      </c>
      <c r="J950" s="1" t="str">
        <f t="shared" si="98"/>
        <v>Esker</v>
      </c>
      <c r="K950" s="1" t="str">
        <f t="shared" si="101"/>
        <v>Grain Mount: 0.25 – 0.50 mm</v>
      </c>
      <c r="L950" t="s">
        <v>7531</v>
      </c>
      <c r="M950" s="1" t="str">
        <f t="shared" si="102"/>
        <v>Prp</v>
      </c>
      <c r="N950" t="s">
        <v>8693</v>
      </c>
      <c r="O950" t="s">
        <v>4291</v>
      </c>
      <c r="P950" t="s">
        <v>8694</v>
      </c>
      <c r="Q950" t="s">
        <v>5786</v>
      </c>
      <c r="R950" t="s">
        <v>462</v>
      </c>
      <c r="S950" t="s">
        <v>8695</v>
      </c>
      <c r="T950" t="s">
        <v>1860</v>
      </c>
      <c r="U950" t="s">
        <v>728</v>
      </c>
      <c r="V950" t="s">
        <v>8314</v>
      </c>
      <c r="W950" t="s">
        <v>8004</v>
      </c>
      <c r="X950" t="s">
        <v>4307</v>
      </c>
    </row>
    <row r="951" spans="1:24" hidden="1" x14ac:dyDescent="0.25">
      <c r="A951" t="s">
        <v>8696</v>
      </c>
      <c r="B951" t="s">
        <v>8697</v>
      </c>
      <c r="C951" s="1" t="str">
        <f t="shared" si="99"/>
        <v>21:0955</v>
      </c>
      <c r="D951" s="1" t="str">
        <f t="shared" si="100"/>
        <v>21:0006</v>
      </c>
      <c r="E951" t="s">
        <v>6141</v>
      </c>
      <c r="F951" t="s">
        <v>8698</v>
      </c>
      <c r="H951">
        <v>64.727634899999998</v>
      </c>
      <c r="I951">
        <v>-110.3813026</v>
      </c>
      <c r="J951" s="1" t="str">
        <f t="shared" si="98"/>
        <v>Esker</v>
      </c>
      <c r="K951" s="1" t="str">
        <f t="shared" si="101"/>
        <v>Grain Mount: 0.25 – 0.50 mm</v>
      </c>
      <c r="L951" t="s">
        <v>7531</v>
      </c>
      <c r="M951" s="1" t="str">
        <f t="shared" si="102"/>
        <v>Prp</v>
      </c>
      <c r="N951" t="s">
        <v>1919</v>
      </c>
      <c r="O951" t="s">
        <v>8699</v>
      </c>
      <c r="P951" t="s">
        <v>8700</v>
      </c>
      <c r="Q951" t="s">
        <v>8214</v>
      </c>
      <c r="R951" t="s">
        <v>278</v>
      </c>
      <c r="S951" t="s">
        <v>3429</v>
      </c>
      <c r="T951" t="s">
        <v>2491</v>
      </c>
      <c r="U951" t="s">
        <v>501</v>
      </c>
      <c r="V951" t="s">
        <v>8037</v>
      </c>
      <c r="W951" t="s">
        <v>1215</v>
      </c>
      <c r="X951" t="s">
        <v>8662</v>
      </c>
    </row>
    <row r="952" spans="1:24" hidden="1" x14ac:dyDescent="0.25">
      <c r="A952" t="s">
        <v>8701</v>
      </c>
      <c r="B952" t="s">
        <v>8702</v>
      </c>
      <c r="C952" s="1" t="str">
        <f t="shared" si="99"/>
        <v>21:0955</v>
      </c>
      <c r="D952" s="1" t="str">
        <f t="shared" si="100"/>
        <v>21:0006</v>
      </c>
      <c r="E952" t="s">
        <v>6141</v>
      </c>
      <c r="F952" t="s">
        <v>8703</v>
      </c>
      <c r="H952">
        <v>64.727634899999998</v>
      </c>
      <c r="I952">
        <v>-110.3813026</v>
      </c>
      <c r="J952" s="1" t="str">
        <f t="shared" si="98"/>
        <v>Esker</v>
      </c>
      <c r="K952" s="1" t="str">
        <f t="shared" si="101"/>
        <v>Grain Mount: 0.25 – 0.50 mm</v>
      </c>
      <c r="L952" t="s">
        <v>7531</v>
      </c>
      <c r="M952" s="1" t="str">
        <f t="shared" si="102"/>
        <v>Prp</v>
      </c>
      <c r="N952" t="s">
        <v>8704</v>
      </c>
      <c r="O952" t="s">
        <v>8705</v>
      </c>
      <c r="P952" t="s">
        <v>8706</v>
      </c>
      <c r="Q952" t="s">
        <v>8707</v>
      </c>
      <c r="R952" t="s">
        <v>61</v>
      </c>
      <c r="S952" t="s">
        <v>8708</v>
      </c>
      <c r="T952" t="s">
        <v>103</v>
      </c>
      <c r="U952" t="s">
        <v>33</v>
      </c>
      <c r="V952" t="s">
        <v>8709</v>
      </c>
      <c r="W952" t="s">
        <v>558</v>
      </c>
      <c r="X952" t="s">
        <v>8710</v>
      </c>
    </row>
    <row r="953" spans="1:24" hidden="1" x14ac:dyDescent="0.25">
      <c r="A953" t="s">
        <v>8711</v>
      </c>
      <c r="B953" t="s">
        <v>8712</v>
      </c>
      <c r="C953" s="1" t="str">
        <f t="shared" si="99"/>
        <v>21:0955</v>
      </c>
      <c r="D953" s="1" t="str">
        <f t="shared" si="100"/>
        <v>21:0006</v>
      </c>
      <c r="E953" t="s">
        <v>6141</v>
      </c>
      <c r="F953" t="s">
        <v>8713</v>
      </c>
      <c r="H953">
        <v>64.727634899999998</v>
      </c>
      <c r="I953">
        <v>-110.3813026</v>
      </c>
      <c r="J953" s="1" t="str">
        <f t="shared" si="98"/>
        <v>Esker</v>
      </c>
      <c r="K953" s="1" t="str">
        <f t="shared" si="101"/>
        <v>Grain Mount: 0.25 – 0.50 mm</v>
      </c>
      <c r="L953" t="s">
        <v>7531</v>
      </c>
      <c r="M953" s="1" t="str">
        <f t="shared" si="102"/>
        <v>Prp</v>
      </c>
      <c r="N953" t="s">
        <v>8714</v>
      </c>
      <c r="O953" t="s">
        <v>8715</v>
      </c>
      <c r="P953" t="s">
        <v>8716</v>
      </c>
      <c r="Q953" t="s">
        <v>8717</v>
      </c>
      <c r="R953" t="s">
        <v>87</v>
      </c>
      <c r="S953" t="s">
        <v>2276</v>
      </c>
      <c r="T953" t="s">
        <v>182</v>
      </c>
      <c r="U953" t="s">
        <v>33</v>
      </c>
      <c r="V953" t="s">
        <v>8718</v>
      </c>
      <c r="W953" t="s">
        <v>4224</v>
      </c>
      <c r="X953" t="s">
        <v>8719</v>
      </c>
    </row>
    <row r="954" spans="1:24" hidden="1" x14ac:dyDescent="0.25">
      <c r="A954" t="s">
        <v>8720</v>
      </c>
      <c r="B954" t="s">
        <v>8721</v>
      </c>
      <c r="C954" s="1" t="str">
        <f t="shared" si="99"/>
        <v>21:0955</v>
      </c>
      <c r="D954" s="1" t="str">
        <f t="shared" si="100"/>
        <v>21:0006</v>
      </c>
      <c r="E954" t="s">
        <v>6141</v>
      </c>
      <c r="F954" t="s">
        <v>8722</v>
      </c>
      <c r="H954">
        <v>64.727634899999998</v>
      </c>
      <c r="I954">
        <v>-110.3813026</v>
      </c>
      <c r="J954" s="1" t="str">
        <f t="shared" si="98"/>
        <v>Esker</v>
      </c>
      <c r="K954" s="1" t="str">
        <f t="shared" si="101"/>
        <v>Grain Mount: 0.25 – 0.50 mm</v>
      </c>
      <c r="L954" t="s">
        <v>7531</v>
      </c>
      <c r="M954" s="1" t="str">
        <f t="shared" si="102"/>
        <v>Prp</v>
      </c>
      <c r="N954" t="s">
        <v>3089</v>
      </c>
      <c r="O954" t="s">
        <v>8723</v>
      </c>
      <c r="P954" t="s">
        <v>8724</v>
      </c>
      <c r="Q954" t="s">
        <v>2923</v>
      </c>
      <c r="R954" t="s">
        <v>33</v>
      </c>
      <c r="S954" t="s">
        <v>6037</v>
      </c>
      <c r="T954" t="s">
        <v>2214</v>
      </c>
      <c r="U954" t="s">
        <v>331</v>
      </c>
      <c r="V954" t="s">
        <v>8725</v>
      </c>
      <c r="W954" t="s">
        <v>8726</v>
      </c>
      <c r="X954" t="s">
        <v>8727</v>
      </c>
    </row>
    <row r="955" spans="1:24" hidden="1" x14ac:dyDescent="0.25">
      <c r="A955" t="s">
        <v>8728</v>
      </c>
      <c r="B955" t="s">
        <v>8729</v>
      </c>
      <c r="C955" s="1" t="str">
        <f t="shared" si="99"/>
        <v>21:0955</v>
      </c>
      <c r="D955" s="1" t="str">
        <f t="shared" si="100"/>
        <v>21:0006</v>
      </c>
      <c r="E955" t="s">
        <v>6141</v>
      </c>
      <c r="F955" t="s">
        <v>8730</v>
      </c>
      <c r="H955">
        <v>64.727634899999998</v>
      </c>
      <c r="I955">
        <v>-110.3813026</v>
      </c>
      <c r="J955" s="1" t="str">
        <f t="shared" si="98"/>
        <v>Esker</v>
      </c>
      <c r="K955" s="1" t="str">
        <f t="shared" si="101"/>
        <v>Grain Mount: 0.25 – 0.50 mm</v>
      </c>
      <c r="L955" t="s">
        <v>7531</v>
      </c>
      <c r="M955" s="1" t="str">
        <f>HYPERLINK("http://geochem.nrcan.gc.ca/cdogs/content/kwd/kwd030524_e.htm", "Alm")</f>
        <v>Alm</v>
      </c>
      <c r="N955" t="s">
        <v>2099</v>
      </c>
      <c r="O955" t="s">
        <v>842</v>
      </c>
      <c r="P955" t="s">
        <v>686</v>
      </c>
      <c r="Q955" t="s">
        <v>8731</v>
      </c>
      <c r="R955" t="s">
        <v>33</v>
      </c>
      <c r="S955" t="s">
        <v>8732</v>
      </c>
      <c r="T955" t="s">
        <v>8733</v>
      </c>
      <c r="U955" t="s">
        <v>245</v>
      </c>
      <c r="V955" t="s">
        <v>8734</v>
      </c>
      <c r="W955" t="s">
        <v>1213</v>
      </c>
      <c r="X955" t="s">
        <v>8735</v>
      </c>
    </row>
    <row r="956" spans="1:24" hidden="1" x14ac:dyDescent="0.25">
      <c r="A956" t="s">
        <v>8736</v>
      </c>
      <c r="B956" t="s">
        <v>8737</v>
      </c>
      <c r="C956" s="1" t="str">
        <f t="shared" si="99"/>
        <v>21:0955</v>
      </c>
      <c r="D956" s="1" t="str">
        <f t="shared" si="100"/>
        <v>21:0006</v>
      </c>
      <c r="E956" t="s">
        <v>6141</v>
      </c>
      <c r="F956" t="s">
        <v>8738</v>
      </c>
      <c r="H956">
        <v>64.727634899999998</v>
      </c>
      <c r="I956">
        <v>-110.3813026</v>
      </c>
      <c r="J956" s="1" t="str">
        <f t="shared" si="98"/>
        <v>Esker</v>
      </c>
      <c r="K956" s="1" t="str">
        <f t="shared" si="101"/>
        <v>Grain Mount: 0.25 – 0.50 mm</v>
      </c>
      <c r="L956" t="s">
        <v>7531</v>
      </c>
      <c r="M956" s="1" t="str">
        <f t="shared" ref="M956:M989" si="103">HYPERLINK("http://geochem.nrcan.gc.ca/cdogs/content/kwd/kwd030523_e.htm", "Prp")</f>
        <v>Prp</v>
      </c>
      <c r="N956" t="s">
        <v>8739</v>
      </c>
      <c r="O956" t="s">
        <v>7056</v>
      </c>
      <c r="P956" t="s">
        <v>8740</v>
      </c>
      <c r="Q956" t="s">
        <v>8741</v>
      </c>
      <c r="R956" t="s">
        <v>33</v>
      </c>
      <c r="S956" t="s">
        <v>8742</v>
      </c>
      <c r="T956" t="s">
        <v>3320</v>
      </c>
      <c r="U956" t="s">
        <v>170</v>
      </c>
      <c r="V956" t="s">
        <v>8743</v>
      </c>
      <c r="W956" t="s">
        <v>8744</v>
      </c>
      <c r="X956" t="s">
        <v>8745</v>
      </c>
    </row>
    <row r="957" spans="1:24" hidden="1" x14ac:dyDescent="0.25">
      <c r="A957" t="s">
        <v>8746</v>
      </c>
      <c r="B957" t="s">
        <v>8747</v>
      </c>
      <c r="C957" s="1" t="str">
        <f t="shared" si="99"/>
        <v>21:0955</v>
      </c>
      <c r="D957" s="1" t="str">
        <f t="shared" si="100"/>
        <v>21:0006</v>
      </c>
      <c r="E957" t="s">
        <v>6141</v>
      </c>
      <c r="F957" t="s">
        <v>8748</v>
      </c>
      <c r="H957">
        <v>64.727634899999998</v>
      </c>
      <c r="I957">
        <v>-110.3813026</v>
      </c>
      <c r="J957" s="1" t="str">
        <f t="shared" si="98"/>
        <v>Esker</v>
      </c>
      <c r="K957" s="1" t="str">
        <f t="shared" si="101"/>
        <v>Grain Mount: 0.25 – 0.50 mm</v>
      </c>
      <c r="L957" t="s">
        <v>7531</v>
      </c>
      <c r="M957" s="1" t="str">
        <f t="shared" si="103"/>
        <v>Prp</v>
      </c>
      <c r="N957" t="s">
        <v>583</v>
      </c>
      <c r="O957" t="s">
        <v>1607</v>
      </c>
      <c r="P957" t="s">
        <v>8749</v>
      </c>
      <c r="Q957" t="s">
        <v>7922</v>
      </c>
      <c r="R957" t="s">
        <v>331</v>
      </c>
      <c r="S957" t="s">
        <v>8750</v>
      </c>
      <c r="T957" t="s">
        <v>880</v>
      </c>
      <c r="U957" t="s">
        <v>806</v>
      </c>
      <c r="V957" t="s">
        <v>7952</v>
      </c>
      <c r="W957" t="s">
        <v>1231</v>
      </c>
      <c r="X957" t="s">
        <v>8751</v>
      </c>
    </row>
    <row r="958" spans="1:24" hidden="1" x14ac:dyDescent="0.25">
      <c r="A958" t="s">
        <v>8752</v>
      </c>
      <c r="B958" t="s">
        <v>8753</v>
      </c>
      <c r="C958" s="1" t="str">
        <f t="shared" si="99"/>
        <v>21:0955</v>
      </c>
      <c r="D958" s="1" t="str">
        <f t="shared" si="100"/>
        <v>21:0006</v>
      </c>
      <c r="E958" t="s">
        <v>6141</v>
      </c>
      <c r="F958" t="s">
        <v>8754</v>
      </c>
      <c r="H958">
        <v>64.727634899999998</v>
      </c>
      <c r="I958">
        <v>-110.3813026</v>
      </c>
      <c r="J958" s="1" t="str">
        <f t="shared" si="98"/>
        <v>Esker</v>
      </c>
      <c r="K958" s="1" t="str">
        <f t="shared" si="101"/>
        <v>Grain Mount: 0.25 – 0.50 mm</v>
      </c>
      <c r="L958" t="s">
        <v>7531</v>
      </c>
      <c r="M958" s="1" t="str">
        <f t="shared" si="103"/>
        <v>Prp</v>
      </c>
      <c r="N958" t="s">
        <v>3648</v>
      </c>
      <c r="O958" t="s">
        <v>98</v>
      </c>
      <c r="P958" t="s">
        <v>8755</v>
      </c>
      <c r="Q958" t="s">
        <v>7791</v>
      </c>
      <c r="R958" t="s">
        <v>61</v>
      </c>
      <c r="S958" t="s">
        <v>8756</v>
      </c>
      <c r="T958" t="s">
        <v>823</v>
      </c>
      <c r="U958" t="s">
        <v>235</v>
      </c>
      <c r="V958" t="s">
        <v>8757</v>
      </c>
      <c r="W958" t="s">
        <v>414</v>
      </c>
      <c r="X958" t="s">
        <v>8165</v>
      </c>
    </row>
    <row r="959" spans="1:24" hidden="1" x14ac:dyDescent="0.25">
      <c r="A959" t="s">
        <v>8758</v>
      </c>
      <c r="B959" t="s">
        <v>8759</v>
      </c>
      <c r="C959" s="1" t="str">
        <f t="shared" si="99"/>
        <v>21:0955</v>
      </c>
      <c r="D959" s="1" t="str">
        <f t="shared" si="100"/>
        <v>21:0006</v>
      </c>
      <c r="E959" t="s">
        <v>6141</v>
      </c>
      <c r="F959" t="s">
        <v>8760</v>
      </c>
      <c r="H959">
        <v>64.727634899999998</v>
      </c>
      <c r="I959">
        <v>-110.3813026</v>
      </c>
      <c r="J959" s="1" t="str">
        <f t="shared" si="98"/>
        <v>Esker</v>
      </c>
      <c r="K959" s="1" t="str">
        <f t="shared" si="101"/>
        <v>Grain Mount: 0.25 – 0.50 mm</v>
      </c>
      <c r="L959" t="s">
        <v>7531</v>
      </c>
      <c r="M959" s="1" t="str">
        <f t="shared" si="103"/>
        <v>Prp</v>
      </c>
      <c r="N959" t="s">
        <v>8761</v>
      </c>
      <c r="O959" t="s">
        <v>8255</v>
      </c>
      <c r="P959" t="s">
        <v>8762</v>
      </c>
      <c r="Q959" t="s">
        <v>8763</v>
      </c>
      <c r="R959" t="s">
        <v>278</v>
      </c>
      <c r="S959" t="s">
        <v>7065</v>
      </c>
      <c r="T959" t="s">
        <v>8764</v>
      </c>
      <c r="U959" t="s">
        <v>246</v>
      </c>
      <c r="V959" t="s">
        <v>8765</v>
      </c>
      <c r="W959" t="s">
        <v>343</v>
      </c>
      <c r="X959" t="s">
        <v>8766</v>
      </c>
    </row>
    <row r="960" spans="1:24" hidden="1" x14ac:dyDescent="0.25">
      <c r="A960" t="s">
        <v>8767</v>
      </c>
      <c r="B960" t="s">
        <v>8768</v>
      </c>
      <c r="C960" s="1" t="str">
        <f t="shared" si="99"/>
        <v>21:0955</v>
      </c>
      <c r="D960" s="1" t="str">
        <f t="shared" si="100"/>
        <v>21:0006</v>
      </c>
      <c r="E960" t="s">
        <v>6141</v>
      </c>
      <c r="F960" t="s">
        <v>8769</v>
      </c>
      <c r="H960">
        <v>64.727634899999998</v>
      </c>
      <c r="I960">
        <v>-110.3813026</v>
      </c>
      <c r="J960" s="1" t="str">
        <f t="shared" si="98"/>
        <v>Esker</v>
      </c>
      <c r="K960" s="1" t="str">
        <f t="shared" si="101"/>
        <v>Grain Mount: 0.25 – 0.50 mm</v>
      </c>
      <c r="L960" t="s">
        <v>7531</v>
      </c>
      <c r="M960" s="1" t="str">
        <f t="shared" si="103"/>
        <v>Prp</v>
      </c>
      <c r="N960" t="s">
        <v>3005</v>
      </c>
      <c r="O960" t="s">
        <v>8770</v>
      </c>
      <c r="P960" t="s">
        <v>8771</v>
      </c>
      <c r="Q960" t="s">
        <v>5785</v>
      </c>
      <c r="R960" t="s">
        <v>33</v>
      </c>
      <c r="S960" t="s">
        <v>5526</v>
      </c>
      <c r="T960" t="s">
        <v>8764</v>
      </c>
      <c r="U960" t="s">
        <v>246</v>
      </c>
      <c r="V960" t="s">
        <v>8772</v>
      </c>
      <c r="W960" t="s">
        <v>4718</v>
      </c>
      <c r="X960" t="s">
        <v>8773</v>
      </c>
    </row>
    <row r="961" spans="1:24" hidden="1" x14ac:dyDescent="0.25">
      <c r="A961" t="s">
        <v>8774</v>
      </c>
      <c r="B961" t="s">
        <v>8775</v>
      </c>
      <c r="C961" s="1" t="str">
        <f t="shared" si="99"/>
        <v>21:0955</v>
      </c>
      <c r="D961" s="1" t="str">
        <f t="shared" si="100"/>
        <v>21:0006</v>
      </c>
      <c r="E961" t="s">
        <v>6141</v>
      </c>
      <c r="F961" t="s">
        <v>8776</v>
      </c>
      <c r="H961">
        <v>64.727634899999998</v>
      </c>
      <c r="I961">
        <v>-110.3813026</v>
      </c>
      <c r="J961" s="1" t="str">
        <f t="shared" si="98"/>
        <v>Esker</v>
      </c>
      <c r="K961" s="1" t="str">
        <f t="shared" si="101"/>
        <v>Grain Mount: 0.25 – 0.50 mm</v>
      </c>
      <c r="L961" t="s">
        <v>7531</v>
      </c>
      <c r="M961" s="1" t="str">
        <f t="shared" si="103"/>
        <v>Prp</v>
      </c>
      <c r="N961" t="s">
        <v>2352</v>
      </c>
      <c r="O961" t="s">
        <v>8777</v>
      </c>
      <c r="P961" t="s">
        <v>8778</v>
      </c>
      <c r="Q961" t="s">
        <v>288</v>
      </c>
      <c r="R961" t="s">
        <v>33</v>
      </c>
      <c r="S961" t="s">
        <v>8779</v>
      </c>
      <c r="T961" t="s">
        <v>1876</v>
      </c>
      <c r="U961" t="s">
        <v>170</v>
      </c>
      <c r="V961" t="s">
        <v>8288</v>
      </c>
      <c r="W961" t="s">
        <v>858</v>
      </c>
      <c r="X961" t="s">
        <v>8780</v>
      </c>
    </row>
    <row r="962" spans="1:24" hidden="1" x14ac:dyDescent="0.25">
      <c r="A962" t="s">
        <v>8781</v>
      </c>
      <c r="B962" t="s">
        <v>8782</v>
      </c>
      <c r="C962" s="1" t="str">
        <f t="shared" si="99"/>
        <v>21:0955</v>
      </c>
      <c r="D962" s="1" t="str">
        <f t="shared" si="100"/>
        <v>21:0006</v>
      </c>
      <c r="E962" t="s">
        <v>6141</v>
      </c>
      <c r="F962" t="s">
        <v>8783</v>
      </c>
      <c r="H962">
        <v>64.727634899999998</v>
      </c>
      <c r="I962">
        <v>-110.3813026</v>
      </c>
      <c r="J962" s="1" t="str">
        <f t="shared" si="98"/>
        <v>Esker</v>
      </c>
      <c r="K962" s="1" t="str">
        <f t="shared" si="101"/>
        <v>Grain Mount: 0.25 – 0.50 mm</v>
      </c>
      <c r="L962" t="s">
        <v>7531</v>
      </c>
      <c r="M962" s="1" t="str">
        <f t="shared" si="103"/>
        <v>Prp</v>
      </c>
      <c r="N962" t="s">
        <v>8101</v>
      </c>
      <c r="O962" t="s">
        <v>8784</v>
      </c>
      <c r="P962" t="s">
        <v>8785</v>
      </c>
      <c r="Q962" t="s">
        <v>8786</v>
      </c>
      <c r="R962" t="s">
        <v>234</v>
      </c>
      <c r="S962" t="s">
        <v>8787</v>
      </c>
      <c r="T962" t="s">
        <v>4031</v>
      </c>
      <c r="U962" t="s">
        <v>2609</v>
      </c>
      <c r="V962" t="s">
        <v>8788</v>
      </c>
      <c r="W962" t="s">
        <v>511</v>
      </c>
      <c r="X962" t="s">
        <v>8789</v>
      </c>
    </row>
    <row r="963" spans="1:24" hidden="1" x14ac:dyDescent="0.25">
      <c r="A963" t="s">
        <v>8790</v>
      </c>
      <c r="B963" t="s">
        <v>8791</v>
      </c>
      <c r="C963" s="1" t="str">
        <f t="shared" si="99"/>
        <v>21:0955</v>
      </c>
      <c r="D963" s="1" t="str">
        <f t="shared" si="100"/>
        <v>21:0006</v>
      </c>
      <c r="E963" t="s">
        <v>6141</v>
      </c>
      <c r="F963" t="s">
        <v>8792</v>
      </c>
      <c r="H963">
        <v>64.727634899999998</v>
      </c>
      <c r="I963">
        <v>-110.3813026</v>
      </c>
      <c r="J963" s="1" t="str">
        <f t="shared" si="98"/>
        <v>Esker</v>
      </c>
      <c r="K963" s="1" t="str">
        <f t="shared" si="101"/>
        <v>Grain Mount: 0.25 – 0.50 mm</v>
      </c>
      <c r="L963" t="s">
        <v>7531</v>
      </c>
      <c r="M963" s="1" t="str">
        <f t="shared" si="103"/>
        <v>Prp</v>
      </c>
      <c r="N963" t="s">
        <v>8793</v>
      </c>
      <c r="O963" t="s">
        <v>8794</v>
      </c>
      <c r="P963" t="s">
        <v>3101</v>
      </c>
      <c r="Q963" t="s">
        <v>2071</v>
      </c>
      <c r="R963" t="s">
        <v>246</v>
      </c>
      <c r="S963" t="s">
        <v>8215</v>
      </c>
      <c r="T963" t="s">
        <v>2288</v>
      </c>
      <c r="U963" t="s">
        <v>104</v>
      </c>
      <c r="V963" t="s">
        <v>4429</v>
      </c>
      <c r="W963" t="s">
        <v>3465</v>
      </c>
      <c r="X963" t="s">
        <v>8795</v>
      </c>
    </row>
    <row r="964" spans="1:24" hidden="1" x14ac:dyDescent="0.25">
      <c r="A964" t="s">
        <v>8796</v>
      </c>
      <c r="B964" t="s">
        <v>8797</v>
      </c>
      <c r="C964" s="1" t="str">
        <f t="shared" si="99"/>
        <v>21:0955</v>
      </c>
      <c r="D964" s="1" t="str">
        <f t="shared" si="100"/>
        <v>21:0006</v>
      </c>
      <c r="E964" t="s">
        <v>6141</v>
      </c>
      <c r="F964" t="s">
        <v>8798</v>
      </c>
      <c r="H964">
        <v>64.727634899999998</v>
      </c>
      <c r="I964">
        <v>-110.3813026</v>
      </c>
      <c r="J964" s="1" t="str">
        <f t="shared" si="98"/>
        <v>Esker</v>
      </c>
      <c r="K964" s="1" t="str">
        <f t="shared" si="101"/>
        <v>Grain Mount: 0.25 – 0.50 mm</v>
      </c>
      <c r="L964" t="s">
        <v>7531</v>
      </c>
      <c r="M964" s="1" t="str">
        <f t="shared" si="103"/>
        <v>Prp</v>
      </c>
      <c r="N964" t="s">
        <v>8799</v>
      </c>
      <c r="O964" t="s">
        <v>8800</v>
      </c>
      <c r="P964" t="s">
        <v>7687</v>
      </c>
      <c r="Q964" t="s">
        <v>8801</v>
      </c>
      <c r="R964" t="s">
        <v>220</v>
      </c>
      <c r="S964" t="s">
        <v>8802</v>
      </c>
      <c r="T964" t="s">
        <v>2473</v>
      </c>
      <c r="U964" t="s">
        <v>470</v>
      </c>
      <c r="V964" t="s">
        <v>8803</v>
      </c>
      <c r="W964" t="s">
        <v>8804</v>
      </c>
      <c r="X964" t="s">
        <v>8805</v>
      </c>
    </row>
    <row r="965" spans="1:24" hidden="1" x14ac:dyDescent="0.25">
      <c r="A965" t="s">
        <v>8806</v>
      </c>
      <c r="B965" t="s">
        <v>8807</v>
      </c>
      <c r="C965" s="1" t="str">
        <f t="shared" si="99"/>
        <v>21:0955</v>
      </c>
      <c r="D965" s="1" t="str">
        <f t="shared" si="100"/>
        <v>21:0006</v>
      </c>
      <c r="E965" t="s">
        <v>6141</v>
      </c>
      <c r="F965" t="s">
        <v>8808</v>
      </c>
      <c r="H965">
        <v>64.727634899999998</v>
      </c>
      <c r="I965">
        <v>-110.3813026</v>
      </c>
      <c r="J965" s="1" t="str">
        <f t="shared" si="98"/>
        <v>Esker</v>
      </c>
      <c r="K965" s="1" t="str">
        <f t="shared" si="101"/>
        <v>Grain Mount: 0.25 – 0.50 mm</v>
      </c>
      <c r="L965" t="s">
        <v>7531</v>
      </c>
      <c r="M965" s="1" t="str">
        <f t="shared" si="103"/>
        <v>Prp</v>
      </c>
      <c r="N965" t="s">
        <v>8809</v>
      </c>
      <c r="O965" t="s">
        <v>8810</v>
      </c>
      <c r="P965" t="s">
        <v>8811</v>
      </c>
      <c r="Q965" t="s">
        <v>8812</v>
      </c>
      <c r="R965" t="s">
        <v>33</v>
      </c>
      <c r="S965" t="s">
        <v>3408</v>
      </c>
      <c r="T965" t="s">
        <v>2425</v>
      </c>
      <c r="U965" t="s">
        <v>129</v>
      </c>
      <c r="V965" t="s">
        <v>8813</v>
      </c>
      <c r="W965" t="s">
        <v>5106</v>
      </c>
      <c r="X965" t="s">
        <v>8814</v>
      </c>
    </row>
    <row r="966" spans="1:24" hidden="1" x14ac:dyDescent="0.25">
      <c r="A966" t="s">
        <v>8815</v>
      </c>
      <c r="B966" t="s">
        <v>8816</v>
      </c>
      <c r="C966" s="1" t="str">
        <f t="shared" si="99"/>
        <v>21:0955</v>
      </c>
      <c r="D966" s="1" t="str">
        <f t="shared" si="100"/>
        <v>21:0006</v>
      </c>
      <c r="E966" t="s">
        <v>6141</v>
      </c>
      <c r="F966" t="s">
        <v>8817</v>
      </c>
      <c r="H966">
        <v>64.727634899999998</v>
      </c>
      <c r="I966">
        <v>-110.3813026</v>
      </c>
      <c r="J966" s="1" t="str">
        <f t="shared" si="98"/>
        <v>Esker</v>
      </c>
      <c r="K966" s="1" t="str">
        <f t="shared" si="101"/>
        <v>Grain Mount: 0.25 – 0.50 mm</v>
      </c>
      <c r="L966" t="s">
        <v>7531</v>
      </c>
      <c r="M966" s="1" t="str">
        <f t="shared" si="103"/>
        <v>Prp</v>
      </c>
      <c r="N966" t="s">
        <v>8818</v>
      </c>
      <c r="O966" t="s">
        <v>8819</v>
      </c>
      <c r="P966" t="s">
        <v>8820</v>
      </c>
      <c r="Q966" t="s">
        <v>8821</v>
      </c>
      <c r="R966" t="s">
        <v>61</v>
      </c>
      <c r="S966" t="s">
        <v>8822</v>
      </c>
      <c r="T966" t="s">
        <v>1045</v>
      </c>
      <c r="U966" t="s">
        <v>33</v>
      </c>
      <c r="V966" t="s">
        <v>8823</v>
      </c>
      <c r="W966" t="s">
        <v>3430</v>
      </c>
      <c r="X966" t="s">
        <v>8824</v>
      </c>
    </row>
    <row r="967" spans="1:24" hidden="1" x14ac:dyDescent="0.25">
      <c r="A967" t="s">
        <v>8825</v>
      </c>
      <c r="B967" t="s">
        <v>8826</v>
      </c>
      <c r="C967" s="1" t="str">
        <f t="shared" si="99"/>
        <v>21:0955</v>
      </c>
      <c r="D967" s="1" t="str">
        <f t="shared" si="100"/>
        <v>21:0006</v>
      </c>
      <c r="E967" t="s">
        <v>6141</v>
      </c>
      <c r="F967" t="s">
        <v>8827</v>
      </c>
      <c r="H967">
        <v>64.727634899999998</v>
      </c>
      <c r="I967">
        <v>-110.3813026</v>
      </c>
      <c r="J967" s="1" t="str">
        <f t="shared" si="98"/>
        <v>Esker</v>
      </c>
      <c r="K967" s="1" t="str">
        <f t="shared" si="101"/>
        <v>Grain Mount: 0.25 – 0.50 mm</v>
      </c>
      <c r="L967" t="s">
        <v>7531</v>
      </c>
      <c r="M967" s="1" t="str">
        <f t="shared" si="103"/>
        <v>Prp</v>
      </c>
      <c r="N967" t="s">
        <v>6362</v>
      </c>
      <c r="O967" t="s">
        <v>8828</v>
      </c>
      <c r="P967" t="s">
        <v>3627</v>
      </c>
      <c r="Q967" t="s">
        <v>8829</v>
      </c>
      <c r="R967" t="s">
        <v>33</v>
      </c>
      <c r="S967" t="s">
        <v>8830</v>
      </c>
      <c r="T967" t="s">
        <v>403</v>
      </c>
      <c r="U967" t="s">
        <v>87</v>
      </c>
      <c r="V967" t="s">
        <v>8831</v>
      </c>
      <c r="W967" t="s">
        <v>858</v>
      </c>
      <c r="X967" t="s">
        <v>8832</v>
      </c>
    </row>
    <row r="968" spans="1:24" hidden="1" x14ac:dyDescent="0.25">
      <c r="A968" t="s">
        <v>8833</v>
      </c>
      <c r="B968" t="s">
        <v>8834</v>
      </c>
      <c r="C968" s="1" t="str">
        <f t="shared" si="99"/>
        <v>21:0955</v>
      </c>
      <c r="D968" s="1" t="str">
        <f t="shared" si="100"/>
        <v>21:0006</v>
      </c>
      <c r="E968" t="s">
        <v>6141</v>
      </c>
      <c r="F968" t="s">
        <v>8835</v>
      </c>
      <c r="H968">
        <v>64.727634899999998</v>
      </c>
      <c r="I968">
        <v>-110.3813026</v>
      </c>
      <c r="J968" s="1" t="str">
        <f t="shared" si="98"/>
        <v>Esker</v>
      </c>
      <c r="K968" s="1" t="str">
        <f t="shared" si="101"/>
        <v>Grain Mount: 0.25 – 0.50 mm</v>
      </c>
      <c r="L968" t="s">
        <v>7531</v>
      </c>
      <c r="M968" s="1" t="str">
        <f t="shared" si="103"/>
        <v>Prp</v>
      </c>
      <c r="N968" t="s">
        <v>8836</v>
      </c>
      <c r="O968" t="s">
        <v>1745</v>
      </c>
      <c r="P968" t="s">
        <v>4085</v>
      </c>
      <c r="Q968" t="s">
        <v>8837</v>
      </c>
      <c r="R968" t="s">
        <v>33</v>
      </c>
      <c r="S968" t="s">
        <v>4230</v>
      </c>
      <c r="T968" t="s">
        <v>3858</v>
      </c>
      <c r="U968" t="s">
        <v>61</v>
      </c>
      <c r="V968" t="s">
        <v>8838</v>
      </c>
      <c r="W968" t="s">
        <v>3940</v>
      </c>
      <c r="X968" t="s">
        <v>6019</v>
      </c>
    </row>
    <row r="969" spans="1:24" hidden="1" x14ac:dyDescent="0.25">
      <c r="A969" t="s">
        <v>8839</v>
      </c>
      <c r="B969" t="s">
        <v>8840</v>
      </c>
      <c r="C969" s="1" t="str">
        <f t="shared" si="99"/>
        <v>21:0955</v>
      </c>
      <c r="D969" s="1" t="str">
        <f t="shared" si="100"/>
        <v>21:0006</v>
      </c>
      <c r="E969" t="s">
        <v>6141</v>
      </c>
      <c r="F969" t="s">
        <v>8841</v>
      </c>
      <c r="H969">
        <v>64.727634899999998</v>
      </c>
      <c r="I969">
        <v>-110.3813026</v>
      </c>
      <c r="J969" s="1" t="str">
        <f t="shared" si="98"/>
        <v>Esker</v>
      </c>
      <c r="K969" s="1" t="str">
        <f t="shared" si="101"/>
        <v>Grain Mount: 0.25 – 0.50 mm</v>
      </c>
      <c r="L969" t="s">
        <v>7531</v>
      </c>
      <c r="M969" s="1" t="str">
        <f t="shared" si="103"/>
        <v>Prp</v>
      </c>
      <c r="N969" t="s">
        <v>5977</v>
      </c>
      <c r="O969" t="s">
        <v>8842</v>
      </c>
      <c r="P969" t="s">
        <v>8843</v>
      </c>
      <c r="Q969" t="s">
        <v>8844</v>
      </c>
      <c r="R969" t="s">
        <v>87</v>
      </c>
      <c r="S969" t="s">
        <v>7905</v>
      </c>
      <c r="T969" t="s">
        <v>3360</v>
      </c>
      <c r="U969" t="s">
        <v>662</v>
      </c>
      <c r="V969" t="s">
        <v>8629</v>
      </c>
      <c r="W969" t="s">
        <v>2927</v>
      </c>
      <c r="X969" t="s">
        <v>8845</v>
      </c>
    </row>
    <row r="970" spans="1:24" hidden="1" x14ac:dyDescent="0.25">
      <c r="A970" t="s">
        <v>8846</v>
      </c>
      <c r="B970" t="s">
        <v>8847</v>
      </c>
      <c r="C970" s="1" t="str">
        <f t="shared" si="99"/>
        <v>21:0955</v>
      </c>
      <c r="D970" s="1" t="str">
        <f t="shared" si="100"/>
        <v>21:0006</v>
      </c>
      <c r="E970" t="s">
        <v>6141</v>
      </c>
      <c r="F970" t="s">
        <v>8848</v>
      </c>
      <c r="H970">
        <v>64.727634899999998</v>
      </c>
      <c r="I970">
        <v>-110.3813026</v>
      </c>
      <c r="J970" s="1" t="str">
        <f t="shared" si="98"/>
        <v>Esker</v>
      </c>
      <c r="K970" s="1" t="str">
        <f t="shared" si="101"/>
        <v>Grain Mount: 0.25 – 0.50 mm</v>
      </c>
      <c r="L970" t="s">
        <v>7531</v>
      </c>
      <c r="M970" s="1" t="str">
        <f t="shared" si="103"/>
        <v>Prp</v>
      </c>
      <c r="N970" t="s">
        <v>8849</v>
      </c>
      <c r="O970" t="s">
        <v>8850</v>
      </c>
      <c r="P970" t="s">
        <v>8851</v>
      </c>
      <c r="Q970" t="s">
        <v>8852</v>
      </c>
      <c r="R970" t="s">
        <v>33</v>
      </c>
      <c r="S970" t="s">
        <v>4350</v>
      </c>
      <c r="T970" t="s">
        <v>2509</v>
      </c>
      <c r="U970" t="s">
        <v>490</v>
      </c>
      <c r="V970" t="s">
        <v>8853</v>
      </c>
      <c r="W970" t="s">
        <v>1216</v>
      </c>
      <c r="X970" t="s">
        <v>8854</v>
      </c>
    </row>
    <row r="971" spans="1:24" hidden="1" x14ac:dyDescent="0.25">
      <c r="A971" t="s">
        <v>8855</v>
      </c>
      <c r="B971" t="s">
        <v>8856</v>
      </c>
      <c r="C971" s="1" t="str">
        <f t="shared" si="99"/>
        <v>21:0955</v>
      </c>
      <c r="D971" s="1" t="str">
        <f t="shared" si="100"/>
        <v>21:0006</v>
      </c>
      <c r="E971" t="s">
        <v>6141</v>
      </c>
      <c r="F971" t="s">
        <v>8857</v>
      </c>
      <c r="H971">
        <v>64.727634899999998</v>
      </c>
      <c r="I971">
        <v>-110.3813026</v>
      </c>
      <c r="J971" s="1" t="str">
        <f t="shared" si="98"/>
        <v>Esker</v>
      </c>
      <c r="K971" s="1" t="str">
        <f t="shared" si="101"/>
        <v>Grain Mount: 0.25 – 0.50 mm</v>
      </c>
      <c r="L971" t="s">
        <v>7531</v>
      </c>
      <c r="M971" s="1" t="str">
        <f t="shared" si="103"/>
        <v>Prp</v>
      </c>
      <c r="N971" t="s">
        <v>8858</v>
      </c>
      <c r="O971" t="s">
        <v>8859</v>
      </c>
      <c r="P971" t="s">
        <v>7958</v>
      </c>
      <c r="Q971" t="s">
        <v>8860</v>
      </c>
      <c r="R971" t="s">
        <v>234</v>
      </c>
      <c r="S971" t="s">
        <v>3995</v>
      </c>
      <c r="T971" t="s">
        <v>880</v>
      </c>
      <c r="U971" t="s">
        <v>36</v>
      </c>
      <c r="V971" t="s">
        <v>4050</v>
      </c>
      <c r="W971" t="s">
        <v>845</v>
      </c>
      <c r="X971" t="s">
        <v>8861</v>
      </c>
    </row>
    <row r="972" spans="1:24" hidden="1" x14ac:dyDescent="0.25">
      <c r="A972" t="s">
        <v>8862</v>
      </c>
      <c r="B972" t="s">
        <v>8863</v>
      </c>
      <c r="C972" s="1" t="str">
        <f t="shared" si="99"/>
        <v>21:0955</v>
      </c>
      <c r="D972" s="1" t="str">
        <f t="shared" si="100"/>
        <v>21:0006</v>
      </c>
      <c r="E972" t="s">
        <v>6141</v>
      </c>
      <c r="F972" t="s">
        <v>8864</v>
      </c>
      <c r="H972">
        <v>64.727634899999998</v>
      </c>
      <c r="I972">
        <v>-110.3813026</v>
      </c>
      <c r="J972" s="1" t="str">
        <f t="shared" si="98"/>
        <v>Esker</v>
      </c>
      <c r="K972" s="1" t="str">
        <f t="shared" si="101"/>
        <v>Grain Mount: 0.25 – 0.50 mm</v>
      </c>
      <c r="L972" t="s">
        <v>7531</v>
      </c>
      <c r="M972" s="1" t="str">
        <f t="shared" si="103"/>
        <v>Prp</v>
      </c>
      <c r="N972" t="s">
        <v>8865</v>
      </c>
      <c r="O972" t="s">
        <v>8866</v>
      </c>
      <c r="P972" t="s">
        <v>8867</v>
      </c>
      <c r="Q972" t="s">
        <v>8868</v>
      </c>
      <c r="R972" t="s">
        <v>90</v>
      </c>
      <c r="S972" t="s">
        <v>8869</v>
      </c>
      <c r="T972" t="s">
        <v>4335</v>
      </c>
      <c r="U972" t="s">
        <v>806</v>
      </c>
      <c r="V972" t="s">
        <v>8870</v>
      </c>
      <c r="W972" t="s">
        <v>8871</v>
      </c>
      <c r="X972" t="s">
        <v>8872</v>
      </c>
    </row>
    <row r="973" spans="1:24" hidden="1" x14ac:dyDescent="0.25">
      <c r="A973" t="s">
        <v>8873</v>
      </c>
      <c r="B973" t="s">
        <v>8874</v>
      </c>
      <c r="C973" s="1" t="str">
        <f t="shared" si="99"/>
        <v>21:0955</v>
      </c>
      <c r="D973" s="1" t="str">
        <f t="shared" si="100"/>
        <v>21:0006</v>
      </c>
      <c r="E973" t="s">
        <v>6141</v>
      </c>
      <c r="F973" t="s">
        <v>8875</v>
      </c>
      <c r="H973">
        <v>64.727634899999998</v>
      </c>
      <c r="I973">
        <v>-110.3813026</v>
      </c>
      <c r="J973" s="1" t="str">
        <f t="shared" si="98"/>
        <v>Esker</v>
      </c>
      <c r="K973" s="1" t="str">
        <f t="shared" si="101"/>
        <v>Grain Mount: 0.25 – 0.50 mm</v>
      </c>
      <c r="L973" t="s">
        <v>7531</v>
      </c>
      <c r="M973" s="1" t="str">
        <f t="shared" si="103"/>
        <v>Prp</v>
      </c>
      <c r="N973" t="s">
        <v>8876</v>
      </c>
      <c r="O973" t="s">
        <v>8877</v>
      </c>
      <c r="P973" t="s">
        <v>8878</v>
      </c>
      <c r="Q973" t="s">
        <v>8879</v>
      </c>
      <c r="R973" t="s">
        <v>33</v>
      </c>
      <c r="S973" t="s">
        <v>8880</v>
      </c>
      <c r="T973" t="s">
        <v>38</v>
      </c>
      <c r="U973" t="s">
        <v>36</v>
      </c>
      <c r="V973" t="s">
        <v>4150</v>
      </c>
      <c r="W973" t="s">
        <v>7025</v>
      </c>
      <c r="X973" t="s">
        <v>8881</v>
      </c>
    </row>
    <row r="974" spans="1:24" hidden="1" x14ac:dyDescent="0.25">
      <c r="A974" t="s">
        <v>8882</v>
      </c>
      <c r="B974" t="s">
        <v>8883</v>
      </c>
      <c r="C974" s="1" t="str">
        <f t="shared" si="99"/>
        <v>21:0955</v>
      </c>
      <c r="D974" s="1" t="str">
        <f t="shared" si="100"/>
        <v>21:0006</v>
      </c>
      <c r="E974" t="s">
        <v>6141</v>
      </c>
      <c r="F974" t="s">
        <v>8884</v>
      </c>
      <c r="H974">
        <v>64.727634899999998</v>
      </c>
      <c r="I974">
        <v>-110.3813026</v>
      </c>
      <c r="J974" s="1" t="str">
        <f t="shared" si="98"/>
        <v>Esker</v>
      </c>
      <c r="K974" s="1" t="str">
        <f t="shared" si="101"/>
        <v>Grain Mount: 0.25 – 0.50 mm</v>
      </c>
      <c r="L974" t="s">
        <v>7531</v>
      </c>
      <c r="M974" s="1" t="str">
        <f t="shared" si="103"/>
        <v>Prp</v>
      </c>
      <c r="N974" t="s">
        <v>4084</v>
      </c>
      <c r="O974" t="s">
        <v>8885</v>
      </c>
      <c r="P974" t="s">
        <v>8886</v>
      </c>
      <c r="Q974" t="s">
        <v>8887</v>
      </c>
      <c r="R974" t="s">
        <v>366</v>
      </c>
      <c r="S974" t="s">
        <v>4597</v>
      </c>
      <c r="T974" t="s">
        <v>1462</v>
      </c>
      <c r="U974" t="s">
        <v>33</v>
      </c>
      <c r="V974" t="s">
        <v>8888</v>
      </c>
      <c r="W974" t="s">
        <v>1462</v>
      </c>
      <c r="X974" t="s">
        <v>8889</v>
      </c>
    </row>
    <row r="975" spans="1:24" hidden="1" x14ac:dyDescent="0.25">
      <c r="A975" t="s">
        <v>8890</v>
      </c>
      <c r="B975" t="s">
        <v>8891</v>
      </c>
      <c r="C975" s="1" t="str">
        <f t="shared" si="99"/>
        <v>21:0955</v>
      </c>
      <c r="D975" s="1" t="str">
        <f t="shared" si="100"/>
        <v>21:0006</v>
      </c>
      <c r="E975" t="s">
        <v>6141</v>
      </c>
      <c r="F975" t="s">
        <v>8892</v>
      </c>
      <c r="H975">
        <v>64.727634899999998</v>
      </c>
      <c r="I975">
        <v>-110.3813026</v>
      </c>
      <c r="J975" s="1" t="str">
        <f t="shared" si="98"/>
        <v>Esker</v>
      </c>
      <c r="K975" s="1" t="str">
        <f t="shared" si="101"/>
        <v>Grain Mount: 0.25 – 0.50 mm</v>
      </c>
      <c r="L975" t="s">
        <v>7531</v>
      </c>
      <c r="M975" s="1" t="str">
        <f t="shared" si="103"/>
        <v>Prp</v>
      </c>
      <c r="N975" t="s">
        <v>4069</v>
      </c>
      <c r="O975" t="s">
        <v>8893</v>
      </c>
      <c r="P975" t="s">
        <v>3317</v>
      </c>
      <c r="Q975" t="s">
        <v>8894</v>
      </c>
      <c r="R975" t="s">
        <v>33</v>
      </c>
      <c r="S975" t="s">
        <v>7119</v>
      </c>
      <c r="T975" t="s">
        <v>2696</v>
      </c>
      <c r="U975" t="s">
        <v>421</v>
      </c>
      <c r="V975" t="s">
        <v>8895</v>
      </c>
      <c r="W975" t="s">
        <v>858</v>
      </c>
      <c r="X975" t="s">
        <v>6336</v>
      </c>
    </row>
    <row r="976" spans="1:24" hidden="1" x14ac:dyDescent="0.25">
      <c r="A976" t="s">
        <v>8896</v>
      </c>
      <c r="B976" t="s">
        <v>8897</v>
      </c>
      <c r="C976" s="1" t="str">
        <f t="shared" si="99"/>
        <v>21:0955</v>
      </c>
      <c r="D976" s="1" t="str">
        <f t="shared" si="100"/>
        <v>21:0006</v>
      </c>
      <c r="E976" t="s">
        <v>6141</v>
      </c>
      <c r="F976" t="s">
        <v>8898</v>
      </c>
      <c r="H976">
        <v>64.727634899999998</v>
      </c>
      <c r="I976">
        <v>-110.3813026</v>
      </c>
      <c r="J976" s="1" t="str">
        <f t="shared" ref="J976:J987" si="104">HYPERLINK("http://geochem.nrcan.gc.ca/cdogs/content/kwd/kwd020073_e.htm", "Esker")</f>
        <v>Esker</v>
      </c>
      <c r="K976" s="1" t="str">
        <f t="shared" si="101"/>
        <v>Grain Mount: 0.25 – 0.50 mm</v>
      </c>
      <c r="L976" t="s">
        <v>7531</v>
      </c>
      <c r="M976" s="1" t="str">
        <f t="shared" si="103"/>
        <v>Prp</v>
      </c>
      <c r="N976" t="s">
        <v>8899</v>
      </c>
      <c r="O976" t="s">
        <v>8900</v>
      </c>
      <c r="P976" t="s">
        <v>8901</v>
      </c>
      <c r="Q976" t="s">
        <v>8902</v>
      </c>
      <c r="R976" t="s">
        <v>33</v>
      </c>
      <c r="S976" t="s">
        <v>4661</v>
      </c>
      <c r="T976" t="s">
        <v>2473</v>
      </c>
      <c r="U976" t="s">
        <v>246</v>
      </c>
      <c r="V976" t="s">
        <v>8903</v>
      </c>
      <c r="W976" t="s">
        <v>8445</v>
      </c>
      <c r="X976" t="s">
        <v>1082</v>
      </c>
    </row>
    <row r="977" spans="1:24" hidden="1" x14ac:dyDescent="0.25">
      <c r="A977" t="s">
        <v>8904</v>
      </c>
      <c r="B977" t="s">
        <v>8905</v>
      </c>
      <c r="C977" s="1" t="str">
        <f t="shared" si="99"/>
        <v>21:0955</v>
      </c>
      <c r="D977" s="1" t="str">
        <f t="shared" si="100"/>
        <v>21:0006</v>
      </c>
      <c r="E977" t="s">
        <v>6141</v>
      </c>
      <c r="F977" t="s">
        <v>8906</v>
      </c>
      <c r="H977">
        <v>64.727634899999998</v>
      </c>
      <c r="I977">
        <v>-110.3813026</v>
      </c>
      <c r="J977" s="1" t="str">
        <f t="shared" si="104"/>
        <v>Esker</v>
      </c>
      <c r="K977" s="1" t="str">
        <f t="shared" si="101"/>
        <v>Grain Mount: 0.25 – 0.50 mm</v>
      </c>
      <c r="L977" t="s">
        <v>7531</v>
      </c>
      <c r="M977" s="1" t="str">
        <f t="shared" si="103"/>
        <v>Prp</v>
      </c>
      <c r="N977" t="s">
        <v>8907</v>
      </c>
      <c r="O977" t="s">
        <v>8908</v>
      </c>
      <c r="P977" t="s">
        <v>8909</v>
      </c>
      <c r="Q977" t="s">
        <v>5130</v>
      </c>
      <c r="R977" t="s">
        <v>101</v>
      </c>
      <c r="S977" t="s">
        <v>3719</v>
      </c>
      <c r="T977" t="s">
        <v>2759</v>
      </c>
      <c r="U977" t="s">
        <v>33</v>
      </c>
      <c r="V977" t="s">
        <v>8910</v>
      </c>
      <c r="W977" t="s">
        <v>3223</v>
      </c>
      <c r="X977" t="s">
        <v>8911</v>
      </c>
    </row>
    <row r="978" spans="1:24" hidden="1" x14ac:dyDescent="0.25">
      <c r="A978" t="s">
        <v>8912</v>
      </c>
      <c r="B978" t="s">
        <v>8913</v>
      </c>
      <c r="C978" s="1" t="str">
        <f t="shared" si="99"/>
        <v>21:0955</v>
      </c>
      <c r="D978" s="1" t="str">
        <f t="shared" si="100"/>
        <v>21:0006</v>
      </c>
      <c r="E978" t="s">
        <v>6141</v>
      </c>
      <c r="F978" t="s">
        <v>8914</v>
      </c>
      <c r="H978">
        <v>64.727634899999998</v>
      </c>
      <c r="I978">
        <v>-110.3813026</v>
      </c>
      <c r="J978" s="1" t="str">
        <f t="shared" si="104"/>
        <v>Esker</v>
      </c>
      <c r="K978" s="1" t="str">
        <f t="shared" si="101"/>
        <v>Grain Mount: 0.25 – 0.50 mm</v>
      </c>
      <c r="L978" t="s">
        <v>7531</v>
      </c>
      <c r="M978" s="1" t="str">
        <f t="shared" si="103"/>
        <v>Prp</v>
      </c>
      <c r="N978" t="s">
        <v>8915</v>
      </c>
      <c r="O978" t="s">
        <v>8916</v>
      </c>
      <c r="P978" t="s">
        <v>98</v>
      </c>
      <c r="Q978" t="s">
        <v>8575</v>
      </c>
      <c r="R978" t="s">
        <v>33</v>
      </c>
      <c r="S978" t="s">
        <v>4030</v>
      </c>
      <c r="T978" t="s">
        <v>8688</v>
      </c>
      <c r="U978" t="s">
        <v>47</v>
      </c>
      <c r="V978" t="s">
        <v>8917</v>
      </c>
      <c r="W978" t="s">
        <v>330</v>
      </c>
      <c r="X978" t="s">
        <v>8918</v>
      </c>
    </row>
    <row r="979" spans="1:24" hidden="1" x14ac:dyDescent="0.25">
      <c r="A979" t="s">
        <v>8919</v>
      </c>
      <c r="B979" t="s">
        <v>8920</v>
      </c>
      <c r="C979" s="1" t="str">
        <f t="shared" si="99"/>
        <v>21:0955</v>
      </c>
      <c r="D979" s="1" t="str">
        <f t="shared" si="100"/>
        <v>21:0006</v>
      </c>
      <c r="E979" t="s">
        <v>6141</v>
      </c>
      <c r="F979" t="s">
        <v>8921</v>
      </c>
      <c r="H979">
        <v>64.727634899999998</v>
      </c>
      <c r="I979">
        <v>-110.3813026</v>
      </c>
      <c r="J979" s="1" t="str">
        <f t="shared" si="104"/>
        <v>Esker</v>
      </c>
      <c r="K979" s="1" t="str">
        <f t="shared" si="101"/>
        <v>Grain Mount: 0.25 – 0.50 mm</v>
      </c>
      <c r="L979" t="s">
        <v>7531</v>
      </c>
      <c r="M979" s="1" t="str">
        <f t="shared" si="103"/>
        <v>Prp</v>
      </c>
      <c r="N979" t="s">
        <v>8922</v>
      </c>
      <c r="O979" t="s">
        <v>8923</v>
      </c>
      <c r="P979" t="s">
        <v>8924</v>
      </c>
      <c r="Q979" t="s">
        <v>8608</v>
      </c>
      <c r="R979" t="s">
        <v>47</v>
      </c>
      <c r="S979" t="s">
        <v>2012</v>
      </c>
      <c r="T979" t="s">
        <v>1295</v>
      </c>
      <c r="U979" t="s">
        <v>33</v>
      </c>
      <c r="V979" t="s">
        <v>3263</v>
      </c>
      <c r="W979" t="s">
        <v>8925</v>
      </c>
      <c r="X979" t="s">
        <v>8926</v>
      </c>
    </row>
    <row r="980" spans="1:24" hidden="1" x14ac:dyDescent="0.25">
      <c r="A980" t="s">
        <v>8927</v>
      </c>
      <c r="B980" t="s">
        <v>8928</v>
      </c>
      <c r="C980" s="1" t="str">
        <f t="shared" si="99"/>
        <v>21:0955</v>
      </c>
      <c r="D980" s="1" t="str">
        <f t="shared" si="100"/>
        <v>21:0006</v>
      </c>
      <c r="E980" t="s">
        <v>6141</v>
      </c>
      <c r="F980" t="s">
        <v>8929</v>
      </c>
      <c r="H980">
        <v>64.727634899999998</v>
      </c>
      <c r="I980">
        <v>-110.3813026</v>
      </c>
      <c r="J980" s="1" t="str">
        <f t="shared" si="104"/>
        <v>Esker</v>
      </c>
      <c r="K980" s="1" t="str">
        <f t="shared" si="101"/>
        <v>Grain Mount: 0.25 – 0.50 mm</v>
      </c>
      <c r="L980" t="s">
        <v>7531</v>
      </c>
      <c r="M980" s="1" t="str">
        <f t="shared" si="103"/>
        <v>Prp</v>
      </c>
      <c r="N980" t="s">
        <v>4176</v>
      </c>
      <c r="O980" t="s">
        <v>8930</v>
      </c>
      <c r="P980" t="s">
        <v>8931</v>
      </c>
      <c r="Q980" t="s">
        <v>8932</v>
      </c>
      <c r="R980" t="s">
        <v>33</v>
      </c>
      <c r="S980" t="s">
        <v>8933</v>
      </c>
      <c r="T980" t="s">
        <v>4906</v>
      </c>
      <c r="U980" t="s">
        <v>728</v>
      </c>
      <c r="V980" t="s">
        <v>3762</v>
      </c>
      <c r="W980" t="s">
        <v>8620</v>
      </c>
      <c r="X980" t="s">
        <v>8934</v>
      </c>
    </row>
    <row r="981" spans="1:24" hidden="1" x14ac:dyDescent="0.25">
      <c r="A981" t="s">
        <v>8935</v>
      </c>
      <c r="B981" t="s">
        <v>8936</v>
      </c>
      <c r="C981" s="1" t="str">
        <f t="shared" si="99"/>
        <v>21:0955</v>
      </c>
      <c r="D981" s="1" t="str">
        <f t="shared" si="100"/>
        <v>21:0006</v>
      </c>
      <c r="E981" t="s">
        <v>6141</v>
      </c>
      <c r="F981" t="s">
        <v>8937</v>
      </c>
      <c r="H981">
        <v>64.727634899999998</v>
      </c>
      <c r="I981">
        <v>-110.3813026</v>
      </c>
      <c r="J981" s="1" t="str">
        <f t="shared" si="104"/>
        <v>Esker</v>
      </c>
      <c r="K981" s="1" t="str">
        <f t="shared" si="101"/>
        <v>Grain Mount: 0.25 – 0.50 mm</v>
      </c>
      <c r="L981" t="s">
        <v>7531</v>
      </c>
      <c r="M981" s="1" t="str">
        <f t="shared" si="103"/>
        <v>Prp</v>
      </c>
      <c r="N981" t="s">
        <v>8938</v>
      </c>
      <c r="O981" t="s">
        <v>8939</v>
      </c>
      <c r="P981" t="s">
        <v>5346</v>
      </c>
      <c r="Q981" t="s">
        <v>8940</v>
      </c>
      <c r="R981" t="s">
        <v>33</v>
      </c>
      <c r="S981" t="s">
        <v>8941</v>
      </c>
      <c r="T981" t="s">
        <v>2581</v>
      </c>
      <c r="U981" t="s">
        <v>641</v>
      </c>
      <c r="V981" t="s">
        <v>8942</v>
      </c>
      <c r="W981" t="s">
        <v>4276</v>
      </c>
      <c r="X981" t="s">
        <v>8943</v>
      </c>
    </row>
    <row r="982" spans="1:24" hidden="1" x14ac:dyDescent="0.25">
      <c r="A982" t="s">
        <v>8944</v>
      </c>
      <c r="B982" t="s">
        <v>8945</v>
      </c>
      <c r="C982" s="1" t="str">
        <f t="shared" si="99"/>
        <v>21:0955</v>
      </c>
      <c r="D982" s="1" t="str">
        <f t="shared" si="100"/>
        <v>21:0006</v>
      </c>
      <c r="E982" t="s">
        <v>6141</v>
      </c>
      <c r="F982" t="s">
        <v>8946</v>
      </c>
      <c r="H982">
        <v>64.727634899999998</v>
      </c>
      <c r="I982">
        <v>-110.3813026</v>
      </c>
      <c r="J982" s="1" t="str">
        <f t="shared" si="104"/>
        <v>Esker</v>
      </c>
      <c r="K982" s="1" t="str">
        <f t="shared" si="101"/>
        <v>Grain Mount: 0.25 – 0.50 mm</v>
      </c>
      <c r="L982" t="s">
        <v>7531</v>
      </c>
      <c r="M982" s="1" t="str">
        <f t="shared" si="103"/>
        <v>Prp</v>
      </c>
      <c r="N982" t="s">
        <v>8947</v>
      </c>
      <c r="O982" t="s">
        <v>8460</v>
      </c>
      <c r="P982" t="s">
        <v>8948</v>
      </c>
      <c r="Q982" t="s">
        <v>8949</v>
      </c>
      <c r="R982" t="s">
        <v>33</v>
      </c>
      <c r="S982" t="s">
        <v>3399</v>
      </c>
      <c r="T982" t="s">
        <v>1876</v>
      </c>
      <c r="U982" t="s">
        <v>291</v>
      </c>
      <c r="V982" t="s">
        <v>8950</v>
      </c>
      <c r="W982" t="s">
        <v>1500</v>
      </c>
      <c r="X982" t="s">
        <v>8951</v>
      </c>
    </row>
    <row r="983" spans="1:24" hidden="1" x14ac:dyDescent="0.25">
      <c r="A983" t="s">
        <v>8952</v>
      </c>
      <c r="B983" t="s">
        <v>8953</v>
      </c>
      <c r="C983" s="1" t="str">
        <f t="shared" si="99"/>
        <v>21:0955</v>
      </c>
      <c r="D983" s="1" t="str">
        <f t="shared" si="100"/>
        <v>21:0006</v>
      </c>
      <c r="E983" t="s">
        <v>6141</v>
      </c>
      <c r="F983" t="s">
        <v>8954</v>
      </c>
      <c r="H983">
        <v>64.727634899999998</v>
      </c>
      <c r="I983">
        <v>-110.3813026</v>
      </c>
      <c r="J983" s="1" t="str">
        <f t="shared" si="104"/>
        <v>Esker</v>
      </c>
      <c r="K983" s="1" t="str">
        <f t="shared" si="101"/>
        <v>Grain Mount: 0.25 – 0.50 mm</v>
      </c>
      <c r="L983" t="s">
        <v>7531</v>
      </c>
      <c r="M983" s="1" t="str">
        <f t="shared" si="103"/>
        <v>Prp</v>
      </c>
      <c r="N983" t="s">
        <v>8955</v>
      </c>
      <c r="O983" t="s">
        <v>3886</v>
      </c>
      <c r="P983" t="s">
        <v>7297</v>
      </c>
      <c r="Q983" t="s">
        <v>8956</v>
      </c>
      <c r="R983" t="s">
        <v>245</v>
      </c>
      <c r="S983" t="s">
        <v>8957</v>
      </c>
      <c r="T983" t="s">
        <v>3452</v>
      </c>
      <c r="U983" t="s">
        <v>686</v>
      </c>
      <c r="V983" t="s">
        <v>8958</v>
      </c>
      <c r="W983" t="s">
        <v>2423</v>
      </c>
      <c r="X983" t="s">
        <v>8959</v>
      </c>
    </row>
    <row r="984" spans="1:24" hidden="1" x14ac:dyDescent="0.25">
      <c r="A984" t="s">
        <v>8960</v>
      </c>
      <c r="B984" t="s">
        <v>8961</v>
      </c>
      <c r="C984" s="1" t="str">
        <f t="shared" si="99"/>
        <v>21:0955</v>
      </c>
      <c r="D984" s="1" t="str">
        <f t="shared" si="100"/>
        <v>21:0006</v>
      </c>
      <c r="E984" t="s">
        <v>6141</v>
      </c>
      <c r="F984" t="s">
        <v>8962</v>
      </c>
      <c r="H984">
        <v>64.727634899999998</v>
      </c>
      <c r="I984">
        <v>-110.3813026</v>
      </c>
      <c r="J984" s="1" t="str">
        <f t="shared" si="104"/>
        <v>Esker</v>
      </c>
      <c r="K984" s="1" t="str">
        <f t="shared" si="101"/>
        <v>Grain Mount: 0.25 – 0.50 mm</v>
      </c>
      <c r="L984" t="s">
        <v>7531</v>
      </c>
      <c r="M984" s="1" t="str">
        <f t="shared" si="103"/>
        <v>Prp</v>
      </c>
      <c r="N984" t="s">
        <v>8963</v>
      </c>
      <c r="O984" t="s">
        <v>8964</v>
      </c>
      <c r="P984" t="s">
        <v>8965</v>
      </c>
      <c r="Q984" t="s">
        <v>586</v>
      </c>
      <c r="R984" t="s">
        <v>33</v>
      </c>
      <c r="S984" t="s">
        <v>8018</v>
      </c>
      <c r="T984" t="s">
        <v>1847</v>
      </c>
      <c r="U984" t="s">
        <v>61</v>
      </c>
      <c r="V984" t="s">
        <v>8966</v>
      </c>
      <c r="W984" t="s">
        <v>1535</v>
      </c>
      <c r="X984" t="s">
        <v>1515</v>
      </c>
    </row>
    <row r="985" spans="1:24" hidden="1" x14ac:dyDescent="0.25">
      <c r="A985" t="s">
        <v>8967</v>
      </c>
      <c r="B985" t="s">
        <v>8968</v>
      </c>
      <c r="C985" s="1" t="str">
        <f t="shared" si="99"/>
        <v>21:0955</v>
      </c>
      <c r="D985" s="1" t="str">
        <f t="shared" si="100"/>
        <v>21:0006</v>
      </c>
      <c r="E985" t="s">
        <v>6141</v>
      </c>
      <c r="F985" t="s">
        <v>8969</v>
      </c>
      <c r="H985">
        <v>64.727634899999998</v>
      </c>
      <c r="I985">
        <v>-110.3813026</v>
      </c>
      <c r="J985" s="1" t="str">
        <f t="shared" si="104"/>
        <v>Esker</v>
      </c>
      <c r="K985" s="1" t="str">
        <f t="shared" si="101"/>
        <v>Grain Mount: 0.25 – 0.50 mm</v>
      </c>
      <c r="L985" t="s">
        <v>7531</v>
      </c>
      <c r="M985" s="1" t="str">
        <f t="shared" si="103"/>
        <v>Prp</v>
      </c>
      <c r="N985" t="s">
        <v>8970</v>
      </c>
      <c r="O985" t="s">
        <v>313</v>
      </c>
      <c r="P985" t="s">
        <v>8971</v>
      </c>
      <c r="Q985" t="s">
        <v>8972</v>
      </c>
      <c r="R985" t="s">
        <v>170</v>
      </c>
      <c r="S985" t="s">
        <v>8973</v>
      </c>
      <c r="T985" t="s">
        <v>2925</v>
      </c>
      <c r="U985" t="s">
        <v>2609</v>
      </c>
      <c r="V985" t="s">
        <v>8974</v>
      </c>
      <c r="W985" t="s">
        <v>2257</v>
      </c>
      <c r="X985" t="s">
        <v>8975</v>
      </c>
    </row>
    <row r="986" spans="1:24" hidden="1" x14ac:dyDescent="0.25">
      <c r="A986" t="s">
        <v>8976</v>
      </c>
      <c r="B986" t="s">
        <v>8977</v>
      </c>
      <c r="C986" s="1" t="str">
        <f t="shared" si="99"/>
        <v>21:0955</v>
      </c>
      <c r="D986" s="1" t="str">
        <f t="shared" si="100"/>
        <v>21:0006</v>
      </c>
      <c r="E986" t="s">
        <v>6141</v>
      </c>
      <c r="F986" t="s">
        <v>8978</v>
      </c>
      <c r="H986">
        <v>64.727634899999998</v>
      </c>
      <c r="I986">
        <v>-110.3813026</v>
      </c>
      <c r="J986" s="1" t="str">
        <f t="shared" si="104"/>
        <v>Esker</v>
      </c>
      <c r="K986" s="1" t="str">
        <f t="shared" si="101"/>
        <v>Grain Mount: 0.25 – 0.50 mm</v>
      </c>
      <c r="L986" t="s">
        <v>7531</v>
      </c>
      <c r="M986" s="1" t="str">
        <f t="shared" si="103"/>
        <v>Prp</v>
      </c>
      <c r="N986" t="s">
        <v>7011</v>
      </c>
      <c r="O986" t="s">
        <v>8979</v>
      </c>
      <c r="P986" t="s">
        <v>8980</v>
      </c>
      <c r="Q986" t="s">
        <v>8981</v>
      </c>
      <c r="R986" t="s">
        <v>33</v>
      </c>
      <c r="S986" t="s">
        <v>8982</v>
      </c>
      <c r="T986" t="s">
        <v>2759</v>
      </c>
      <c r="U986" t="s">
        <v>331</v>
      </c>
      <c r="V986" t="s">
        <v>8629</v>
      </c>
      <c r="W986" t="s">
        <v>8983</v>
      </c>
      <c r="X986" t="s">
        <v>8984</v>
      </c>
    </row>
    <row r="987" spans="1:24" hidden="1" x14ac:dyDescent="0.25">
      <c r="A987" t="s">
        <v>8985</v>
      </c>
      <c r="B987" t="s">
        <v>8986</v>
      </c>
      <c r="C987" s="1" t="str">
        <f t="shared" si="99"/>
        <v>21:0955</v>
      </c>
      <c r="D987" s="1" t="str">
        <f t="shared" si="100"/>
        <v>21:0006</v>
      </c>
      <c r="E987" t="s">
        <v>6141</v>
      </c>
      <c r="F987" t="s">
        <v>8987</v>
      </c>
      <c r="H987">
        <v>64.727634899999998</v>
      </c>
      <c r="I987">
        <v>-110.3813026</v>
      </c>
      <c r="J987" s="1" t="str">
        <f t="shared" si="104"/>
        <v>Esker</v>
      </c>
      <c r="K987" s="1" t="str">
        <f t="shared" si="101"/>
        <v>Grain Mount: 0.25 – 0.50 mm</v>
      </c>
      <c r="L987" t="s">
        <v>7531</v>
      </c>
      <c r="M987" s="1" t="str">
        <f t="shared" si="103"/>
        <v>Prp</v>
      </c>
      <c r="N987" t="s">
        <v>8988</v>
      </c>
      <c r="O987" t="s">
        <v>8989</v>
      </c>
      <c r="P987" t="s">
        <v>8990</v>
      </c>
      <c r="Q987" t="s">
        <v>8991</v>
      </c>
      <c r="R987" t="s">
        <v>33</v>
      </c>
      <c r="S987" t="s">
        <v>8992</v>
      </c>
      <c r="T987" t="s">
        <v>1307</v>
      </c>
      <c r="U987" t="s">
        <v>331</v>
      </c>
      <c r="V987" t="s">
        <v>8993</v>
      </c>
      <c r="W987" t="s">
        <v>501</v>
      </c>
      <c r="X987" t="s">
        <v>3064</v>
      </c>
    </row>
    <row r="988" spans="1:24" hidden="1" x14ac:dyDescent="0.25">
      <c r="A988" t="s">
        <v>8994</v>
      </c>
      <c r="B988" t="s">
        <v>8995</v>
      </c>
      <c r="C988" s="1" t="str">
        <f t="shared" si="99"/>
        <v>21:0955</v>
      </c>
      <c r="D988" s="1" t="str">
        <f t="shared" si="100"/>
        <v>21:0006</v>
      </c>
      <c r="E988" t="s">
        <v>8996</v>
      </c>
      <c r="F988" t="s">
        <v>8997</v>
      </c>
      <c r="H988">
        <v>64.595437899999993</v>
      </c>
      <c r="I988">
        <v>-110.3153044</v>
      </c>
      <c r="J988" s="1" t="str">
        <f t="shared" ref="J988:J1051" si="105">HYPERLINK("http://geochem.nrcan.gc.ca/cdogs/content/kwd/kwd020044_e.htm", "Till")</f>
        <v>Till</v>
      </c>
      <c r="K988" s="1" t="str">
        <f t="shared" si="101"/>
        <v>Grain Mount: 0.25 – 0.50 mm</v>
      </c>
      <c r="L988" t="s">
        <v>8998</v>
      </c>
      <c r="M988" s="1" t="str">
        <f t="shared" si="103"/>
        <v>Prp</v>
      </c>
      <c r="N988" t="s">
        <v>8999</v>
      </c>
      <c r="O988" t="s">
        <v>7902</v>
      </c>
      <c r="P988" t="s">
        <v>6216</v>
      </c>
      <c r="Q988" t="s">
        <v>9000</v>
      </c>
      <c r="R988" t="s">
        <v>33</v>
      </c>
      <c r="S988" t="s">
        <v>9001</v>
      </c>
      <c r="T988" t="s">
        <v>3869</v>
      </c>
      <c r="U988" t="s">
        <v>50</v>
      </c>
      <c r="V988" t="s">
        <v>3159</v>
      </c>
      <c r="W988" t="s">
        <v>2759</v>
      </c>
      <c r="X988" t="s">
        <v>9002</v>
      </c>
    </row>
    <row r="989" spans="1:24" hidden="1" x14ac:dyDescent="0.25">
      <c r="A989" t="s">
        <v>9003</v>
      </c>
      <c r="B989" t="s">
        <v>9004</v>
      </c>
      <c r="C989" s="1" t="str">
        <f t="shared" si="99"/>
        <v>21:0955</v>
      </c>
      <c r="D989" s="1" t="str">
        <f t="shared" si="100"/>
        <v>21:0006</v>
      </c>
      <c r="E989" t="s">
        <v>8996</v>
      </c>
      <c r="F989" t="s">
        <v>9005</v>
      </c>
      <c r="H989">
        <v>64.595437899999993</v>
      </c>
      <c r="I989">
        <v>-110.3153044</v>
      </c>
      <c r="J989" s="1" t="str">
        <f t="shared" si="105"/>
        <v>Till</v>
      </c>
      <c r="K989" s="1" t="str">
        <f t="shared" si="101"/>
        <v>Grain Mount: 0.25 – 0.50 mm</v>
      </c>
      <c r="L989" t="s">
        <v>8998</v>
      </c>
      <c r="M989" s="1" t="str">
        <f t="shared" si="103"/>
        <v>Prp</v>
      </c>
      <c r="N989" t="s">
        <v>9006</v>
      </c>
      <c r="O989" t="s">
        <v>2130</v>
      </c>
      <c r="P989" t="s">
        <v>9007</v>
      </c>
      <c r="Q989" t="s">
        <v>9008</v>
      </c>
      <c r="R989" t="s">
        <v>278</v>
      </c>
      <c r="S989" t="s">
        <v>9009</v>
      </c>
      <c r="T989" t="s">
        <v>224</v>
      </c>
      <c r="U989" t="s">
        <v>806</v>
      </c>
      <c r="V989" t="s">
        <v>9010</v>
      </c>
      <c r="W989" t="s">
        <v>8280</v>
      </c>
      <c r="X989" t="s">
        <v>9011</v>
      </c>
    </row>
    <row r="990" spans="1:24" hidden="1" x14ac:dyDescent="0.25">
      <c r="A990" t="s">
        <v>9012</v>
      </c>
      <c r="B990" t="s">
        <v>9013</v>
      </c>
      <c r="C990" s="1" t="str">
        <f t="shared" ref="C990:C1053" si="106">HYPERLINK("http://geochem.nrcan.gc.ca/cdogs/content/bdl/bdl210955_e.htm", "21:0955")</f>
        <v>21:0955</v>
      </c>
      <c r="D990" s="1" t="str">
        <f t="shared" ref="D990:D1053" si="107">HYPERLINK("http://geochem.nrcan.gc.ca/cdogs/content/svy/svy210006_e.htm", "21:0006")</f>
        <v>21:0006</v>
      </c>
      <c r="E990" t="s">
        <v>8996</v>
      </c>
      <c r="F990" t="s">
        <v>9014</v>
      </c>
      <c r="H990">
        <v>64.595437899999993</v>
      </c>
      <c r="I990">
        <v>-110.3153044</v>
      </c>
      <c r="J990" s="1" t="str">
        <f t="shared" si="105"/>
        <v>Till</v>
      </c>
      <c r="K990" s="1" t="str">
        <f t="shared" ref="K990:K1053" si="108">HYPERLINK("http://geochem.nrcan.gc.ca/cdogs/content/kwd/kwd080043_e.htm", "Grain Mount: 0.25 – 0.50 mm")</f>
        <v>Grain Mount: 0.25 – 0.50 mm</v>
      </c>
      <c r="L990" t="s">
        <v>8998</v>
      </c>
      <c r="M990" s="1" t="str">
        <f>HYPERLINK("http://geochem.nrcan.gc.ca/cdogs/content/kwd/kwd030525_e.htm", "Sps")</f>
        <v>Sps</v>
      </c>
      <c r="N990" t="s">
        <v>9015</v>
      </c>
      <c r="O990" t="s">
        <v>4695</v>
      </c>
      <c r="P990" t="s">
        <v>47</v>
      </c>
      <c r="Q990" t="s">
        <v>9016</v>
      </c>
      <c r="R990" t="s">
        <v>33</v>
      </c>
      <c r="S990" t="s">
        <v>9017</v>
      </c>
      <c r="T990" t="s">
        <v>8373</v>
      </c>
      <c r="U990" t="s">
        <v>806</v>
      </c>
      <c r="V990" t="s">
        <v>9018</v>
      </c>
      <c r="W990" t="s">
        <v>2353</v>
      </c>
      <c r="X990" t="s">
        <v>9019</v>
      </c>
    </row>
    <row r="991" spans="1:24" hidden="1" x14ac:dyDescent="0.25">
      <c r="A991" t="s">
        <v>9020</v>
      </c>
      <c r="B991" t="s">
        <v>9021</v>
      </c>
      <c r="C991" s="1" t="str">
        <f t="shared" si="106"/>
        <v>21:0955</v>
      </c>
      <c r="D991" s="1" t="str">
        <f t="shared" si="107"/>
        <v>21:0006</v>
      </c>
      <c r="E991" t="s">
        <v>8996</v>
      </c>
      <c r="F991" t="s">
        <v>9022</v>
      </c>
      <c r="H991">
        <v>64.595437899999993</v>
      </c>
      <c r="I991">
        <v>-110.3153044</v>
      </c>
      <c r="J991" s="1" t="str">
        <f t="shared" si="105"/>
        <v>Till</v>
      </c>
      <c r="K991" s="1" t="str">
        <f t="shared" si="108"/>
        <v>Grain Mount: 0.25 – 0.50 mm</v>
      </c>
      <c r="L991" t="s">
        <v>8998</v>
      </c>
      <c r="M991" s="1" t="str">
        <f>HYPERLINK("http://geochem.nrcan.gc.ca/cdogs/content/kwd/kwd030126_e.htm", "St")</f>
        <v>St</v>
      </c>
      <c r="N991" t="s">
        <v>9023</v>
      </c>
      <c r="O991" t="s">
        <v>331</v>
      </c>
      <c r="P991" t="s">
        <v>142</v>
      </c>
      <c r="Q991" t="s">
        <v>9024</v>
      </c>
      <c r="R991" t="s">
        <v>462</v>
      </c>
      <c r="S991" t="s">
        <v>9025</v>
      </c>
      <c r="T991" t="s">
        <v>3869</v>
      </c>
      <c r="U991" t="s">
        <v>254</v>
      </c>
      <c r="V991" t="s">
        <v>9026</v>
      </c>
      <c r="W991" t="s">
        <v>1449</v>
      </c>
      <c r="X991" t="s">
        <v>9027</v>
      </c>
    </row>
    <row r="992" spans="1:24" hidden="1" x14ac:dyDescent="0.25">
      <c r="A992" t="s">
        <v>9028</v>
      </c>
      <c r="B992" t="s">
        <v>9029</v>
      </c>
      <c r="C992" s="1" t="str">
        <f t="shared" si="106"/>
        <v>21:0955</v>
      </c>
      <c r="D992" s="1" t="str">
        <f t="shared" si="107"/>
        <v>21:0006</v>
      </c>
      <c r="E992" t="s">
        <v>8996</v>
      </c>
      <c r="F992" t="s">
        <v>9030</v>
      </c>
      <c r="H992">
        <v>64.595437899999993</v>
      </c>
      <c r="I992">
        <v>-110.3153044</v>
      </c>
      <c r="J992" s="1" t="str">
        <f t="shared" si="105"/>
        <v>Till</v>
      </c>
      <c r="K992" s="1" t="str">
        <f t="shared" si="108"/>
        <v>Grain Mount: 0.25 – 0.50 mm</v>
      </c>
      <c r="L992" t="s">
        <v>8998</v>
      </c>
      <c r="M992" s="1" t="str">
        <f>HYPERLINK("http://geochem.nrcan.gc.ca/cdogs/content/kwd/kwd030524_e.htm", "Alm")</f>
        <v>Alm</v>
      </c>
      <c r="N992" t="s">
        <v>9031</v>
      </c>
      <c r="O992" t="s">
        <v>9032</v>
      </c>
      <c r="P992" t="s">
        <v>61</v>
      </c>
      <c r="Q992" t="s">
        <v>9033</v>
      </c>
      <c r="R992" t="s">
        <v>33</v>
      </c>
      <c r="S992" t="s">
        <v>3461</v>
      </c>
      <c r="T992" t="s">
        <v>85</v>
      </c>
      <c r="U992" t="s">
        <v>33</v>
      </c>
      <c r="V992" t="s">
        <v>9034</v>
      </c>
      <c r="W992" t="s">
        <v>2491</v>
      </c>
      <c r="X992" t="s">
        <v>1670</v>
      </c>
    </row>
    <row r="993" spans="1:24" hidden="1" x14ac:dyDescent="0.25">
      <c r="A993" t="s">
        <v>9035</v>
      </c>
      <c r="B993" t="s">
        <v>9036</v>
      </c>
      <c r="C993" s="1" t="str">
        <f t="shared" si="106"/>
        <v>21:0955</v>
      </c>
      <c r="D993" s="1" t="str">
        <f t="shared" si="107"/>
        <v>21:0006</v>
      </c>
      <c r="E993" t="s">
        <v>8996</v>
      </c>
      <c r="F993" t="s">
        <v>9037</v>
      </c>
      <c r="H993">
        <v>64.595437899999993</v>
      </c>
      <c r="I993">
        <v>-110.3153044</v>
      </c>
      <c r="J993" s="1" t="str">
        <f t="shared" si="105"/>
        <v>Till</v>
      </c>
      <c r="K993" s="1" t="str">
        <f t="shared" si="108"/>
        <v>Grain Mount: 0.25 – 0.50 mm</v>
      </c>
      <c r="L993" t="s">
        <v>8998</v>
      </c>
      <c r="M993" s="1" t="str">
        <f>HYPERLINK("http://geochem.nrcan.gc.ca/cdogs/content/kwd/kwd030524_e.htm", "Alm")</f>
        <v>Alm</v>
      </c>
      <c r="N993" t="s">
        <v>9038</v>
      </c>
      <c r="O993" t="s">
        <v>9039</v>
      </c>
      <c r="P993" t="s">
        <v>33</v>
      </c>
      <c r="Q993" t="s">
        <v>9040</v>
      </c>
      <c r="R993" t="s">
        <v>33</v>
      </c>
      <c r="S993" t="s">
        <v>9041</v>
      </c>
      <c r="T993" t="s">
        <v>5421</v>
      </c>
      <c r="U993" t="s">
        <v>33</v>
      </c>
      <c r="V993" t="s">
        <v>9042</v>
      </c>
      <c r="W993" t="s">
        <v>569</v>
      </c>
      <c r="X993" t="s">
        <v>9043</v>
      </c>
    </row>
    <row r="994" spans="1:24" hidden="1" x14ac:dyDescent="0.25">
      <c r="A994" t="s">
        <v>9044</v>
      </c>
      <c r="B994" t="s">
        <v>9045</v>
      </c>
      <c r="C994" s="1" t="str">
        <f t="shared" si="106"/>
        <v>21:0955</v>
      </c>
      <c r="D994" s="1" t="str">
        <f t="shared" si="107"/>
        <v>21:0006</v>
      </c>
      <c r="E994" t="s">
        <v>8996</v>
      </c>
      <c r="F994" t="s">
        <v>9046</v>
      </c>
      <c r="H994">
        <v>64.595437899999993</v>
      </c>
      <c r="I994">
        <v>-110.3153044</v>
      </c>
      <c r="J994" s="1" t="str">
        <f t="shared" si="105"/>
        <v>Till</v>
      </c>
      <c r="K994" s="1" t="str">
        <f t="shared" si="108"/>
        <v>Grain Mount: 0.25 – 0.50 mm</v>
      </c>
      <c r="L994" t="s">
        <v>8998</v>
      </c>
      <c r="M994" s="1" t="str">
        <f>HYPERLINK("http://geochem.nrcan.gc.ca/cdogs/content/kwd/kwd030524_e.htm", "Alm")</f>
        <v>Alm</v>
      </c>
      <c r="N994" t="s">
        <v>7905</v>
      </c>
      <c r="O994" t="s">
        <v>9047</v>
      </c>
      <c r="P994" t="s">
        <v>184</v>
      </c>
      <c r="Q994" t="s">
        <v>9048</v>
      </c>
      <c r="R994" t="s">
        <v>33</v>
      </c>
      <c r="S994" t="s">
        <v>1181</v>
      </c>
      <c r="T994" t="s">
        <v>9049</v>
      </c>
      <c r="U994" t="s">
        <v>142</v>
      </c>
      <c r="V994" t="s">
        <v>9050</v>
      </c>
      <c r="W994" t="s">
        <v>2353</v>
      </c>
      <c r="X994" t="s">
        <v>9051</v>
      </c>
    </row>
    <row r="995" spans="1:24" hidden="1" x14ac:dyDescent="0.25">
      <c r="A995" t="s">
        <v>9052</v>
      </c>
      <c r="B995" t="s">
        <v>9053</v>
      </c>
      <c r="C995" s="1" t="str">
        <f t="shared" si="106"/>
        <v>21:0955</v>
      </c>
      <c r="D995" s="1" t="str">
        <f t="shared" si="107"/>
        <v>21:0006</v>
      </c>
      <c r="E995" t="s">
        <v>8996</v>
      </c>
      <c r="F995" t="s">
        <v>9054</v>
      </c>
      <c r="H995">
        <v>64.595437899999993</v>
      </c>
      <c r="I995">
        <v>-110.3153044</v>
      </c>
      <c r="J995" s="1" t="str">
        <f t="shared" si="105"/>
        <v>Till</v>
      </c>
      <c r="K995" s="1" t="str">
        <f t="shared" si="108"/>
        <v>Grain Mount: 0.25 – 0.50 mm</v>
      </c>
      <c r="L995" t="s">
        <v>8998</v>
      </c>
      <c r="M995" s="1" t="str">
        <f>HYPERLINK("http://geochem.nrcan.gc.ca/cdogs/content/kwd/kwd030543_e.htm", "Di")</f>
        <v>Di</v>
      </c>
      <c r="N995" t="s">
        <v>4933</v>
      </c>
      <c r="O995" t="s">
        <v>5502</v>
      </c>
      <c r="P995" t="s">
        <v>5870</v>
      </c>
      <c r="Q995" t="s">
        <v>9055</v>
      </c>
      <c r="R995" t="s">
        <v>33</v>
      </c>
      <c r="S995" t="s">
        <v>9056</v>
      </c>
      <c r="T995" t="s">
        <v>2571</v>
      </c>
      <c r="U995" t="s">
        <v>483</v>
      </c>
      <c r="V995" t="s">
        <v>9057</v>
      </c>
      <c r="W995" t="s">
        <v>172</v>
      </c>
      <c r="X995" t="s">
        <v>9058</v>
      </c>
    </row>
    <row r="996" spans="1:24" hidden="1" x14ac:dyDescent="0.25">
      <c r="A996" t="s">
        <v>9059</v>
      </c>
      <c r="B996" t="s">
        <v>9060</v>
      </c>
      <c r="C996" s="1" t="str">
        <f t="shared" si="106"/>
        <v>21:0955</v>
      </c>
      <c r="D996" s="1" t="str">
        <f t="shared" si="107"/>
        <v>21:0006</v>
      </c>
      <c r="E996" t="s">
        <v>8996</v>
      </c>
      <c r="F996" t="s">
        <v>9061</v>
      </c>
      <c r="H996">
        <v>64.595437899999993</v>
      </c>
      <c r="I996">
        <v>-110.3153044</v>
      </c>
      <c r="J996" s="1" t="str">
        <f t="shared" si="105"/>
        <v>Till</v>
      </c>
      <c r="K996" s="1" t="str">
        <f t="shared" si="108"/>
        <v>Grain Mount: 0.25 – 0.50 mm</v>
      </c>
      <c r="L996" t="s">
        <v>8998</v>
      </c>
      <c r="M996" s="1" t="str">
        <f>HYPERLINK("http://geochem.nrcan.gc.ca/cdogs/content/kwd/kwd030120_e.htm", "Ilm")</f>
        <v>Ilm</v>
      </c>
      <c r="N996" t="s">
        <v>462</v>
      </c>
      <c r="O996" t="s">
        <v>420</v>
      </c>
      <c r="P996" t="s">
        <v>531</v>
      </c>
      <c r="Q996" t="s">
        <v>9062</v>
      </c>
      <c r="R996" t="s">
        <v>223</v>
      </c>
      <c r="S996" t="s">
        <v>5250</v>
      </c>
      <c r="T996" t="s">
        <v>677</v>
      </c>
      <c r="U996" t="s">
        <v>33</v>
      </c>
      <c r="V996" t="s">
        <v>33</v>
      </c>
      <c r="W996" t="s">
        <v>9063</v>
      </c>
      <c r="X996" t="s">
        <v>9064</v>
      </c>
    </row>
    <row r="997" spans="1:24" hidden="1" x14ac:dyDescent="0.25">
      <c r="A997" t="s">
        <v>9065</v>
      </c>
      <c r="B997" t="s">
        <v>9066</v>
      </c>
      <c r="C997" s="1" t="str">
        <f t="shared" si="106"/>
        <v>21:0955</v>
      </c>
      <c r="D997" s="1" t="str">
        <f t="shared" si="107"/>
        <v>21:0006</v>
      </c>
      <c r="E997" t="s">
        <v>8996</v>
      </c>
      <c r="F997" t="s">
        <v>9067</v>
      </c>
      <c r="H997">
        <v>64.595437899999993</v>
      </c>
      <c r="I997">
        <v>-110.3153044</v>
      </c>
      <c r="J997" s="1" t="str">
        <f t="shared" si="105"/>
        <v>Till</v>
      </c>
      <c r="K997" s="1" t="str">
        <f t="shared" si="108"/>
        <v>Grain Mount: 0.25 – 0.50 mm</v>
      </c>
      <c r="L997" t="s">
        <v>8998</v>
      </c>
      <c r="M997" s="1" t="str">
        <f>HYPERLINK("http://geochem.nrcan.gc.ca/cdogs/content/kwd/kwd030118_e.htm", "Hem")</f>
        <v>Hem</v>
      </c>
      <c r="N997" t="s">
        <v>184</v>
      </c>
      <c r="O997" t="s">
        <v>33</v>
      </c>
      <c r="P997" t="s">
        <v>469</v>
      </c>
      <c r="Q997" t="s">
        <v>9068</v>
      </c>
      <c r="R997" t="s">
        <v>33</v>
      </c>
      <c r="S997" t="s">
        <v>221</v>
      </c>
      <c r="T997" t="s">
        <v>6605</v>
      </c>
      <c r="U997" t="s">
        <v>291</v>
      </c>
      <c r="V997" t="s">
        <v>2392</v>
      </c>
      <c r="W997" t="s">
        <v>115</v>
      </c>
      <c r="X997" t="s">
        <v>9069</v>
      </c>
    </row>
    <row r="998" spans="1:24" hidden="1" x14ac:dyDescent="0.25">
      <c r="A998" t="s">
        <v>9070</v>
      </c>
      <c r="B998" t="s">
        <v>9071</v>
      </c>
      <c r="C998" s="1" t="str">
        <f t="shared" si="106"/>
        <v>21:0955</v>
      </c>
      <c r="D998" s="1" t="str">
        <f t="shared" si="107"/>
        <v>21:0006</v>
      </c>
      <c r="E998" t="s">
        <v>8996</v>
      </c>
      <c r="F998" t="s">
        <v>9072</v>
      </c>
      <c r="H998">
        <v>64.595437899999993</v>
      </c>
      <c r="I998">
        <v>-110.3153044</v>
      </c>
      <c r="J998" s="1" t="str">
        <f t="shared" si="105"/>
        <v>Till</v>
      </c>
      <c r="K998" s="1" t="str">
        <f t="shared" si="108"/>
        <v>Grain Mount: 0.25 – 0.50 mm</v>
      </c>
      <c r="L998" t="s">
        <v>8998</v>
      </c>
      <c r="M998" s="1" t="str">
        <f>HYPERLINK("http://geochem.nrcan.gc.ca/cdogs/content/kwd/kwd030120_e.htm", "Ilm")</f>
        <v>Ilm</v>
      </c>
      <c r="N998" t="s">
        <v>676</v>
      </c>
      <c r="O998" t="s">
        <v>457</v>
      </c>
      <c r="P998" t="s">
        <v>47</v>
      </c>
      <c r="Q998" t="s">
        <v>9073</v>
      </c>
      <c r="R998" t="s">
        <v>33</v>
      </c>
      <c r="S998" t="s">
        <v>501</v>
      </c>
      <c r="T998" t="s">
        <v>9074</v>
      </c>
      <c r="U998" t="s">
        <v>33</v>
      </c>
      <c r="V998" t="s">
        <v>33</v>
      </c>
      <c r="W998" t="s">
        <v>9075</v>
      </c>
      <c r="X998" t="s">
        <v>9076</v>
      </c>
    </row>
    <row r="999" spans="1:24" hidden="1" x14ac:dyDescent="0.25">
      <c r="A999" t="s">
        <v>9077</v>
      </c>
      <c r="B999" t="s">
        <v>9078</v>
      </c>
      <c r="C999" s="1" t="str">
        <f t="shared" si="106"/>
        <v>21:0955</v>
      </c>
      <c r="D999" s="1" t="str">
        <f t="shared" si="107"/>
        <v>21:0006</v>
      </c>
      <c r="E999" t="s">
        <v>8996</v>
      </c>
      <c r="F999" t="s">
        <v>9079</v>
      </c>
      <c r="H999">
        <v>64.595437899999993</v>
      </c>
      <c r="I999">
        <v>-110.3153044</v>
      </c>
      <c r="J999" s="1" t="str">
        <f t="shared" si="105"/>
        <v>Till</v>
      </c>
      <c r="K999" s="1" t="str">
        <f t="shared" si="108"/>
        <v>Grain Mount: 0.25 – 0.50 mm</v>
      </c>
      <c r="L999" t="s">
        <v>8998</v>
      </c>
      <c r="M999" s="1" t="str">
        <f>HYPERLINK("http://geochem.nrcan.gc.ca/cdogs/content/kwd/kwd030120_e.htm", "Ilm")</f>
        <v>Ilm</v>
      </c>
      <c r="N999" t="s">
        <v>195</v>
      </c>
      <c r="O999" t="s">
        <v>33</v>
      </c>
      <c r="P999" t="s">
        <v>4123</v>
      </c>
      <c r="Q999" t="s">
        <v>9080</v>
      </c>
      <c r="R999" t="s">
        <v>462</v>
      </c>
      <c r="S999" t="s">
        <v>8146</v>
      </c>
      <c r="T999" t="s">
        <v>2592</v>
      </c>
      <c r="U999" t="s">
        <v>686</v>
      </c>
      <c r="V999" t="s">
        <v>33</v>
      </c>
      <c r="W999" t="s">
        <v>9081</v>
      </c>
      <c r="X999" t="s">
        <v>9082</v>
      </c>
    </row>
    <row r="1000" spans="1:24" hidden="1" x14ac:dyDescent="0.25">
      <c r="A1000" t="s">
        <v>9083</v>
      </c>
      <c r="B1000" t="s">
        <v>9084</v>
      </c>
      <c r="C1000" s="1" t="str">
        <f t="shared" si="106"/>
        <v>21:0955</v>
      </c>
      <c r="D1000" s="1" t="str">
        <f t="shared" si="107"/>
        <v>21:0006</v>
      </c>
      <c r="E1000" t="s">
        <v>9085</v>
      </c>
      <c r="F1000" t="s">
        <v>9086</v>
      </c>
      <c r="H1000">
        <v>64.871147800000003</v>
      </c>
      <c r="I1000">
        <v>-110.42251570000001</v>
      </c>
      <c r="J1000" s="1" t="str">
        <f t="shared" si="105"/>
        <v>Till</v>
      </c>
      <c r="K1000" s="1" t="str">
        <f t="shared" si="108"/>
        <v>Grain Mount: 0.25 – 0.50 mm</v>
      </c>
      <c r="L1000" t="s">
        <v>8998</v>
      </c>
      <c r="M1000" s="1" t="str">
        <f>HYPERLINK("http://geochem.nrcan.gc.ca/cdogs/content/kwd/kwd030524_e.htm", "Alm")</f>
        <v>Alm</v>
      </c>
      <c r="N1000" t="s">
        <v>9087</v>
      </c>
      <c r="O1000" t="s">
        <v>9088</v>
      </c>
      <c r="P1000" t="s">
        <v>641</v>
      </c>
      <c r="Q1000" t="s">
        <v>9089</v>
      </c>
      <c r="R1000" t="s">
        <v>33</v>
      </c>
      <c r="S1000" t="s">
        <v>9090</v>
      </c>
      <c r="T1000" t="s">
        <v>5668</v>
      </c>
      <c r="U1000" t="s">
        <v>33</v>
      </c>
      <c r="V1000" t="s">
        <v>9091</v>
      </c>
      <c r="W1000" t="s">
        <v>765</v>
      </c>
      <c r="X1000" t="s">
        <v>9092</v>
      </c>
    </row>
    <row r="1001" spans="1:24" hidden="1" x14ac:dyDescent="0.25">
      <c r="A1001" t="s">
        <v>9093</v>
      </c>
      <c r="B1001" t="s">
        <v>9094</v>
      </c>
      <c r="C1001" s="1" t="str">
        <f t="shared" si="106"/>
        <v>21:0955</v>
      </c>
      <c r="D1001" s="1" t="str">
        <f t="shared" si="107"/>
        <v>21:0006</v>
      </c>
      <c r="E1001" t="s">
        <v>9085</v>
      </c>
      <c r="F1001" t="s">
        <v>9095</v>
      </c>
      <c r="H1001">
        <v>64.871147800000003</v>
      </c>
      <c r="I1001">
        <v>-110.42251570000001</v>
      </c>
      <c r="J1001" s="1" t="str">
        <f t="shared" si="105"/>
        <v>Till</v>
      </c>
      <c r="K1001" s="1" t="str">
        <f t="shared" si="108"/>
        <v>Grain Mount: 0.25 – 0.50 mm</v>
      </c>
      <c r="L1001" t="s">
        <v>8998</v>
      </c>
      <c r="M1001" s="1" t="str">
        <f>HYPERLINK("http://geochem.nrcan.gc.ca/cdogs/content/kwd/kwd030126_e.htm", "St")</f>
        <v>St</v>
      </c>
      <c r="N1001" t="s">
        <v>9096</v>
      </c>
      <c r="O1001" t="s">
        <v>47</v>
      </c>
      <c r="P1001" t="s">
        <v>6303</v>
      </c>
      <c r="Q1001" t="s">
        <v>9097</v>
      </c>
      <c r="R1001" t="s">
        <v>33</v>
      </c>
      <c r="S1001" t="s">
        <v>9098</v>
      </c>
      <c r="T1001" t="s">
        <v>4235</v>
      </c>
      <c r="U1001" t="s">
        <v>5767</v>
      </c>
      <c r="V1001" t="s">
        <v>9099</v>
      </c>
      <c r="W1001" t="s">
        <v>2448</v>
      </c>
      <c r="X1001" t="s">
        <v>6177</v>
      </c>
    </row>
    <row r="1002" spans="1:24" hidden="1" x14ac:dyDescent="0.25">
      <c r="A1002" t="s">
        <v>9100</v>
      </c>
      <c r="B1002" t="s">
        <v>9101</v>
      </c>
      <c r="C1002" s="1" t="str">
        <f t="shared" si="106"/>
        <v>21:0955</v>
      </c>
      <c r="D1002" s="1" t="str">
        <f t="shared" si="107"/>
        <v>21:0006</v>
      </c>
      <c r="E1002" t="s">
        <v>9085</v>
      </c>
      <c r="F1002" t="s">
        <v>9102</v>
      </c>
      <c r="H1002">
        <v>64.871147800000003</v>
      </c>
      <c r="I1002">
        <v>-110.42251570000001</v>
      </c>
      <c r="J1002" s="1" t="str">
        <f t="shared" si="105"/>
        <v>Till</v>
      </c>
      <c r="K1002" s="1" t="str">
        <f t="shared" si="108"/>
        <v>Grain Mount: 0.25 – 0.50 mm</v>
      </c>
      <c r="L1002" t="s">
        <v>8998</v>
      </c>
      <c r="M1002" s="1" t="str">
        <f>HYPERLINK("http://geochem.nrcan.gc.ca/cdogs/content/kwd/kwd030524_e.htm", "Alm")</f>
        <v>Alm</v>
      </c>
      <c r="N1002" t="s">
        <v>9103</v>
      </c>
      <c r="O1002" t="s">
        <v>9104</v>
      </c>
      <c r="P1002" t="s">
        <v>33</v>
      </c>
      <c r="Q1002" t="s">
        <v>9105</v>
      </c>
      <c r="R1002" t="s">
        <v>235</v>
      </c>
      <c r="S1002" t="s">
        <v>9106</v>
      </c>
      <c r="T1002" t="s">
        <v>9107</v>
      </c>
      <c r="U1002" t="s">
        <v>411</v>
      </c>
      <c r="V1002" t="s">
        <v>9108</v>
      </c>
      <c r="W1002" t="s">
        <v>531</v>
      </c>
      <c r="X1002" t="s">
        <v>9109</v>
      </c>
    </row>
    <row r="1003" spans="1:24" hidden="1" x14ac:dyDescent="0.25">
      <c r="A1003" t="s">
        <v>9110</v>
      </c>
      <c r="B1003" t="s">
        <v>9111</v>
      </c>
      <c r="C1003" s="1" t="str">
        <f t="shared" si="106"/>
        <v>21:0955</v>
      </c>
      <c r="D1003" s="1" t="str">
        <f t="shared" si="107"/>
        <v>21:0006</v>
      </c>
      <c r="E1003" t="s">
        <v>9085</v>
      </c>
      <c r="F1003" t="s">
        <v>9112</v>
      </c>
      <c r="H1003">
        <v>64.871147800000003</v>
      </c>
      <c r="I1003">
        <v>-110.42251570000001</v>
      </c>
      <c r="J1003" s="1" t="str">
        <f t="shared" si="105"/>
        <v>Till</v>
      </c>
      <c r="K1003" s="1" t="str">
        <f t="shared" si="108"/>
        <v>Grain Mount: 0.25 – 0.50 mm</v>
      </c>
      <c r="L1003" t="s">
        <v>8998</v>
      </c>
      <c r="M1003" s="1" t="str">
        <f>HYPERLINK("http://geochem.nrcan.gc.ca/cdogs/content/kwd/kwd030120_e.htm", "Ilm")</f>
        <v>Ilm</v>
      </c>
      <c r="N1003" t="s">
        <v>633</v>
      </c>
      <c r="O1003" t="s">
        <v>33</v>
      </c>
      <c r="P1003" t="s">
        <v>1156</v>
      </c>
      <c r="Q1003" t="s">
        <v>9113</v>
      </c>
      <c r="R1003" t="s">
        <v>61</v>
      </c>
      <c r="S1003" t="s">
        <v>9114</v>
      </c>
      <c r="T1003" t="s">
        <v>1224</v>
      </c>
      <c r="U1003" t="s">
        <v>686</v>
      </c>
      <c r="V1003" t="s">
        <v>33</v>
      </c>
      <c r="W1003" t="s">
        <v>9115</v>
      </c>
      <c r="X1003" t="s">
        <v>6163</v>
      </c>
    </row>
    <row r="1004" spans="1:24" hidden="1" x14ac:dyDescent="0.25">
      <c r="A1004" t="s">
        <v>9116</v>
      </c>
      <c r="B1004" t="s">
        <v>9117</v>
      </c>
      <c r="C1004" s="1" t="str">
        <f t="shared" si="106"/>
        <v>21:0955</v>
      </c>
      <c r="D1004" s="1" t="str">
        <f t="shared" si="107"/>
        <v>21:0006</v>
      </c>
      <c r="E1004" t="s">
        <v>9085</v>
      </c>
      <c r="F1004" t="s">
        <v>9118</v>
      </c>
      <c r="H1004">
        <v>64.871147800000003</v>
      </c>
      <c r="I1004">
        <v>-110.42251570000001</v>
      </c>
      <c r="J1004" s="1" t="str">
        <f t="shared" si="105"/>
        <v>Till</v>
      </c>
      <c r="K1004" s="1" t="str">
        <f t="shared" si="108"/>
        <v>Grain Mount: 0.25 – 0.50 mm</v>
      </c>
      <c r="L1004" t="s">
        <v>8998</v>
      </c>
      <c r="M1004" s="1" t="str">
        <f>HYPERLINK("http://geochem.nrcan.gc.ca/cdogs/content/kwd/kwd030120_e.htm", "Ilm")</f>
        <v>Ilm</v>
      </c>
      <c r="N1004" t="s">
        <v>144</v>
      </c>
      <c r="O1004" t="s">
        <v>226</v>
      </c>
      <c r="P1004" t="s">
        <v>36</v>
      </c>
      <c r="Q1004" t="s">
        <v>9119</v>
      </c>
      <c r="R1004" t="s">
        <v>87</v>
      </c>
      <c r="S1004" t="s">
        <v>5581</v>
      </c>
      <c r="T1004" t="s">
        <v>3158</v>
      </c>
      <c r="U1004" t="s">
        <v>33</v>
      </c>
      <c r="V1004" t="s">
        <v>33</v>
      </c>
      <c r="W1004" t="s">
        <v>9120</v>
      </c>
      <c r="X1004" t="s">
        <v>9121</v>
      </c>
    </row>
    <row r="1005" spans="1:24" hidden="1" x14ac:dyDescent="0.25">
      <c r="A1005" t="s">
        <v>9122</v>
      </c>
      <c r="B1005" t="s">
        <v>9123</v>
      </c>
      <c r="C1005" s="1" t="str">
        <f t="shared" si="106"/>
        <v>21:0955</v>
      </c>
      <c r="D1005" s="1" t="str">
        <f t="shared" si="107"/>
        <v>21:0006</v>
      </c>
      <c r="E1005" t="s">
        <v>9085</v>
      </c>
      <c r="F1005" t="s">
        <v>9124</v>
      </c>
      <c r="H1005">
        <v>64.871147800000003</v>
      </c>
      <c r="I1005">
        <v>-110.42251570000001</v>
      </c>
      <c r="J1005" s="1" t="str">
        <f t="shared" si="105"/>
        <v>Till</v>
      </c>
      <c r="K1005" s="1" t="str">
        <f t="shared" si="108"/>
        <v>Grain Mount: 0.25 – 0.50 mm</v>
      </c>
      <c r="L1005" t="s">
        <v>8998</v>
      </c>
      <c r="M1005" s="1" t="str">
        <f>HYPERLINK("http://geochem.nrcan.gc.ca/cdogs/content/kwd/kwd030118_e.htm", "Hem")</f>
        <v>Hem</v>
      </c>
      <c r="N1005" t="s">
        <v>449</v>
      </c>
      <c r="O1005" t="s">
        <v>474</v>
      </c>
      <c r="P1005" t="s">
        <v>449</v>
      </c>
      <c r="Q1005" t="s">
        <v>9125</v>
      </c>
      <c r="R1005" t="s">
        <v>33</v>
      </c>
      <c r="S1005" t="s">
        <v>200</v>
      </c>
      <c r="T1005" t="s">
        <v>651</v>
      </c>
      <c r="U1005" t="s">
        <v>33</v>
      </c>
      <c r="V1005" t="s">
        <v>1009</v>
      </c>
      <c r="W1005" t="s">
        <v>234</v>
      </c>
      <c r="X1005" t="s">
        <v>9126</v>
      </c>
    </row>
    <row r="1006" spans="1:24" hidden="1" x14ac:dyDescent="0.25">
      <c r="A1006" t="s">
        <v>9127</v>
      </c>
      <c r="B1006" t="s">
        <v>9128</v>
      </c>
      <c r="C1006" s="1" t="str">
        <f t="shared" si="106"/>
        <v>21:0955</v>
      </c>
      <c r="D1006" s="1" t="str">
        <f t="shared" si="107"/>
        <v>21:0006</v>
      </c>
      <c r="E1006" t="s">
        <v>9085</v>
      </c>
      <c r="F1006" t="s">
        <v>9129</v>
      </c>
      <c r="H1006">
        <v>64.871147800000003</v>
      </c>
      <c r="I1006">
        <v>-110.42251570000001</v>
      </c>
      <c r="J1006" s="1" t="str">
        <f t="shared" si="105"/>
        <v>Till</v>
      </c>
      <c r="K1006" s="1" t="str">
        <f t="shared" si="108"/>
        <v>Grain Mount: 0.25 – 0.50 mm</v>
      </c>
      <c r="L1006" t="s">
        <v>8998</v>
      </c>
      <c r="M1006" s="1" t="str">
        <f>HYPERLINK("http://geochem.nrcan.gc.ca/cdogs/content/kwd/kwd030120_e.htm", "Ilm")</f>
        <v>Ilm</v>
      </c>
      <c r="N1006" t="s">
        <v>449</v>
      </c>
      <c r="O1006" t="s">
        <v>246</v>
      </c>
      <c r="P1006" t="s">
        <v>36</v>
      </c>
      <c r="Q1006" t="s">
        <v>9130</v>
      </c>
      <c r="R1006" t="s">
        <v>728</v>
      </c>
      <c r="S1006" t="s">
        <v>4842</v>
      </c>
      <c r="T1006" t="s">
        <v>9131</v>
      </c>
      <c r="U1006" t="s">
        <v>33</v>
      </c>
      <c r="V1006" t="s">
        <v>462</v>
      </c>
      <c r="W1006" t="s">
        <v>9132</v>
      </c>
      <c r="X1006" t="s">
        <v>9133</v>
      </c>
    </row>
    <row r="1007" spans="1:24" hidden="1" x14ac:dyDescent="0.25">
      <c r="A1007" t="s">
        <v>9134</v>
      </c>
      <c r="B1007" t="s">
        <v>9135</v>
      </c>
      <c r="C1007" s="1" t="str">
        <f t="shared" si="106"/>
        <v>21:0955</v>
      </c>
      <c r="D1007" s="1" t="str">
        <f t="shared" si="107"/>
        <v>21:0006</v>
      </c>
      <c r="E1007" t="s">
        <v>9085</v>
      </c>
      <c r="F1007" t="s">
        <v>9136</v>
      </c>
      <c r="H1007">
        <v>64.871147800000003</v>
      </c>
      <c r="I1007">
        <v>-110.42251570000001</v>
      </c>
      <c r="J1007" s="1" t="str">
        <f t="shared" si="105"/>
        <v>Till</v>
      </c>
      <c r="K1007" s="1" t="str">
        <f t="shared" si="108"/>
        <v>Grain Mount: 0.25 – 0.50 mm</v>
      </c>
      <c r="L1007" t="s">
        <v>8998</v>
      </c>
      <c r="M1007" s="1" t="str">
        <f>HYPERLINK("http://geochem.nrcan.gc.ca/cdogs/content/kwd/kwd030120_e.htm", "Ilm")</f>
        <v>Ilm</v>
      </c>
      <c r="N1007" t="s">
        <v>494</v>
      </c>
      <c r="O1007" t="s">
        <v>220</v>
      </c>
      <c r="P1007" t="s">
        <v>2340</v>
      </c>
      <c r="Q1007" t="s">
        <v>9137</v>
      </c>
      <c r="R1007" t="s">
        <v>420</v>
      </c>
      <c r="S1007" t="s">
        <v>858</v>
      </c>
      <c r="T1007" t="s">
        <v>9138</v>
      </c>
      <c r="U1007" t="s">
        <v>104</v>
      </c>
      <c r="V1007" t="s">
        <v>462</v>
      </c>
      <c r="W1007" t="s">
        <v>4265</v>
      </c>
      <c r="X1007" t="s">
        <v>9139</v>
      </c>
    </row>
    <row r="1008" spans="1:24" hidden="1" x14ac:dyDescent="0.25">
      <c r="A1008" t="s">
        <v>9140</v>
      </c>
      <c r="B1008" t="s">
        <v>9141</v>
      </c>
      <c r="C1008" s="1" t="str">
        <f t="shared" si="106"/>
        <v>21:0955</v>
      </c>
      <c r="D1008" s="1" t="str">
        <f t="shared" si="107"/>
        <v>21:0006</v>
      </c>
      <c r="E1008" t="s">
        <v>9085</v>
      </c>
      <c r="F1008" t="s">
        <v>9142</v>
      </c>
      <c r="H1008">
        <v>64.871147800000003</v>
      </c>
      <c r="I1008">
        <v>-110.42251570000001</v>
      </c>
      <c r="J1008" s="1" t="str">
        <f t="shared" si="105"/>
        <v>Till</v>
      </c>
      <c r="K1008" s="1" t="str">
        <f t="shared" si="108"/>
        <v>Grain Mount: 0.25 – 0.50 mm</v>
      </c>
      <c r="L1008" t="s">
        <v>8998</v>
      </c>
      <c r="M1008" s="1" t="str">
        <f>HYPERLINK("http://geochem.nrcan.gc.ca/cdogs/content/kwd/kwd030120_e.htm", "Ilm")</f>
        <v>Ilm</v>
      </c>
      <c r="N1008" t="s">
        <v>501</v>
      </c>
      <c r="O1008" t="s">
        <v>420</v>
      </c>
      <c r="P1008" t="s">
        <v>1022</v>
      </c>
      <c r="Q1008" t="s">
        <v>9143</v>
      </c>
      <c r="R1008" t="s">
        <v>87</v>
      </c>
      <c r="S1008" t="s">
        <v>2759</v>
      </c>
      <c r="T1008" t="s">
        <v>4335</v>
      </c>
      <c r="U1008" t="s">
        <v>806</v>
      </c>
      <c r="V1008" t="s">
        <v>474</v>
      </c>
      <c r="W1008" t="s">
        <v>9144</v>
      </c>
      <c r="X1008" t="s">
        <v>9145</v>
      </c>
    </row>
    <row r="1009" spans="1:24" hidden="1" x14ac:dyDescent="0.25">
      <c r="A1009" t="s">
        <v>9146</v>
      </c>
      <c r="B1009" t="s">
        <v>9147</v>
      </c>
      <c r="C1009" s="1" t="str">
        <f t="shared" si="106"/>
        <v>21:0955</v>
      </c>
      <c r="D1009" s="1" t="str">
        <f t="shared" si="107"/>
        <v>21:0006</v>
      </c>
      <c r="E1009" t="s">
        <v>9085</v>
      </c>
      <c r="F1009" t="s">
        <v>9148</v>
      </c>
      <c r="H1009">
        <v>64.871147800000003</v>
      </c>
      <c r="I1009">
        <v>-110.42251570000001</v>
      </c>
      <c r="J1009" s="1" t="str">
        <f t="shared" si="105"/>
        <v>Till</v>
      </c>
      <c r="K1009" s="1" t="str">
        <f t="shared" si="108"/>
        <v>Grain Mount: 0.25 – 0.50 mm</v>
      </c>
      <c r="L1009" t="s">
        <v>8998</v>
      </c>
      <c r="M1009" s="1" t="str">
        <f>HYPERLINK("http://geochem.nrcan.gc.ca/cdogs/content/kwd/kwd030541_e.htm", "Ti_Mag")</f>
        <v>Ti_Mag</v>
      </c>
      <c r="N1009" t="s">
        <v>6087</v>
      </c>
      <c r="O1009" t="s">
        <v>33</v>
      </c>
      <c r="P1009" t="s">
        <v>4123</v>
      </c>
      <c r="Q1009" t="s">
        <v>9149</v>
      </c>
      <c r="R1009" t="s">
        <v>33</v>
      </c>
      <c r="S1009" t="s">
        <v>2356</v>
      </c>
      <c r="T1009" t="s">
        <v>662</v>
      </c>
      <c r="U1009" t="s">
        <v>33</v>
      </c>
      <c r="V1009" t="s">
        <v>686</v>
      </c>
      <c r="W1009" t="s">
        <v>9150</v>
      </c>
      <c r="X1009" t="s">
        <v>9151</v>
      </c>
    </row>
    <row r="1010" spans="1:24" hidden="1" x14ac:dyDescent="0.25">
      <c r="A1010" t="s">
        <v>9152</v>
      </c>
      <c r="B1010" t="s">
        <v>9153</v>
      </c>
      <c r="C1010" s="1" t="str">
        <f t="shared" si="106"/>
        <v>21:0955</v>
      </c>
      <c r="D1010" s="1" t="str">
        <f t="shared" si="107"/>
        <v>21:0006</v>
      </c>
      <c r="E1010" t="s">
        <v>9085</v>
      </c>
      <c r="F1010" t="s">
        <v>9154</v>
      </c>
      <c r="H1010">
        <v>64.871147800000003</v>
      </c>
      <c r="I1010">
        <v>-110.42251570000001</v>
      </c>
      <c r="J1010" s="1" t="str">
        <f t="shared" si="105"/>
        <v>Till</v>
      </c>
      <c r="K1010" s="1" t="str">
        <f t="shared" si="108"/>
        <v>Grain Mount: 0.25 – 0.50 mm</v>
      </c>
      <c r="L1010" t="s">
        <v>8998</v>
      </c>
      <c r="M1010" s="1" t="str">
        <f>HYPERLINK("http://geochem.nrcan.gc.ca/cdogs/content/kwd/kwd030120_e.htm", "Ilm")</f>
        <v>Ilm</v>
      </c>
      <c r="N1010" t="s">
        <v>1644</v>
      </c>
      <c r="O1010" t="s">
        <v>245</v>
      </c>
      <c r="P1010" t="s">
        <v>651</v>
      </c>
      <c r="Q1010" t="s">
        <v>9155</v>
      </c>
      <c r="R1010" t="s">
        <v>728</v>
      </c>
      <c r="S1010" t="s">
        <v>1223</v>
      </c>
      <c r="T1010" t="s">
        <v>891</v>
      </c>
      <c r="U1010" t="s">
        <v>331</v>
      </c>
      <c r="V1010" t="s">
        <v>399</v>
      </c>
      <c r="W1010" t="s">
        <v>9156</v>
      </c>
      <c r="X1010" t="s">
        <v>9157</v>
      </c>
    </row>
    <row r="1011" spans="1:24" hidden="1" x14ac:dyDescent="0.25">
      <c r="A1011" t="s">
        <v>9158</v>
      </c>
      <c r="B1011" t="s">
        <v>9159</v>
      </c>
      <c r="C1011" s="1" t="str">
        <f t="shared" si="106"/>
        <v>21:0955</v>
      </c>
      <c r="D1011" s="1" t="str">
        <f t="shared" si="107"/>
        <v>21:0006</v>
      </c>
      <c r="E1011" t="s">
        <v>9160</v>
      </c>
      <c r="F1011" t="s">
        <v>9161</v>
      </c>
      <c r="H1011">
        <v>64.667807499999995</v>
      </c>
      <c r="I1011">
        <v>-111.29538599999999</v>
      </c>
      <c r="J1011" s="1" t="str">
        <f t="shared" si="105"/>
        <v>Till</v>
      </c>
      <c r="K1011" s="1" t="str">
        <f t="shared" si="108"/>
        <v>Grain Mount: 0.25 – 0.50 mm</v>
      </c>
      <c r="L1011" t="s">
        <v>9162</v>
      </c>
      <c r="M1011" s="1" t="str">
        <f t="shared" ref="M1011:M1021" si="109">HYPERLINK("http://geochem.nrcan.gc.ca/cdogs/content/kwd/kwd030523_e.htm", "Prp")</f>
        <v>Prp</v>
      </c>
      <c r="N1011" t="s">
        <v>9163</v>
      </c>
      <c r="O1011" t="s">
        <v>9164</v>
      </c>
      <c r="P1011" t="s">
        <v>9165</v>
      </c>
      <c r="Q1011" t="s">
        <v>9166</v>
      </c>
      <c r="R1011" t="s">
        <v>220</v>
      </c>
      <c r="S1011" t="s">
        <v>9167</v>
      </c>
      <c r="T1011" t="s">
        <v>1847</v>
      </c>
      <c r="U1011" t="s">
        <v>33</v>
      </c>
      <c r="V1011" t="s">
        <v>9168</v>
      </c>
      <c r="W1011" t="s">
        <v>1093</v>
      </c>
      <c r="X1011" t="s">
        <v>9169</v>
      </c>
    </row>
    <row r="1012" spans="1:24" hidden="1" x14ac:dyDescent="0.25">
      <c r="A1012" t="s">
        <v>9170</v>
      </c>
      <c r="B1012" t="s">
        <v>9171</v>
      </c>
      <c r="C1012" s="1" t="str">
        <f t="shared" si="106"/>
        <v>21:0955</v>
      </c>
      <c r="D1012" s="1" t="str">
        <f t="shared" si="107"/>
        <v>21:0006</v>
      </c>
      <c r="E1012" t="s">
        <v>9160</v>
      </c>
      <c r="F1012" t="s">
        <v>9172</v>
      </c>
      <c r="H1012">
        <v>64.667807499999995</v>
      </c>
      <c r="I1012">
        <v>-111.29538599999999</v>
      </c>
      <c r="J1012" s="1" t="str">
        <f t="shared" si="105"/>
        <v>Till</v>
      </c>
      <c r="K1012" s="1" t="str">
        <f t="shared" si="108"/>
        <v>Grain Mount: 0.25 – 0.50 mm</v>
      </c>
      <c r="L1012" t="s">
        <v>9162</v>
      </c>
      <c r="M1012" s="1" t="str">
        <f t="shared" si="109"/>
        <v>Prp</v>
      </c>
      <c r="N1012" t="s">
        <v>9173</v>
      </c>
      <c r="O1012" t="s">
        <v>9174</v>
      </c>
      <c r="P1012" t="s">
        <v>9175</v>
      </c>
      <c r="Q1012" t="s">
        <v>9176</v>
      </c>
      <c r="R1012" t="s">
        <v>33</v>
      </c>
      <c r="S1012" t="s">
        <v>9177</v>
      </c>
      <c r="T1012" t="s">
        <v>8173</v>
      </c>
      <c r="U1012" t="s">
        <v>686</v>
      </c>
      <c r="V1012" t="s">
        <v>9178</v>
      </c>
      <c r="W1012" t="s">
        <v>765</v>
      </c>
      <c r="X1012" t="s">
        <v>9179</v>
      </c>
    </row>
    <row r="1013" spans="1:24" hidden="1" x14ac:dyDescent="0.25">
      <c r="A1013" t="s">
        <v>9180</v>
      </c>
      <c r="B1013" t="s">
        <v>9181</v>
      </c>
      <c r="C1013" s="1" t="str">
        <f t="shared" si="106"/>
        <v>21:0955</v>
      </c>
      <c r="D1013" s="1" t="str">
        <f t="shared" si="107"/>
        <v>21:0006</v>
      </c>
      <c r="E1013" t="s">
        <v>9160</v>
      </c>
      <c r="F1013" t="s">
        <v>9182</v>
      </c>
      <c r="H1013">
        <v>64.667807499999995</v>
      </c>
      <c r="I1013">
        <v>-111.29538599999999</v>
      </c>
      <c r="J1013" s="1" t="str">
        <f t="shared" si="105"/>
        <v>Till</v>
      </c>
      <c r="K1013" s="1" t="str">
        <f t="shared" si="108"/>
        <v>Grain Mount: 0.25 – 0.50 mm</v>
      </c>
      <c r="L1013" t="s">
        <v>9162</v>
      </c>
      <c r="M1013" s="1" t="str">
        <f t="shared" si="109"/>
        <v>Prp</v>
      </c>
      <c r="N1013" t="s">
        <v>5245</v>
      </c>
      <c r="O1013" t="s">
        <v>9183</v>
      </c>
      <c r="P1013" t="s">
        <v>9184</v>
      </c>
      <c r="Q1013" t="s">
        <v>9185</v>
      </c>
      <c r="R1013" t="s">
        <v>33</v>
      </c>
      <c r="S1013" t="s">
        <v>9186</v>
      </c>
      <c r="T1013" t="s">
        <v>343</v>
      </c>
      <c r="U1013" t="s">
        <v>33</v>
      </c>
      <c r="V1013" t="s">
        <v>9187</v>
      </c>
      <c r="W1013" t="s">
        <v>255</v>
      </c>
      <c r="X1013" t="s">
        <v>9188</v>
      </c>
    </row>
    <row r="1014" spans="1:24" hidden="1" x14ac:dyDescent="0.25">
      <c r="A1014" t="s">
        <v>9189</v>
      </c>
      <c r="B1014" t="s">
        <v>9190</v>
      </c>
      <c r="C1014" s="1" t="str">
        <f t="shared" si="106"/>
        <v>21:0955</v>
      </c>
      <c r="D1014" s="1" t="str">
        <f t="shared" si="107"/>
        <v>21:0006</v>
      </c>
      <c r="E1014" t="s">
        <v>9160</v>
      </c>
      <c r="F1014" t="s">
        <v>9191</v>
      </c>
      <c r="H1014">
        <v>64.667807499999995</v>
      </c>
      <c r="I1014">
        <v>-111.29538599999999</v>
      </c>
      <c r="J1014" s="1" t="str">
        <f t="shared" si="105"/>
        <v>Till</v>
      </c>
      <c r="K1014" s="1" t="str">
        <f t="shared" si="108"/>
        <v>Grain Mount: 0.25 – 0.50 mm</v>
      </c>
      <c r="L1014" t="s">
        <v>9162</v>
      </c>
      <c r="M1014" s="1" t="str">
        <f t="shared" si="109"/>
        <v>Prp</v>
      </c>
      <c r="N1014" t="s">
        <v>9192</v>
      </c>
      <c r="O1014" t="s">
        <v>9193</v>
      </c>
      <c r="P1014" t="s">
        <v>9194</v>
      </c>
      <c r="Q1014" t="s">
        <v>7086</v>
      </c>
      <c r="R1014" t="s">
        <v>223</v>
      </c>
      <c r="S1014" t="s">
        <v>7396</v>
      </c>
      <c r="T1014" t="s">
        <v>182</v>
      </c>
      <c r="U1014" t="s">
        <v>470</v>
      </c>
      <c r="V1014" t="s">
        <v>9195</v>
      </c>
      <c r="W1014" t="s">
        <v>330</v>
      </c>
      <c r="X1014" t="s">
        <v>5527</v>
      </c>
    </row>
    <row r="1015" spans="1:24" hidden="1" x14ac:dyDescent="0.25">
      <c r="A1015" t="s">
        <v>9196</v>
      </c>
      <c r="B1015" t="s">
        <v>9197</v>
      </c>
      <c r="C1015" s="1" t="str">
        <f t="shared" si="106"/>
        <v>21:0955</v>
      </c>
      <c r="D1015" s="1" t="str">
        <f t="shared" si="107"/>
        <v>21:0006</v>
      </c>
      <c r="E1015" t="s">
        <v>9160</v>
      </c>
      <c r="F1015" t="s">
        <v>9198</v>
      </c>
      <c r="H1015">
        <v>64.667807499999995</v>
      </c>
      <c r="I1015">
        <v>-111.29538599999999</v>
      </c>
      <c r="J1015" s="1" t="str">
        <f t="shared" si="105"/>
        <v>Till</v>
      </c>
      <c r="K1015" s="1" t="str">
        <f t="shared" si="108"/>
        <v>Grain Mount: 0.25 – 0.50 mm</v>
      </c>
      <c r="L1015" t="s">
        <v>9162</v>
      </c>
      <c r="M1015" s="1" t="str">
        <f t="shared" si="109"/>
        <v>Prp</v>
      </c>
      <c r="N1015" t="s">
        <v>9199</v>
      </c>
      <c r="O1015" t="s">
        <v>9200</v>
      </c>
      <c r="P1015" t="s">
        <v>3574</v>
      </c>
      <c r="Q1015" t="s">
        <v>2286</v>
      </c>
      <c r="R1015" t="s">
        <v>234</v>
      </c>
      <c r="S1015" t="s">
        <v>9201</v>
      </c>
      <c r="T1015" t="s">
        <v>1750</v>
      </c>
      <c r="U1015" t="s">
        <v>449</v>
      </c>
      <c r="V1015" t="s">
        <v>9202</v>
      </c>
      <c r="W1015" t="s">
        <v>1428</v>
      </c>
      <c r="X1015" t="s">
        <v>9203</v>
      </c>
    </row>
    <row r="1016" spans="1:24" hidden="1" x14ac:dyDescent="0.25">
      <c r="A1016" t="s">
        <v>9204</v>
      </c>
      <c r="B1016" t="s">
        <v>9205</v>
      </c>
      <c r="C1016" s="1" t="str">
        <f t="shared" si="106"/>
        <v>21:0955</v>
      </c>
      <c r="D1016" s="1" t="str">
        <f t="shared" si="107"/>
        <v>21:0006</v>
      </c>
      <c r="E1016" t="s">
        <v>9160</v>
      </c>
      <c r="F1016" t="s">
        <v>9206</v>
      </c>
      <c r="H1016">
        <v>64.667807499999995</v>
      </c>
      <c r="I1016">
        <v>-111.29538599999999</v>
      </c>
      <c r="J1016" s="1" t="str">
        <f t="shared" si="105"/>
        <v>Till</v>
      </c>
      <c r="K1016" s="1" t="str">
        <f t="shared" si="108"/>
        <v>Grain Mount: 0.25 – 0.50 mm</v>
      </c>
      <c r="L1016" t="s">
        <v>9162</v>
      </c>
      <c r="M1016" s="1" t="str">
        <f t="shared" si="109"/>
        <v>Prp</v>
      </c>
      <c r="N1016" t="s">
        <v>9207</v>
      </c>
      <c r="O1016" t="s">
        <v>9208</v>
      </c>
      <c r="P1016" t="s">
        <v>9209</v>
      </c>
      <c r="Q1016" t="s">
        <v>3760</v>
      </c>
      <c r="R1016" t="s">
        <v>33</v>
      </c>
      <c r="S1016" t="s">
        <v>8679</v>
      </c>
      <c r="T1016" t="s">
        <v>103</v>
      </c>
      <c r="U1016" t="s">
        <v>1191</v>
      </c>
      <c r="V1016" t="s">
        <v>9210</v>
      </c>
      <c r="W1016" t="s">
        <v>1262</v>
      </c>
      <c r="X1016" t="s">
        <v>9211</v>
      </c>
    </row>
    <row r="1017" spans="1:24" hidden="1" x14ac:dyDescent="0.25">
      <c r="A1017" t="s">
        <v>9212</v>
      </c>
      <c r="B1017" t="s">
        <v>9213</v>
      </c>
      <c r="C1017" s="1" t="str">
        <f t="shared" si="106"/>
        <v>21:0955</v>
      </c>
      <c r="D1017" s="1" t="str">
        <f t="shared" si="107"/>
        <v>21:0006</v>
      </c>
      <c r="E1017" t="s">
        <v>9160</v>
      </c>
      <c r="F1017" t="s">
        <v>9214</v>
      </c>
      <c r="H1017">
        <v>64.667807499999995</v>
      </c>
      <c r="I1017">
        <v>-111.29538599999999</v>
      </c>
      <c r="J1017" s="1" t="str">
        <f t="shared" si="105"/>
        <v>Till</v>
      </c>
      <c r="K1017" s="1" t="str">
        <f t="shared" si="108"/>
        <v>Grain Mount: 0.25 – 0.50 mm</v>
      </c>
      <c r="L1017" t="s">
        <v>9162</v>
      </c>
      <c r="M1017" s="1" t="str">
        <f t="shared" si="109"/>
        <v>Prp</v>
      </c>
      <c r="N1017" t="s">
        <v>5193</v>
      </c>
      <c r="O1017" t="s">
        <v>2783</v>
      </c>
      <c r="P1017" t="s">
        <v>9215</v>
      </c>
      <c r="Q1017" t="s">
        <v>9216</v>
      </c>
      <c r="R1017" t="s">
        <v>33</v>
      </c>
      <c r="S1017" t="s">
        <v>9217</v>
      </c>
      <c r="T1017" t="s">
        <v>7516</v>
      </c>
      <c r="U1017" t="s">
        <v>411</v>
      </c>
      <c r="V1017" t="s">
        <v>8207</v>
      </c>
      <c r="W1017" t="s">
        <v>1513</v>
      </c>
      <c r="X1017" t="s">
        <v>7723</v>
      </c>
    </row>
    <row r="1018" spans="1:24" hidden="1" x14ac:dyDescent="0.25">
      <c r="A1018" t="s">
        <v>9218</v>
      </c>
      <c r="B1018" t="s">
        <v>9219</v>
      </c>
      <c r="C1018" s="1" t="str">
        <f t="shared" si="106"/>
        <v>21:0955</v>
      </c>
      <c r="D1018" s="1" t="str">
        <f t="shared" si="107"/>
        <v>21:0006</v>
      </c>
      <c r="E1018" t="s">
        <v>9160</v>
      </c>
      <c r="F1018" t="s">
        <v>9220</v>
      </c>
      <c r="H1018">
        <v>64.667807499999995</v>
      </c>
      <c r="I1018">
        <v>-111.29538599999999</v>
      </c>
      <c r="J1018" s="1" t="str">
        <f t="shared" si="105"/>
        <v>Till</v>
      </c>
      <c r="K1018" s="1" t="str">
        <f t="shared" si="108"/>
        <v>Grain Mount: 0.25 – 0.50 mm</v>
      </c>
      <c r="L1018" t="s">
        <v>9162</v>
      </c>
      <c r="M1018" s="1" t="str">
        <f t="shared" si="109"/>
        <v>Prp</v>
      </c>
      <c r="N1018" t="s">
        <v>9221</v>
      </c>
      <c r="O1018" t="s">
        <v>9222</v>
      </c>
      <c r="P1018" t="s">
        <v>9223</v>
      </c>
      <c r="Q1018" t="s">
        <v>7958</v>
      </c>
      <c r="R1018" t="s">
        <v>235</v>
      </c>
      <c r="S1018" t="s">
        <v>4284</v>
      </c>
      <c r="T1018" t="s">
        <v>343</v>
      </c>
      <c r="U1018" t="s">
        <v>64</v>
      </c>
      <c r="V1018" t="s">
        <v>9224</v>
      </c>
      <c r="W1018" t="s">
        <v>5563</v>
      </c>
      <c r="X1018" t="s">
        <v>7986</v>
      </c>
    </row>
    <row r="1019" spans="1:24" hidden="1" x14ac:dyDescent="0.25">
      <c r="A1019" t="s">
        <v>9225</v>
      </c>
      <c r="B1019" t="s">
        <v>9226</v>
      </c>
      <c r="C1019" s="1" t="str">
        <f t="shared" si="106"/>
        <v>21:0955</v>
      </c>
      <c r="D1019" s="1" t="str">
        <f t="shared" si="107"/>
        <v>21:0006</v>
      </c>
      <c r="E1019" t="s">
        <v>9160</v>
      </c>
      <c r="F1019" t="s">
        <v>9227</v>
      </c>
      <c r="H1019">
        <v>64.667807499999995</v>
      </c>
      <c r="I1019">
        <v>-111.29538599999999</v>
      </c>
      <c r="J1019" s="1" t="str">
        <f t="shared" si="105"/>
        <v>Till</v>
      </c>
      <c r="K1019" s="1" t="str">
        <f t="shared" si="108"/>
        <v>Grain Mount: 0.25 – 0.50 mm</v>
      </c>
      <c r="L1019" t="s">
        <v>9162</v>
      </c>
      <c r="M1019" s="1" t="str">
        <f t="shared" si="109"/>
        <v>Prp</v>
      </c>
      <c r="N1019" t="s">
        <v>9228</v>
      </c>
      <c r="O1019" t="s">
        <v>7359</v>
      </c>
      <c r="P1019" t="s">
        <v>9229</v>
      </c>
      <c r="Q1019" t="s">
        <v>9230</v>
      </c>
      <c r="R1019" t="s">
        <v>142</v>
      </c>
      <c r="S1019" t="s">
        <v>8471</v>
      </c>
      <c r="T1019" t="s">
        <v>1295</v>
      </c>
      <c r="U1019" t="s">
        <v>457</v>
      </c>
      <c r="V1019" t="s">
        <v>7101</v>
      </c>
      <c r="W1019" t="s">
        <v>985</v>
      </c>
      <c r="X1019" t="s">
        <v>2114</v>
      </c>
    </row>
    <row r="1020" spans="1:24" hidden="1" x14ac:dyDescent="0.25">
      <c r="A1020" t="s">
        <v>9231</v>
      </c>
      <c r="B1020" t="s">
        <v>9232</v>
      </c>
      <c r="C1020" s="1" t="str">
        <f t="shared" si="106"/>
        <v>21:0955</v>
      </c>
      <c r="D1020" s="1" t="str">
        <f t="shared" si="107"/>
        <v>21:0006</v>
      </c>
      <c r="E1020" t="s">
        <v>9160</v>
      </c>
      <c r="F1020" t="s">
        <v>9233</v>
      </c>
      <c r="H1020">
        <v>64.667807499999995</v>
      </c>
      <c r="I1020">
        <v>-111.29538599999999</v>
      </c>
      <c r="J1020" s="1" t="str">
        <f t="shared" si="105"/>
        <v>Till</v>
      </c>
      <c r="K1020" s="1" t="str">
        <f t="shared" si="108"/>
        <v>Grain Mount: 0.25 – 0.50 mm</v>
      </c>
      <c r="L1020" t="s">
        <v>9162</v>
      </c>
      <c r="M1020" s="1" t="str">
        <f t="shared" si="109"/>
        <v>Prp</v>
      </c>
      <c r="N1020" t="s">
        <v>9234</v>
      </c>
      <c r="O1020" t="s">
        <v>352</v>
      </c>
      <c r="P1020" t="s">
        <v>9235</v>
      </c>
      <c r="Q1020" t="s">
        <v>9236</v>
      </c>
      <c r="R1020" t="s">
        <v>234</v>
      </c>
      <c r="S1020" t="s">
        <v>9237</v>
      </c>
      <c r="T1020" t="s">
        <v>858</v>
      </c>
      <c r="U1020" t="s">
        <v>33</v>
      </c>
      <c r="V1020" t="s">
        <v>5220</v>
      </c>
      <c r="W1020" t="s">
        <v>414</v>
      </c>
      <c r="X1020" t="s">
        <v>9238</v>
      </c>
    </row>
    <row r="1021" spans="1:24" hidden="1" x14ac:dyDescent="0.25">
      <c r="A1021" t="s">
        <v>9239</v>
      </c>
      <c r="B1021" t="s">
        <v>9240</v>
      </c>
      <c r="C1021" s="1" t="str">
        <f t="shared" si="106"/>
        <v>21:0955</v>
      </c>
      <c r="D1021" s="1" t="str">
        <f t="shared" si="107"/>
        <v>21:0006</v>
      </c>
      <c r="E1021" t="s">
        <v>9160</v>
      </c>
      <c r="F1021" t="s">
        <v>9241</v>
      </c>
      <c r="H1021">
        <v>64.667807499999995</v>
      </c>
      <c r="I1021">
        <v>-111.29538599999999</v>
      </c>
      <c r="J1021" s="1" t="str">
        <f t="shared" si="105"/>
        <v>Till</v>
      </c>
      <c r="K1021" s="1" t="str">
        <f t="shared" si="108"/>
        <v>Grain Mount: 0.25 – 0.50 mm</v>
      </c>
      <c r="L1021" t="s">
        <v>9162</v>
      </c>
      <c r="M1021" s="1" t="str">
        <f t="shared" si="109"/>
        <v>Prp</v>
      </c>
      <c r="N1021" t="s">
        <v>2910</v>
      </c>
      <c r="O1021" t="s">
        <v>7066</v>
      </c>
      <c r="P1021" t="s">
        <v>5569</v>
      </c>
      <c r="Q1021" t="s">
        <v>7720</v>
      </c>
      <c r="R1021" t="s">
        <v>33</v>
      </c>
      <c r="S1021" t="s">
        <v>9242</v>
      </c>
      <c r="T1021" t="s">
        <v>4305</v>
      </c>
      <c r="U1021" t="s">
        <v>104</v>
      </c>
      <c r="V1021" t="s">
        <v>5220</v>
      </c>
      <c r="W1021" t="s">
        <v>2277</v>
      </c>
      <c r="X1021" t="s">
        <v>9243</v>
      </c>
    </row>
    <row r="1022" spans="1:24" hidden="1" x14ac:dyDescent="0.25">
      <c r="A1022" t="s">
        <v>9244</v>
      </c>
      <c r="B1022" t="s">
        <v>9245</v>
      </c>
      <c r="C1022" s="1" t="str">
        <f t="shared" si="106"/>
        <v>21:0955</v>
      </c>
      <c r="D1022" s="1" t="str">
        <f t="shared" si="107"/>
        <v>21:0006</v>
      </c>
      <c r="E1022" t="s">
        <v>9160</v>
      </c>
      <c r="F1022" t="s">
        <v>9246</v>
      </c>
      <c r="H1022">
        <v>64.667807499999995</v>
      </c>
      <c r="I1022">
        <v>-111.29538599999999</v>
      </c>
      <c r="J1022" s="1" t="str">
        <f t="shared" si="105"/>
        <v>Till</v>
      </c>
      <c r="K1022" s="1" t="str">
        <f t="shared" si="108"/>
        <v>Grain Mount: 0.25 – 0.50 mm</v>
      </c>
      <c r="L1022" t="s">
        <v>9162</v>
      </c>
      <c r="M1022" s="1" t="str">
        <f t="shared" ref="M1022:M1034" si="110">HYPERLINK("http://geochem.nrcan.gc.ca/cdogs/content/kwd/kwd030120_e.htm", "Ilm")</f>
        <v>Ilm</v>
      </c>
      <c r="N1022" t="s">
        <v>555</v>
      </c>
      <c r="O1022" t="s">
        <v>115</v>
      </c>
      <c r="P1022" t="s">
        <v>421</v>
      </c>
      <c r="Q1022" t="s">
        <v>9247</v>
      </c>
      <c r="R1022" t="s">
        <v>101</v>
      </c>
      <c r="S1022" t="s">
        <v>3470</v>
      </c>
      <c r="T1022" t="s">
        <v>9248</v>
      </c>
      <c r="U1022" t="s">
        <v>33</v>
      </c>
      <c r="V1022" t="s">
        <v>33</v>
      </c>
      <c r="W1022" t="s">
        <v>9249</v>
      </c>
      <c r="X1022" t="s">
        <v>9250</v>
      </c>
    </row>
    <row r="1023" spans="1:24" hidden="1" x14ac:dyDescent="0.25">
      <c r="A1023" t="s">
        <v>9251</v>
      </c>
      <c r="B1023" t="s">
        <v>9252</v>
      </c>
      <c r="C1023" s="1" t="str">
        <f t="shared" si="106"/>
        <v>21:0955</v>
      </c>
      <c r="D1023" s="1" t="str">
        <f t="shared" si="107"/>
        <v>21:0006</v>
      </c>
      <c r="E1023" t="s">
        <v>9160</v>
      </c>
      <c r="F1023" t="s">
        <v>9253</v>
      </c>
      <c r="H1023">
        <v>64.667807499999995</v>
      </c>
      <c r="I1023">
        <v>-111.29538599999999</v>
      </c>
      <c r="J1023" s="1" t="str">
        <f t="shared" si="105"/>
        <v>Till</v>
      </c>
      <c r="K1023" s="1" t="str">
        <f t="shared" si="108"/>
        <v>Grain Mount: 0.25 – 0.50 mm</v>
      </c>
      <c r="L1023" t="s">
        <v>9162</v>
      </c>
      <c r="M1023" s="1" t="str">
        <f t="shared" si="110"/>
        <v>Ilm</v>
      </c>
      <c r="N1023" t="s">
        <v>501</v>
      </c>
      <c r="O1023" t="s">
        <v>331</v>
      </c>
      <c r="P1023" t="s">
        <v>641</v>
      </c>
      <c r="Q1023" t="s">
        <v>9254</v>
      </c>
      <c r="R1023" t="s">
        <v>223</v>
      </c>
      <c r="S1023" t="s">
        <v>8401</v>
      </c>
      <c r="T1023" t="s">
        <v>2775</v>
      </c>
      <c r="U1023" t="s">
        <v>33</v>
      </c>
      <c r="V1023" t="s">
        <v>686</v>
      </c>
      <c r="W1023" t="s">
        <v>9255</v>
      </c>
      <c r="X1023" t="s">
        <v>9256</v>
      </c>
    </row>
    <row r="1024" spans="1:24" hidden="1" x14ac:dyDescent="0.25">
      <c r="A1024" t="s">
        <v>9257</v>
      </c>
      <c r="B1024" t="s">
        <v>9258</v>
      </c>
      <c r="C1024" s="1" t="str">
        <f t="shared" si="106"/>
        <v>21:0955</v>
      </c>
      <c r="D1024" s="1" t="str">
        <f t="shared" si="107"/>
        <v>21:0006</v>
      </c>
      <c r="E1024" t="s">
        <v>9160</v>
      </c>
      <c r="F1024" t="s">
        <v>9259</v>
      </c>
      <c r="H1024">
        <v>64.667807499999995</v>
      </c>
      <c r="I1024">
        <v>-111.29538599999999</v>
      </c>
      <c r="J1024" s="1" t="str">
        <f t="shared" si="105"/>
        <v>Till</v>
      </c>
      <c r="K1024" s="1" t="str">
        <f t="shared" si="108"/>
        <v>Grain Mount: 0.25 – 0.50 mm</v>
      </c>
      <c r="L1024" t="s">
        <v>9162</v>
      </c>
      <c r="M1024" s="1" t="str">
        <f t="shared" si="110"/>
        <v>Ilm</v>
      </c>
      <c r="N1024" t="s">
        <v>676</v>
      </c>
      <c r="O1024" t="s">
        <v>221</v>
      </c>
      <c r="P1024" t="s">
        <v>2905</v>
      </c>
      <c r="Q1024" t="s">
        <v>9260</v>
      </c>
      <c r="R1024" t="s">
        <v>50</v>
      </c>
      <c r="S1024" t="s">
        <v>9261</v>
      </c>
      <c r="T1024" t="s">
        <v>456</v>
      </c>
      <c r="U1024" t="s">
        <v>424</v>
      </c>
      <c r="V1024" t="s">
        <v>33</v>
      </c>
      <c r="W1024" t="s">
        <v>9262</v>
      </c>
      <c r="X1024" t="s">
        <v>9263</v>
      </c>
    </row>
    <row r="1025" spans="1:24" hidden="1" x14ac:dyDescent="0.25">
      <c r="A1025" t="s">
        <v>9264</v>
      </c>
      <c r="B1025" t="s">
        <v>9265</v>
      </c>
      <c r="C1025" s="1" t="str">
        <f t="shared" si="106"/>
        <v>21:0955</v>
      </c>
      <c r="D1025" s="1" t="str">
        <f t="shared" si="107"/>
        <v>21:0006</v>
      </c>
      <c r="E1025" t="s">
        <v>9160</v>
      </c>
      <c r="F1025" t="s">
        <v>9266</v>
      </c>
      <c r="H1025">
        <v>64.667807499999995</v>
      </c>
      <c r="I1025">
        <v>-111.29538599999999</v>
      </c>
      <c r="J1025" s="1" t="str">
        <f t="shared" si="105"/>
        <v>Till</v>
      </c>
      <c r="K1025" s="1" t="str">
        <f t="shared" si="108"/>
        <v>Grain Mount: 0.25 – 0.50 mm</v>
      </c>
      <c r="L1025" t="s">
        <v>9162</v>
      </c>
      <c r="M1025" s="1" t="str">
        <f t="shared" si="110"/>
        <v>Ilm</v>
      </c>
      <c r="N1025" t="s">
        <v>641</v>
      </c>
      <c r="O1025" t="s">
        <v>246</v>
      </c>
      <c r="P1025" t="s">
        <v>1027</v>
      </c>
      <c r="Q1025" t="s">
        <v>2747</v>
      </c>
      <c r="R1025" t="s">
        <v>61</v>
      </c>
      <c r="S1025" t="s">
        <v>1238</v>
      </c>
      <c r="T1025" t="s">
        <v>9267</v>
      </c>
      <c r="U1025" t="s">
        <v>366</v>
      </c>
      <c r="V1025" t="s">
        <v>33</v>
      </c>
      <c r="W1025" t="s">
        <v>9268</v>
      </c>
      <c r="X1025" t="s">
        <v>1265</v>
      </c>
    </row>
    <row r="1026" spans="1:24" hidden="1" x14ac:dyDescent="0.25">
      <c r="A1026" t="s">
        <v>9269</v>
      </c>
      <c r="B1026" t="s">
        <v>9270</v>
      </c>
      <c r="C1026" s="1" t="str">
        <f t="shared" si="106"/>
        <v>21:0955</v>
      </c>
      <c r="D1026" s="1" t="str">
        <f t="shared" si="107"/>
        <v>21:0006</v>
      </c>
      <c r="E1026" t="s">
        <v>9160</v>
      </c>
      <c r="F1026" t="s">
        <v>9271</v>
      </c>
      <c r="H1026">
        <v>64.667807499999995</v>
      </c>
      <c r="I1026">
        <v>-111.29538599999999</v>
      </c>
      <c r="J1026" s="1" t="str">
        <f t="shared" si="105"/>
        <v>Till</v>
      </c>
      <c r="K1026" s="1" t="str">
        <f t="shared" si="108"/>
        <v>Grain Mount: 0.25 – 0.50 mm</v>
      </c>
      <c r="L1026" t="s">
        <v>9162</v>
      </c>
      <c r="M1026" s="1" t="str">
        <f t="shared" si="110"/>
        <v>Ilm</v>
      </c>
      <c r="N1026" t="s">
        <v>501</v>
      </c>
      <c r="O1026" t="s">
        <v>33</v>
      </c>
      <c r="P1026" t="s">
        <v>1124</v>
      </c>
      <c r="Q1026" t="s">
        <v>9272</v>
      </c>
      <c r="R1026" t="s">
        <v>33</v>
      </c>
      <c r="S1026" t="s">
        <v>400</v>
      </c>
      <c r="T1026" t="s">
        <v>6620</v>
      </c>
      <c r="U1026" t="s">
        <v>33</v>
      </c>
      <c r="V1026" t="s">
        <v>33</v>
      </c>
      <c r="W1026" t="s">
        <v>9273</v>
      </c>
      <c r="X1026" t="s">
        <v>9274</v>
      </c>
    </row>
    <row r="1027" spans="1:24" hidden="1" x14ac:dyDescent="0.25">
      <c r="A1027" t="s">
        <v>9275</v>
      </c>
      <c r="B1027" t="s">
        <v>9276</v>
      </c>
      <c r="C1027" s="1" t="str">
        <f t="shared" si="106"/>
        <v>21:0955</v>
      </c>
      <c r="D1027" s="1" t="str">
        <f t="shared" si="107"/>
        <v>21:0006</v>
      </c>
      <c r="E1027" t="s">
        <v>9160</v>
      </c>
      <c r="F1027" t="s">
        <v>9277</v>
      </c>
      <c r="H1027">
        <v>64.667807499999995</v>
      </c>
      <c r="I1027">
        <v>-111.29538599999999</v>
      </c>
      <c r="J1027" s="1" t="str">
        <f t="shared" si="105"/>
        <v>Till</v>
      </c>
      <c r="K1027" s="1" t="str">
        <f t="shared" si="108"/>
        <v>Grain Mount: 0.25 – 0.50 mm</v>
      </c>
      <c r="L1027" t="s">
        <v>9162</v>
      </c>
      <c r="M1027" s="1" t="str">
        <f t="shared" si="110"/>
        <v>Ilm</v>
      </c>
      <c r="N1027" t="s">
        <v>318</v>
      </c>
      <c r="O1027" t="s">
        <v>223</v>
      </c>
      <c r="P1027" t="s">
        <v>449</v>
      </c>
      <c r="Q1027" t="s">
        <v>9278</v>
      </c>
      <c r="R1027" t="s">
        <v>87</v>
      </c>
      <c r="S1027" t="s">
        <v>1161</v>
      </c>
      <c r="T1027" t="s">
        <v>9279</v>
      </c>
      <c r="U1027" t="s">
        <v>33</v>
      </c>
      <c r="V1027" t="s">
        <v>33</v>
      </c>
      <c r="W1027" t="s">
        <v>9280</v>
      </c>
      <c r="X1027" t="s">
        <v>9281</v>
      </c>
    </row>
    <row r="1028" spans="1:24" hidden="1" x14ac:dyDescent="0.25">
      <c r="A1028" t="s">
        <v>9282</v>
      </c>
      <c r="B1028" t="s">
        <v>9283</v>
      </c>
      <c r="C1028" s="1" t="str">
        <f t="shared" si="106"/>
        <v>21:0955</v>
      </c>
      <c r="D1028" s="1" t="str">
        <f t="shared" si="107"/>
        <v>21:0006</v>
      </c>
      <c r="E1028" t="s">
        <v>9160</v>
      </c>
      <c r="F1028" t="s">
        <v>9284</v>
      </c>
      <c r="H1028">
        <v>64.667807499999995</v>
      </c>
      <c r="I1028">
        <v>-111.29538599999999</v>
      </c>
      <c r="J1028" s="1" t="str">
        <f t="shared" si="105"/>
        <v>Till</v>
      </c>
      <c r="K1028" s="1" t="str">
        <f t="shared" si="108"/>
        <v>Grain Mount: 0.25 – 0.50 mm</v>
      </c>
      <c r="L1028" t="s">
        <v>9162</v>
      </c>
      <c r="M1028" s="1" t="str">
        <f t="shared" si="110"/>
        <v>Ilm</v>
      </c>
      <c r="N1028" t="s">
        <v>380</v>
      </c>
      <c r="O1028" t="s">
        <v>457</v>
      </c>
      <c r="P1028" t="s">
        <v>223</v>
      </c>
      <c r="Q1028" t="s">
        <v>9285</v>
      </c>
      <c r="R1028" t="s">
        <v>33</v>
      </c>
      <c r="S1028" t="s">
        <v>2788</v>
      </c>
      <c r="T1028" t="s">
        <v>2862</v>
      </c>
      <c r="U1028" t="s">
        <v>33</v>
      </c>
      <c r="V1028" t="s">
        <v>33</v>
      </c>
      <c r="W1028" t="s">
        <v>9286</v>
      </c>
      <c r="X1028" t="s">
        <v>9287</v>
      </c>
    </row>
    <row r="1029" spans="1:24" hidden="1" x14ac:dyDescent="0.25">
      <c r="A1029" t="s">
        <v>9288</v>
      </c>
      <c r="B1029" t="s">
        <v>9289</v>
      </c>
      <c r="C1029" s="1" t="str">
        <f t="shared" si="106"/>
        <v>21:0955</v>
      </c>
      <c r="D1029" s="1" t="str">
        <f t="shared" si="107"/>
        <v>21:0006</v>
      </c>
      <c r="E1029" t="s">
        <v>9160</v>
      </c>
      <c r="F1029" t="s">
        <v>9290</v>
      </c>
      <c r="H1029">
        <v>64.667807499999995</v>
      </c>
      <c r="I1029">
        <v>-111.29538599999999</v>
      </c>
      <c r="J1029" s="1" t="str">
        <f t="shared" si="105"/>
        <v>Till</v>
      </c>
      <c r="K1029" s="1" t="str">
        <f t="shared" si="108"/>
        <v>Grain Mount: 0.25 – 0.50 mm</v>
      </c>
      <c r="L1029" t="s">
        <v>9162</v>
      </c>
      <c r="M1029" s="1" t="str">
        <f t="shared" si="110"/>
        <v>Ilm</v>
      </c>
      <c r="N1029" t="s">
        <v>782</v>
      </c>
      <c r="O1029" t="s">
        <v>246</v>
      </c>
      <c r="P1029" t="s">
        <v>291</v>
      </c>
      <c r="Q1029" t="s">
        <v>9291</v>
      </c>
      <c r="R1029" t="s">
        <v>246</v>
      </c>
      <c r="S1029" t="s">
        <v>1436</v>
      </c>
      <c r="T1029" t="s">
        <v>4688</v>
      </c>
      <c r="U1029" t="s">
        <v>33</v>
      </c>
      <c r="V1029" t="s">
        <v>291</v>
      </c>
      <c r="W1029" t="s">
        <v>9292</v>
      </c>
      <c r="X1029" t="s">
        <v>9293</v>
      </c>
    </row>
    <row r="1030" spans="1:24" hidden="1" x14ac:dyDescent="0.25">
      <c r="A1030" t="s">
        <v>9294</v>
      </c>
      <c r="B1030" t="s">
        <v>9295</v>
      </c>
      <c r="C1030" s="1" t="str">
        <f t="shared" si="106"/>
        <v>21:0955</v>
      </c>
      <c r="D1030" s="1" t="str">
        <f t="shared" si="107"/>
        <v>21:0006</v>
      </c>
      <c r="E1030" t="s">
        <v>9160</v>
      </c>
      <c r="F1030" t="s">
        <v>9296</v>
      </c>
      <c r="H1030">
        <v>64.667807499999995</v>
      </c>
      <c r="I1030">
        <v>-111.29538599999999</v>
      </c>
      <c r="J1030" s="1" t="str">
        <f t="shared" si="105"/>
        <v>Till</v>
      </c>
      <c r="K1030" s="1" t="str">
        <f t="shared" si="108"/>
        <v>Grain Mount: 0.25 – 0.50 mm</v>
      </c>
      <c r="L1030" t="s">
        <v>9162</v>
      </c>
      <c r="M1030" s="1" t="str">
        <f t="shared" si="110"/>
        <v>Ilm</v>
      </c>
      <c r="N1030" t="s">
        <v>318</v>
      </c>
      <c r="O1030" t="s">
        <v>474</v>
      </c>
      <c r="P1030" t="s">
        <v>569</v>
      </c>
      <c r="Q1030" t="s">
        <v>9297</v>
      </c>
      <c r="R1030" t="s">
        <v>420</v>
      </c>
      <c r="S1030" t="s">
        <v>3454</v>
      </c>
      <c r="T1030" t="s">
        <v>1078</v>
      </c>
      <c r="U1030" t="s">
        <v>33</v>
      </c>
      <c r="V1030" t="s">
        <v>33</v>
      </c>
      <c r="W1030" t="s">
        <v>9298</v>
      </c>
      <c r="X1030" t="s">
        <v>9299</v>
      </c>
    </row>
    <row r="1031" spans="1:24" hidden="1" x14ac:dyDescent="0.25">
      <c r="A1031" t="s">
        <v>9300</v>
      </c>
      <c r="B1031" t="s">
        <v>9301</v>
      </c>
      <c r="C1031" s="1" t="str">
        <f t="shared" si="106"/>
        <v>21:0955</v>
      </c>
      <c r="D1031" s="1" t="str">
        <f t="shared" si="107"/>
        <v>21:0006</v>
      </c>
      <c r="E1031" t="s">
        <v>9160</v>
      </c>
      <c r="F1031" t="s">
        <v>9302</v>
      </c>
      <c r="H1031">
        <v>64.667807499999995</v>
      </c>
      <c r="I1031">
        <v>-111.29538599999999</v>
      </c>
      <c r="J1031" s="1" t="str">
        <f t="shared" si="105"/>
        <v>Till</v>
      </c>
      <c r="K1031" s="1" t="str">
        <f t="shared" si="108"/>
        <v>Grain Mount: 0.25 – 0.50 mm</v>
      </c>
      <c r="L1031" t="s">
        <v>9162</v>
      </c>
      <c r="M1031" s="1" t="str">
        <f t="shared" si="110"/>
        <v>Ilm</v>
      </c>
      <c r="N1031" t="s">
        <v>489</v>
      </c>
      <c r="O1031" t="s">
        <v>420</v>
      </c>
      <c r="P1031" t="s">
        <v>806</v>
      </c>
      <c r="Q1031" t="s">
        <v>9303</v>
      </c>
      <c r="R1031" t="s">
        <v>90</v>
      </c>
      <c r="S1031" t="s">
        <v>5349</v>
      </c>
      <c r="T1031" t="s">
        <v>6691</v>
      </c>
      <c r="U1031" t="s">
        <v>33</v>
      </c>
      <c r="V1031" t="s">
        <v>33</v>
      </c>
      <c r="W1031" t="s">
        <v>9304</v>
      </c>
      <c r="X1031" t="s">
        <v>9305</v>
      </c>
    </row>
    <row r="1032" spans="1:24" hidden="1" x14ac:dyDescent="0.25">
      <c r="A1032" t="s">
        <v>9306</v>
      </c>
      <c r="B1032" t="s">
        <v>9307</v>
      </c>
      <c r="C1032" s="1" t="str">
        <f t="shared" si="106"/>
        <v>21:0955</v>
      </c>
      <c r="D1032" s="1" t="str">
        <f t="shared" si="107"/>
        <v>21:0006</v>
      </c>
      <c r="E1032" t="s">
        <v>9160</v>
      </c>
      <c r="F1032" t="s">
        <v>9308</v>
      </c>
      <c r="H1032">
        <v>64.667807499999995</v>
      </c>
      <c r="I1032">
        <v>-111.29538599999999</v>
      </c>
      <c r="J1032" s="1" t="str">
        <f t="shared" si="105"/>
        <v>Till</v>
      </c>
      <c r="K1032" s="1" t="str">
        <f t="shared" si="108"/>
        <v>Grain Mount: 0.25 – 0.50 mm</v>
      </c>
      <c r="L1032" t="s">
        <v>9162</v>
      </c>
      <c r="M1032" s="1" t="str">
        <f t="shared" si="110"/>
        <v>Ilm</v>
      </c>
      <c r="N1032" t="s">
        <v>641</v>
      </c>
      <c r="O1032" t="s">
        <v>245</v>
      </c>
      <c r="P1032" t="s">
        <v>172</v>
      </c>
      <c r="Q1032" t="s">
        <v>9309</v>
      </c>
      <c r="R1032" t="s">
        <v>420</v>
      </c>
      <c r="S1032" t="s">
        <v>6094</v>
      </c>
      <c r="T1032" t="s">
        <v>9310</v>
      </c>
      <c r="U1032" t="s">
        <v>87</v>
      </c>
      <c r="V1032" t="s">
        <v>33</v>
      </c>
      <c r="W1032" t="s">
        <v>9311</v>
      </c>
      <c r="X1032" t="s">
        <v>9312</v>
      </c>
    </row>
    <row r="1033" spans="1:24" hidden="1" x14ac:dyDescent="0.25">
      <c r="A1033" t="s">
        <v>9313</v>
      </c>
      <c r="B1033" t="s">
        <v>9314</v>
      </c>
      <c r="C1033" s="1" t="str">
        <f t="shared" si="106"/>
        <v>21:0955</v>
      </c>
      <c r="D1033" s="1" t="str">
        <f t="shared" si="107"/>
        <v>21:0006</v>
      </c>
      <c r="E1033" t="s">
        <v>9160</v>
      </c>
      <c r="F1033" t="s">
        <v>9315</v>
      </c>
      <c r="H1033">
        <v>64.667807499999995</v>
      </c>
      <c r="I1033">
        <v>-111.29538599999999</v>
      </c>
      <c r="J1033" s="1" t="str">
        <f t="shared" si="105"/>
        <v>Till</v>
      </c>
      <c r="K1033" s="1" t="str">
        <f t="shared" si="108"/>
        <v>Grain Mount: 0.25 – 0.50 mm</v>
      </c>
      <c r="L1033" t="s">
        <v>9162</v>
      </c>
      <c r="M1033" s="1" t="str">
        <f t="shared" si="110"/>
        <v>Ilm</v>
      </c>
      <c r="N1033" t="s">
        <v>645</v>
      </c>
      <c r="O1033" t="s">
        <v>366</v>
      </c>
      <c r="P1033" t="s">
        <v>398</v>
      </c>
      <c r="Q1033" t="s">
        <v>9316</v>
      </c>
      <c r="R1033" t="s">
        <v>555</v>
      </c>
      <c r="S1033" t="s">
        <v>115</v>
      </c>
      <c r="T1033" t="s">
        <v>6673</v>
      </c>
      <c r="U1033" t="s">
        <v>33</v>
      </c>
      <c r="V1033" t="s">
        <v>33</v>
      </c>
      <c r="W1033" t="s">
        <v>9317</v>
      </c>
      <c r="X1033" t="s">
        <v>9318</v>
      </c>
    </row>
    <row r="1034" spans="1:24" hidden="1" x14ac:dyDescent="0.25">
      <c r="A1034" t="s">
        <v>9319</v>
      </c>
      <c r="B1034" t="s">
        <v>9320</v>
      </c>
      <c r="C1034" s="1" t="str">
        <f t="shared" si="106"/>
        <v>21:0955</v>
      </c>
      <c r="D1034" s="1" t="str">
        <f t="shared" si="107"/>
        <v>21:0006</v>
      </c>
      <c r="E1034" t="s">
        <v>9160</v>
      </c>
      <c r="F1034" t="s">
        <v>9321</v>
      </c>
      <c r="H1034">
        <v>64.667807499999995</v>
      </c>
      <c r="I1034">
        <v>-111.29538599999999</v>
      </c>
      <c r="J1034" s="1" t="str">
        <f t="shared" si="105"/>
        <v>Till</v>
      </c>
      <c r="K1034" s="1" t="str">
        <f t="shared" si="108"/>
        <v>Grain Mount: 0.25 – 0.50 mm</v>
      </c>
      <c r="L1034" t="s">
        <v>9162</v>
      </c>
      <c r="M1034" s="1" t="str">
        <f t="shared" si="110"/>
        <v>Ilm</v>
      </c>
      <c r="N1034" t="s">
        <v>449</v>
      </c>
      <c r="O1034" t="s">
        <v>278</v>
      </c>
      <c r="P1034" t="s">
        <v>451</v>
      </c>
      <c r="Q1034" t="s">
        <v>9322</v>
      </c>
      <c r="R1034" t="s">
        <v>33</v>
      </c>
      <c r="S1034" t="s">
        <v>4883</v>
      </c>
      <c r="T1034" t="s">
        <v>6526</v>
      </c>
      <c r="U1034" t="s">
        <v>33</v>
      </c>
      <c r="V1034" t="s">
        <v>33</v>
      </c>
      <c r="W1034" t="s">
        <v>9323</v>
      </c>
      <c r="X1034" t="s">
        <v>9324</v>
      </c>
    </row>
    <row r="1035" spans="1:24" hidden="1" x14ac:dyDescent="0.25">
      <c r="A1035" t="s">
        <v>9325</v>
      </c>
      <c r="B1035" t="s">
        <v>9326</v>
      </c>
      <c r="C1035" s="1" t="str">
        <f t="shared" si="106"/>
        <v>21:0955</v>
      </c>
      <c r="D1035" s="1" t="str">
        <f t="shared" si="107"/>
        <v>21:0006</v>
      </c>
      <c r="E1035" t="s">
        <v>9160</v>
      </c>
      <c r="F1035" t="s">
        <v>9327</v>
      </c>
      <c r="H1035">
        <v>64.667807499999995</v>
      </c>
      <c r="I1035">
        <v>-111.29538599999999</v>
      </c>
      <c r="J1035" s="1" t="str">
        <f t="shared" si="105"/>
        <v>Till</v>
      </c>
      <c r="K1035" s="1" t="str">
        <f t="shared" si="108"/>
        <v>Grain Mount: 0.25 – 0.50 mm</v>
      </c>
      <c r="L1035" t="s">
        <v>9162</v>
      </c>
      <c r="M1035" s="1" t="str">
        <f>HYPERLINK("http://geochem.nrcan.gc.ca/cdogs/content/kwd/kwd030541_e.htm", "Ti_Mag")</f>
        <v>Ti_Mag</v>
      </c>
      <c r="N1035" t="s">
        <v>718</v>
      </c>
      <c r="O1035" t="s">
        <v>686</v>
      </c>
      <c r="P1035" t="s">
        <v>669</v>
      </c>
      <c r="Q1035" t="s">
        <v>9328</v>
      </c>
      <c r="R1035" t="s">
        <v>33</v>
      </c>
      <c r="S1035" t="s">
        <v>4060</v>
      </c>
      <c r="T1035" t="s">
        <v>9329</v>
      </c>
      <c r="U1035" t="s">
        <v>33</v>
      </c>
      <c r="V1035" t="s">
        <v>380</v>
      </c>
      <c r="W1035" t="s">
        <v>9330</v>
      </c>
      <c r="X1035" t="s">
        <v>9331</v>
      </c>
    </row>
    <row r="1036" spans="1:24" hidden="1" x14ac:dyDescent="0.25">
      <c r="A1036" t="s">
        <v>9332</v>
      </c>
      <c r="B1036" t="s">
        <v>9333</v>
      </c>
      <c r="C1036" s="1" t="str">
        <f t="shared" si="106"/>
        <v>21:0955</v>
      </c>
      <c r="D1036" s="1" t="str">
        <f t="shared" si="107"/>
        <v>21:0006</v>
      </c>
      <c r="E1036" t="s">
        <v>9160</v>
      </c>
      <c r="F1036" t="s">
        <v>9334</v>
      </c>
      <c r="H1036">
        <v>64.667807499999995</v>
      </c>
      <c r="I1036">
        <v>-111.29538599999999</v>
      </c>
      <c r="J1036" s="1" t="str">
        <f t="shared" si="105"/>
        <v>Till</v>
      </c>
      <c r="K1036" s="1" t="str">
        <f t="shared" si="108"/>
        <v>Grain Mount: 0.25 – 0.50 mm</v>
      </c>
      <c r="L1036" t="s">
        <v>9162</v>
      </c>
      <c r="M1036" s="1" t="str">
        <f>HYPERLINK("http://geochem.nrcan.gc.ca/cdogs/content/kwd/kwd030533_e.htm", "Tur")</f>
        <v>Tur</v>
      </c>
      <c r="N1036" t="s">
        <v>9335</v>
      </c>
      <c r="O1036" t="s">
        <v>2392</v>
      </c>
      <c r="P1036" t="s">
        <v>90</v>
      </c>
      <c r="Q1036" t="s">
        <v>9336</v>
      </c>
      <c r="R1036" t="s">
        <v>64</v>
      </c>
      <c r="S1036" t="s">
        <v>9337</v>
      </c>
      <c r="T1036" t="s">
        <v>1837</v>
      </c>
      <c r="U1036" t="s">
        <v>9338</v>
      </c>
      <c r="V1036" t="s">
        <v>9339</v>
      </c>
      <c r="W1036" t="s">
        <v>526</v>
      </c>
      <c r="X1036" t="s">
        <v>9340</v>
      </c>
    </row>
    <row r="1037" spans="1:24" hidden="1" x14ac:dyDescent="0.25">
      <c r="A1037" t="s">
        <v>9341</v>
      </c>
      <c r="B1037" t="s">
        <v>9342</v>
      </c>
      <c r="C1037" s="1" t="str">
        <f t="shared" si="106"/>
        <v>21:0955</v>
      </c>
      <c r="D1037" s="1" t="str">
        <f t="shared" si="107"/>
        <v>21:0006</v>
      </c>
      <c r="E1037" t="s">
        <v>9160</v>
      </c>
      <c r="F1037" t="s">
        <v>9343</v>
      </c>
      <c r="H1037">
        <v>64.667807499999995</v>
      </c>
      <c r="I1037">
        <v>-111.29538599999999</v>
      </c>
      <c r="J1037" s="1" t="str">
        <f t="shared" si="105"/>
        <v>Till</v>
      </c>
      <c r="K1037" s="1" t="str">
        <f t="shared" si="108"/>
        <v>Grain Mount: 0.25 – 0.50 mm</v>
      </c>
      <c r="L1037" t="s">
        <v>9162</v>
      </c>
      <c r="M1037" s="1" t="str">
        <f>HYPERLINK("http://geochem.nrcan.gc.ca/cdogs/content/kwd/kwd030120_e.htm", "Ilm")</f>
        <v>Ilm</v>
      </c>
      <c r="N1037" t="s">
        <v>36</v>
      </c>
      <c r="O1037" t="s">
        <v>220</v>
      </c>
      <c r="P1037" t="s">
        <v>246</v>
      </c>
      <c r="Q1037" t="s">
        <v>9344</v>
      </c>
      <c r="R1037" t="s">
        <v>366</v>
      </c>
      <c r="S1037" t="s">
        <v>2340</v>
      </c>
      <c r="T1037" t="s">
        <v>9345</v>
      </c>
      <c r="U1037" t="s">
        <v>61</v>
      </c>
      <c r="V1037" t="s">
        <v>462</v>
      </c>
      <c r="W1037" t="s">
        <v>9346</v>
      </c>
      <c r="X1037" t="s">
        <v>9347</v>
      </c>
    </row>
    <row r="1038" spans="1:24" hidden="1" x14ac:dyDescent="0.25">
      <c r="A1038" t="s">
        <v>9348</v>
      </c>
      <c r="B1038" t="s">
        <v>9349</v>
      </c>
      <c r="C1038" s="1" t="str">
        <f t="shared" si="106"/>
        <v>21:0955</v>
      </c>
      <c r="D1038" s="1" t="str">
        <f t="shared" si="107"/>
        <v>21:0006</v>
      </c>
      <c r="E1038" t="s">
        <v>9160</v>
      </c>
      <c r="F1038" t="s">
        <v>9350</v>
      </c>
      <c r="H1038">
        <v>64.667807499999995</v>
      </c>
      <c r="I1038">
        <v>-111.29538599999999</v>
      </c>
      <c r="J1038" s="1" t="str">
        <f t="shared" si="105"/>
        <v>Till</v>
      </c>
      <c r="K1038" s="1" t="str">
        <f t="shared" si="108"/>
        <v>Grain Mount: 0.25 – 0.50 mm</v>
      </c>
      <c r="L1038" t="s">
        <v>9162</v>
      </c>
      <c r="M1038" s="1" t="str">
        <f>HYPERLINK("http://geochem.nrcan.gc.ca/cdogs/content/kwd/kwd030533_e.htm", "Tur")</f>
        <v>Tur</v>
      </c>
      <c r="N1038" t="s">
        <v>9351</v>
      </c>
      <c r="O1038" t="s">
        <v>1207</v>
      </c>
      <c r="P1038" t="s">
        <v>235</v>
      </c>
      <c r="Q1038" t="s">
        <v>9352</v>
      </c>
      <c r="R1038" t="s">
        <v>380</v>
      </c>
      <c r="S1038" t="s">
        <v>9353</v>
      </c>
      <c r="T1038" t="s">
        <v>1415</v>
      </c>
      <c r="U1038" t="s">
        <v>9354</v>
      </c>
      <c r="V1038" t="s">
        <v>9355</v>
      </c>
      <c r="W1038" t="s">
        <v>9356</v>
      </c>
      <c r="X1038" t="s">
        <v>9357</v>
      </c>
    </row>
    <row r="1039" spans="1:24" hidden="1" x14ac:dyDescent="0.25">
      <c r="A1039" t="s">
        <v>9358</v>
      </c>
      <c r="B1039" t="s">
        <v>9359</v>
      </c>
      <c r="C1039" s="1" t="str">
        <f t="shared" si="106"/>
        <v>21:0955</v>
      </c>
      <c r="D1039" s="1" t="str">
        <f t="shared" si="107"/>
        <v>21:0006</v>
      </c>
      <c r="E1039" t="s">
        <v>9160</v>
      </c>
      <c r="F1039" t="s">
        <v>9360</v>
      </c>
      <c r="H1039">
        <v>64.667807499999995</v>
      </c>
      <c r="I1039">
        <v>-111.29538599999999</v>
      </c>
      <c r="J1039" s="1" t="str">
        <f t="shared" si="105"/>
        <v>Till</v>
      </c>
      <c r="K1039" s="1" t="str">
        <f t="shared" si="108"/>
        <v>Grain Mount: 0.25 – 0.50 mm</v>
      </c>
      <c r="L1039" t="s">
        <v>9162</v>
      </c>
      <c r="M1039" s="1" t="str">
        <f>HYPERLINK("http://geochem.nrcan.gc.ca/cdogs/content/kwd/kwd030120_e.htm", "Ilm")</f>
        <v>Ilm</v>
      </c>
      <c r="N1039" t="s">
        <v>651</v>
      </c>
      <c r="O1039" t="s">
        <v>33</v>
      </c>
      <c r="P1039" t="s">
        <v>214</v>
      </c>
      <c r="Q1039" t="s">
        <v>9361</v>
      </c>
      <c r="R1039" t="s">
        <v>234</v>
      </c>
      <c r="S1039" t="s">
        <v>282</v>
      </c>
      <c r="T1039" t="s">
        <v>9362</v>
      </c>
      <c r="U1039" t="s">
        <v>33</v>
      </c>
      <c r="V1039" t="s">
        <v>2144</v>
      </c>
      <c r="W1039" t="s">
        <v>9363</v>
      </c>
      <c r="X1039" t="s">
        <v>9364</v>
      </c>
    </row>
    <row r="1040" spans="1:24" hidden="1" x14ac:dyDescent="0.25">
      <c r="A1040" t="s">
        <v>9365</v>
      </c>
      <c r="B1040" t="s">
        <v>9366</v>
      </c>
      <c r="C1040" s="1" t="str">
        <f t="shared" si="106"/>
        <v>21:0955</v>
      </c>
      <c r="D1040" s="1" t="str">
        <f t="shared" si="107"/>
        <v>21:0006</v>
      </c>
      <c r="E1040" t="s">
        <v>9160</v>
      </c>
      <c r="F1040" t="s">
        <v>9367</v>
      </c>
      <c r="H1040">
        <v>64.667807499999995</v>
      </c>
      <c r="I1040">
        <v>-111.29538599999999</v>
      </c>
      <c r="J1040" s="1" t="str">
        <f t="shared" si="105"/>
        <v>Till</v>
      </c>
      <c r="K1040" s="1" t="str">
        <f t="shared" si="108"/>
        <v>Grain Mount: 0.25 – 0.50 mm</v>
      </c>
      <c r="L1040" t="s">
        <v>9162</v>
      </c>
      <c r="M1040" s="1" t="str">
        <f>HYPERLINK("http://geochem.nrcan.gc.ca/cdogs/content/kwd/kwd030120_e.htm", "Ilm")</f>
        <v>Ilm</v>
      </c>
      <c r="N1040" t="s">
        <v>531</v>
      </c>
      <c r="O1040" t="s">
        <v>331</v>
      </c>
      <c r="P1040" t="s">
        <v>765</v>
      </c>
      <c r="Q1040" t="s">
        <v>9368</v>
      </c>
      <c r="R1040" t="s">
        <v>33</v>
      </c>
      <c r="S1040" t="s">
        <v>1124</v>
      </c>
      <c r="T1040" t="s">
        <v>1181</v>
      </c>
      <c r="U1040" t="s">
        <v>90</v>
      </c>
      <c r="V1040" t="s">
        <v>33</v>
      </c>
      <c r="W1040" t="s">
        <v>9369</v>
      </c>
      <c r="X1040" t="s">
        <v>9370</v>
      </c>
    </row>
    <row r="1041" spans="1:24" hidden="1" x14ac:dyDescent="0.25">
      <c r="A1041" t="s">
        <v>9371</v>
      </c>
      <c r="B1041" t="s">
        <v>9372</v>
      </c>
      <c r="C1041" s="1" t="str">
        <f t="shared" si="106"/>
        <v>21:0955</v>
      </c>
      <c r="D1041" s="1" t="str">
        <f t="shared" si="107"/>
        <v>21:0006</v>
      </c>
      <c r="E1041" t="s">
        <v>9160</v>
      </c>
      <c r="F1041" t="s">
        <v>9373</v>
      </c>
      <c r="H1041">
        <v>64.667807499999995</v>
      </c>
      <c r="I1041">
        <v>-111.29538599999999</v>
      </c>
      <c r="J1041" s="1" t="str">
        <f t="shared" si="105"/>
        <v>Till</v>
      </c>
      <c r="K1041" s="1" t="str">
        <f t="shared" si="108"/>
        <v>Grain Mount: 0.25 – 0.50 mm</v>
      </c>
      <c r="L1041" t="s">
        <v>9162</v>
      </c>
      <c r="M1041" s="1" t="str">
        <f>HYPERLINK("http://geochem.nrcan.gc.ca/cdogs/content/kwd/kwd030541_e.htm", "Ti_Mag")</f>
        <v>Ti_Mag</v>
      </c>
      <c r="N1041" t="s">
        <v>4430</v>
      </c>
      <c r="O1041" t="s">
        <v>33</v>
      </c>
      <c r="P1041" t="s">
        <v>1892</v>
      </c>
      <c r="Q1041" t="s">
        <v>9374</v>
      </c>
      <c r="R1041" t="s">
        <v>101</v>
      </c>
      <c r="S1041" t="s">
        <v>645</v>
      </c>
      <c r="T1041" t="s">
        <v>9375</v>
      </c>
      <c r="U1041" t="s">
        <v>33</v>
      </c>
      <c r="V1041" t="s">
        <v>490</v>
      </c>
      <c r="W1041" t="s">
        <v>9376</v>
      </c>
      <c r="X1041" t="s">
        <v>9377</v>
      </c>
    </row>
    <row r="1042" spans="1:24" hidden="1" x14ac:dyDescent="0.25">
      <c r="A1042" t="s">
        <v>9378</v>
      </c>
      <c r="B1042" t="s">
        <v>9379</v>
      </c>
      <c r="C1042" s="1" t="str">
        <f t="shared" si="106"/>
        <v>21:0955</v>
      </c>
      <c r="D1042" s="1" t="str">
        <f t="shared" si="107"/>
        <v>21:0006</v>
      </c>
      <c r="E1042" t="s">
        <v>9160</v>
      </c>
      <c r="F1042" t="s">
        <v>9380</v>
      </c>
      <c r="H1042">
        <v>64.667807499999995</v>
      </c>
      <c r="I1042">
        <v>-111.29538599999999</v>
      </c>
      <c r="J1042" s="1" t="str">
        <f t="shared" si="105"/>
        <v>Till</v>
      </c>
      <c r="K1042" s="1" t="str">
        <f t="shared" si="108"/>
        <v>Grain Mount: 0.25 – 0.50 mm</v>
      </c>
      <c r="L1042" t="s">
        <v>9162</v>
      </c>
      <c r="M1042" s="1" t="str">
        <f>HYPERLINK("http://geochem.nrcan.gc.ca/cdogs/content/kwd/kwd030120_e.htm", "Ilm")</f>
        <v>Ilm</v>
      </c>
      <c r="N1042" t="s">
        <v>490</v>
      </c>
      <c r="O1042" t="s">
        <v>234</v>
      </c>
      <c r="P1042" t="s">
        <v>955</v>
      </c>
      <c r="Q1042" t="s">
        <v>9381</v>
      </c>
      <c r="R1042" t="s">
        <v>474</v>
      </c>
      <c r="S1042" t="s">
        <v>9382</v>
      </c>
      <c r="T1042" t="s">
        <v>1319</v>
      </c>
      <c r="U1042" t="s">
        <v>33</v>
      </c>
      <c r="V1042" t="s">
        <v>33</v>
      </c>
      <c r="W1042" t="s">
        <v>9383</v>
      </c>
      <c r="X1042" t="s">
        <v>9384</v>
      </c>
    </row>
    <row r="1043" spans="1:24" hidden="1" x14ac:dyDescent="0.25">
      <c r="A1043" t="s">
        <v>9385</v>
      </c>
      <c r="B1043" t="s">
        <v>9386</v>
      </c>
      <c r="C1043" s="1" t="str">
        <f t="shared" si="106"/>
        <v>21:0955</v>
      </c>
      <c r="D1043" s="1" t="str">
        <f t="shared" si="107"/>
        <v>21:0006</v>
      </c>
      <c r="E1043" t="s">
        <v>9160</v>
      </c>
      <c r="F1043" t="s">
        <v>9387</v>
      </c>
      <c r="H1043">
        <v>64.667807499999995</v>
      </c>
      <c r="I1043">
        <v>-111.29538599999999</v>
      </c>
      <c r="J1043" s="1" t="str">
        <f t="shared" si="105"/>
        <v>Till</v>
      </c>
      <c r="K1043" s="1" t="str">
        <f t="shared" si="108"/>
        <v>Grain Mount: 0.25 – 0.50 mm</v>
      </c>
      <c r="L1043" t="s">
        <v>9162</v>
      </c>
      <c r="M1043" s="1" t="str">
        <f>HYPERLINK("http://geochem.nrcan.gc.ca/cdogs/content/kwd/kwd030120_e.htm", "Ilm")</f>
        <v>Ilm</v>
      </c>
      <c r="N1043" t="s">
        <v>489</v>
      </c>
      <c r="O1043" t="s">
        <v>36</v>
      </c>
      <c r="P1043" t="s">
        <v>806</v>
      </c>
      <c r="Q1043" t="s">
        <v>9388</v>
      </c>
      <c r="R1043" t="s">
        <v>33</v>
      </c>
      <c r="S1043" t="s">
        <v>799</v>
      </c>
      <c r="T1043" t="s">
        <v>3391</v>
      </c>
      <c r="U1043" t="s">
        <v>33</v>
      </c>
      <c r="V1043" t="s">
        <v>33</v>
      </c>
      <c r="W1043" t="s">
        <v>9389</v>
      </c>
      <c r="X1043" t="s">
        <v>9390</v>
      </c>
    </row>
    <row r="1044" spans="1:24" hidden="1" x14ac:dyDescent="0.25">
      <c r="A1044" t="s">
        <v>9391</v>
      </c>
      <c r="B1044" t="s">
        <v>9392</v>
      </c>
      <c r="C1044" s="1" t="str">
        <f t="shared" si="106"/>
        <v>21:0955</v>
      </c>
      <c r="D1044" s="1" t="str">
        <f t="shared" si="107"/>
        <v>21:0006</v>
      </c>
      <c r="E1044" t="s">
        <v>9160</v>
      </c>
      <c r="F1044" t="s">
        <v>9393</v>
      </c>
      <c r="H1044">
        <v>64.667807499999995</v>
      </c>
      <c r="I1044">
        <v>-111.29538599999999</v>
      </c>
      <c r="J1044" s="1" t="str">
        <f t="shared" si="105"/>
        <v>Till</v>
      </c>
      <c r="K1044" s="1" t="str">
        <f t="shared" si="108"/>
        <v>Grain Mount: 0.25 – 0.50 mm</v>
      </c>
      <c r="L1044" t="s">
        <v>9162</v>
      </c>
      <c r="M1044" s="1" t="str">
        <f>HYPERLINK("http://geochem.nrcan.gc.ca/cdogs/content/kwd/kwd030120_e.htm", "Ilm")</f>
        <v>Ilm</v>
      </c>
      <c r="N1044" t="s">
        <v>36</v>
      </c>
      <c r="O1044" t="s">
        <v>36</v>
      </c>
      <c r="P1044" t="s">
        <v>221</v>
      </c>
      <c r="Q1044" t="s">
        <v>9394</v>
      </c>
      <c r="R1044" t="s">
        <v>234</v>
      </c>
      <c r="S1044" t="s">
        <v>1009</v>
      </c>
      <c r="T1044" t="s">
        <v>4160</v>
      </c>
      <c r="U1044" t="s">
        <v>33</v>
      </c>
      <c r="V1044" t="s">
        <v>33</v>
      </c>
      <c r="W1044" t="s">
        <v>9395</v>
      </c>
      <c r="X1044" t="s">
        <v>9396</v>
      </c>
    </row>
    <row r="1045" spans="1:24" hidden="1" x14ac:dyDescent="0.25">
      <c r="A1045" t="s">
        <v>9397</v>
      </c>
      <c r="B1045" t="s">
        <v>9398</v>
      </c>
      <c r="C1045" s="1" t="str">
        <f t="shared" si="106"/>
        <v>21:0955</v>
      </c>
      <c r="D1045" s="1" t="str">
        <f t="shared" si="107"/>
        <v>21:0006</v>
      </c>
      <c r="E1045" t="s">
        <v>9399</v>
      </c>
      <c r="F1045" t="s">
        <v>9400</v>
      </c>
      <c r="H1045">
        <v>64.264507300000005</v>
      </c>
      <c r="I1045">
        <v>-111.6060135</v>
      </c>
      <c r="J1045" s="1" t="str">
        <f t="shared" si="105"/>
        <v>Till</v>
      </c>
      <c r="K1045" s="1" t="str">
        <f t="shared" si="108"/>
        <v>Grain Mount: 0.25 – 0.50 mm</v>
      </c>
      <c r="L1045" t="s">
        <v>9401</v>
      </c>
      <c r="M1045" s="1" t="str">
        <f>HYPERLINK("http://geochem.nrcan.gc.ca/cdogs/content/kwd/kwd030523_e.htm", "Prp")</f>
        <v>Prp</v>
      </c>
      <c r="N1045" t="s">
        <v>9402</v>
      </c>
      <c r="O1045" t="s">
        <v>4231</v>
      </c>
      <c r="P1045" t="s">
        <v>9403</v>
      </c>
      <c r="Q1045" t="s">
        <v>8433</v>
      </c>
      <c r="R1045" t="s">
        <v>33</v>
      </c>
      <c r="S1045" t="s">
        <v>9404</v>
      </c>
      <c r="T1045" t="s">
        <v>4666</v>
      </c>
      <c r="U1045" t="s">
        <v>33</v>
      </c>
      <c r="V1045" t="s">
        <v>3181</v>
      </c>
      <c r="W1045" t="s">
        <v>806</v>
      </c>
      <c r="X1045" t="s">
        <v>9405</v>
      </c>
    </row>
    <row r="1046" spans="1:24" hidden="1" x14ac:dyDescent="0.25">
      <c r="A1046" t="s">
        <v>9406</v>
      </c>
      <c r="B1046" t="s">
        <v>9407</v>
      </c>
      <c r="C1046" s="1" t="str">
        <f t="shared" si="106"/>
        <v>21:0955</v>
      </c>
      <c r="D1046" s="1" t="str">
        <f t="shared" si="107"/>
        <v>21:0006</v>
      </c>
      <c r="E1046" t="s">
        <v>9399</v>
      </c>
      <c r="F1046" t="s">
        <v>9408</v>
      </c>
      <c r="H1046">
        <v>64.264507300000005</v>
      </c>
      <c r="I1046">
        <v>-111.6060135</v>
      </c>
      <c r="J1046" s="1" t="str">
        <f t="shared" si="105"/>
        <v>Till</v>
      </c>
      <c r="K1046" s="1" t="str">
        <f t="shared" si="108"/>
        <v>Grain Mount: 0.25 – 0.50 mm</v>
      </c>
      <c r="L1046" t="s">
        <v>9401</v>
      </c>
      <c r="M1046" s="1" t="str">
        <f>HYPERLINK("http://geochem.nrcan.gc.ca/cdogs/content/kwd/kwd030120_e.htm", "Ilm")</f>
        <v>Ilm</v>
      </c>
      <c r="N1046" t="s">
        <v>469</v>
      </c>
      <c r="O1046" t="s">
        <v>555</v>
      </c>
      <c r="P1046" t="s">
        <v>531</v>
      </c>
      <c r="Q1046" t="s">
        <v>9409</v>
      </c>
      <c r="R1046" t="s">
        <v>33</v>
      </c>
      <c r="S1046" t="s">
        <v>9410</v>
      </c>
      <c r="T1046" t="s">
        <v>589</v>
      </c>
      <c r="U1046" t="s">
        <v>33</v>
      </c>
      <c r="V1046" t="s">
        <v>33</v>
      </c>
      <c r="W1046" t="s">
        <v>9411</v>
      </c>
      <c r="X1046" t="s">
        <v>9412</v>
      </c>
    </row>
    <row r="1047" spans="1:24" hidden="1" x14ac:dyDescent="0.25">
      <c r="A1047" t="s">
        <v>9413</v>
      </c>
      <c r="B1047" t="s">
        <v>9414</v>
      </c>
      <c r="C1047" s="1" t="str">
        <f t="shared" si="106"/>
        <v>21:0955</v>
      </c>
      <c r="D1047" s="1" t="str">
        <f t="shared" si="107"/>
        <v>21:0006</v>
      </c>
      <c r="E1047" t="s">
        <v>9399</v>
      </c>
      <c r="F1047" t="s">
        <v>9415</v>
      </c>
      <c r="H1047">
        <v>64.264507300000005</v>
      </c>
      <c r="I1047">
        <v>-111.6060135</v>
      </c>
      <c r="J1047" s="1" t="str">
        <f t="shared" si="105"/>
        <v>Till</v>
      </c>
      <c r="K1047" s="1" t="str">
        <f t="shared" si="108"/>
        <v>Grain Mount: 0.25 – 0.50 mm</v>
      </c>
      <c r="L1047" t="s">
        <v>9401</v>
      </c>
      <c r="M1047" s="1" t="str">
        <f>HYPERLINK("http://geochem.nrcan.gc.ca/cdogs/content/kwd/kwd030120_e.htm", "Ilm")</f>
        <v>Ilm</v>
      </c>
      <c r="N1047" t="s">
        <v>409</v>
      </c>
      <c r="O1047" t="s">
        <v>47</v>
      </c>
      <c r="P1047" t="s">
        <v>411</v>
      </c>
      <c r="Q1047" t="s">
        <v>9416</v>
      </c>
      <c r="R1047" t="s">
        <v>33</v>
      </c>
      <c r="S1047" t="s">
        <v>5730</v>
      </c>
      <c r="T1047" t="s">
        <v>9417</v>
      </c>
      <c r="U1047" t="s">
        <v>33</v>
      </c>
      <c r="V1047" t="s">
        <v>33</v>
      </c>
      <c r="W1047" t="s">
        <v>9418</v>
      </c>
      <c r="X1047" t="s">
        <v>9419</v>
      </c>
    </row>
    <row r="1048" spans="1:24" hidden="1" x14ac:dyDescent="0.25">
      <c r="A1048" t="s">
        <v>9420</v>
      </c>
      <c r="B1048" t="s">
        <v>9421</v>
      </c>
      <c r="C1048" s="1" t="str">
        <f t="shared" si="106"/>
        <v>21:0955</v>
      </c>
      <c r="D1048" s="1" t="str">
        <f t="shared" si="107"/>
        <v>21:0006</v>
      </c>
      <c r="E1048" t="s">
        <v>9399</v>
      </c>
      <c r="F1048" t="s">
        <v>9422</v>
      </c>
      <c r="H1048">
        <v>64.264507300000005</v>
      </c>
      <c r="I1048">
        <v>-111.6060135</v>
      </c>
      <c r="J1048" s="1" t="str">
        <f t="shared" si="105"/>
        <v>Till</v>
      </c>
      <c r="K1048" s="1" t="str">
        <f t="shared" si="108"/>
        <v>Grain Mount: 0.25 – 0.50 mm</v>
      </c>
      <c r="L1048" t="s">
        <v>9401</v>
      </c>
      <c r="M1048" s="1" t="str">
        <f>HYPERLINK("http://geochem.nrcan.gc.ca/cdogs/content/kwd/kwd030536_e.htm", "Lcx")</f>
        <v>Lcx</v>
      </c>
      <c r="N1048" t="s">
        <v>4748</v>
      </c>
      <c r="O1048" t="s">
        <v>686</v>
      </c>
      <c r="P1048" t="s">
        <v>307</v>
      </c>
      <c r="Q1048" t="s">
        <v>9423</v>
      </c>
      <c r="R1048" t="s">
        <v>555</v>
      </c>
      <c r="S1048" t="s">
        <v>5367</v>
      </c>
      <c r="T1048" t="s">
        <v>9424</v>
      </c>
      <c r="U1048" t="s">
        <v>33</v>
      </c>
      <c r="V1048" t="s">
        <v>399</v>
      </c>
      <c r="W1048" t="s">
        <v>9425</v>
      </c>
      <c r="X1048" t="s">
        <v>9426</v>
      </c>
    </row>
    <row r="1049" spans="1:24" hidden="1" x14ac:dyDescent="0.25">
      <c r="A1049" t="s">
        <v>9427</v>
      </c>
      <c r="B1049" t="s">
        <v>9428</v>
      </c>
      <c r="C1049" s="1" t="str">
        <f t="shared" si="106"/>
        <v>21:0955</v>
      </c>
      <c r="D1049" s="1" t="str">
        <f t="shared" si="107"/>
        <v>21:0006</v>
      </c>
      <c r="E1049" t="s">
        <v>9399</v>
      </c>
      <c r="F1049" t="s">
        <v>9429</v>
      </c>
      <c r="H1049">
        <v>64.264507300000005</v>
      </c>
      <c r="I1049">
        <v>-111.6060135</v>
      </c>
      <c r="J1049" s="1" t="str">
        <f t="shared" si="105"/>
        <v>Till</v>
      </c>
      <c r="K1049" s="1" t="str">
        <f t="shared" si="108"/>
        <v>Grain Mount: 0.25 – 0.50 mm</v>
      </c>
      <c r="L1049" t="s">
        <v>9401</v>
      </c>
      <c r="M1049" s="1" t="str">
        <f>HYPERLINK("http://geochem.nrcan.gc.ca/cdogs/content/kwd/kwd030120_e.htm", "Ilm")</f>
        <v>Ilm</v>
      </c>
      <c r="N1049" t="s">
        <v>254</v>
      </c>
      <c r="O1049" t="s">
        <v>33</v>
      </c>
      <c r="P1049" t="s">
        <v>61</v>
      </c>
      <c r="Q1049" t="s">
        <v>9430</v>
      </c>
      <c r="R1049" t="s">
        <v>366</v>
      </c>
      <c r="S1049" t="s">
        <v>1056</v>
      </c>
      <c r="T1049" t="s">
        <v>9424</v>
      </c>
      <c r="U1049" t="s">
        <v>33</v>
      </c>
      <c r="V1049" t="s">
        <v>409</v>
      </c>
      <c r="W1049" t="s">
        <v>9431</v>
      </c>
      <c r="X1049" t="s">
        <v>2982</v>
      </c>
    </row>
    <row r="1050" spans="1:24" hidden="1" x14ac:dyDescent="0.25">
      <c r="A1050" t="s">
        <v>9432</v>
      </c>
      <c r="B1050" t="s">
        <v>9433</v>
      </c>
      <c r="C1050" s="1" t="str">
        <f t="shared" si="106"/>
        <v>21:0955</v>
      </c>
      <c r="D1050" s="1" t="str">
        <f t="shared" si="107"/>
        <v>21:0006</v>
      </c>
      <c r="E1050" t="s">
        <v>9399</v>
      </c>
      <c r="F1050" t="s">
        <v>9434</v>
      </c>
      <c r="H1050">
        <v>64.264507300000005</v>
      </c>
      <c r="I1050">
        <v>-111.6060135</v>
      </c>
      <c r="J1050" s="1" t="str">
        <f t="shared" si="105"/>
        <v>Till</v>
      </c>
      <c r="K1050" s="1" t="str">
        <f t="shared" si="108"/>
        <v>Grain Mount: 0.25 – 0.50 mm</v>
      </c>
      <c r="L1050" t="s">
        <v>9401</v>
      </c>
      <c r="M1050" s="1" t="str">
        <f>HYPERLINK("http://geochem.nrcan.gc.ca/cdogs/content/kwd/kwd030120_e.htm", "Ilm")</f>
        <v>Ilm</v>
      </c>
      <c r="N1050" t="s">
        <v>782</v>
      </c>
      <c r="O1050" t="s">
        <v>366</v>
      </c>
      <c r="P1050" t="s">
        <v>686</v>
      </c>
      <c r="Q1050" t="s">
        <v>9435</v>
      </c>
      <c r="R1050" t="s">
        <v>366</v>
      </c>
      <c r="S1050" t="s">
        <v>9436</v>
      </c>
      <c r="T1050" t="s">
        <v>9437</v>
      </c>
      <c r="U1050" t="s">
        <v>33</v>
      </c>
      <c r="V1050" t="s">
        <v>33</v>
      </c>
      <c r="W1050" t="s">
        <v>4820</v>
      </c>
      <c r="X1050" t="s">
        <v>9438</v>
      </c>
    </row>
    <row r="1051" spans="1:24" hidden="1" x14ac:dyDescent="0.25">
      <c r="A1051" t="s">
        <v>9439</v>
      </c>
      <c r="B1051" t="s">
        <v>9440</v>
      </c>
      <c r="C1051" s="1" t="str">
        <f t="shared" si="106"/>
        <v>21:0955</v>
      </c>
      <c r="D1051" s="1" t="str">
        <f t="shared" si="107"/>
        <v>21:0006</v>
      </c>
      <c r="E1051" t="s">
        <v>9399</v>
      </c>
      <c r="F1051" t="s">
        <v>9441</v>
      </c>
      <c r="H1051">
        <v>64.264507300000005</v>
      </c>
      <c r="I1051">
        <v>-111.6060135</v>
      </c>
      <c r="J1051" s="1" t="str">
        <f t="shared" si="105"/>
        <v>Till</v>
      </c>
      <c r="K1051" s="1" t="str">
        <f t="shared" si="108"/>
        <v>Grain Mount: 0.25 – 0.50 mm</v>
      </c>
      <c r="L1051" t="s">
        <v>9401</v>
      </c>
      <c r="M1051" s="1" t="str">
        <f>HYPERLINK("http://geochem.nrcan.gc.ca/cdogs/content/kwd/kwd030541_e.htm", "Ti_Mag")</f>
        <v>Ti_Mag</v>
      </c>
      <c r="N1051" t="s">
        <v>4619</v>
      </c>
      <c r="O1051" t="s">
        <v>235</v>
      </c>
      <c r="P1051" t="s">
        <v>412</v>
      </c>
      <c r="Q1051" t="s">
        <v>9442</v>
      </c>
      <c r="R1051" t="s">
        <v>555</v>
      </c>
      <c r="S1051" t="s">
        <v>1297</v>
      </c>
      <c r="T1051" t="s">
        <v>469</v>
      </c>
      <c r="U1051" t="s">
        <v>33</v>
      </c>
      <c r="V1051" t="s">
        <v>3235</v>
      </c>
      <c r="W1051" t="s">
        <v>9443</v>
      </c>
      <c r="X1051" t="s">
        <v>9444</v>
      </c>
    </row>
    <row r="1052" spans="1:24" hidden="1" x14ac:dyDescent="0.25">
      <c r="A1052" t="s">
        <v>9445</v>
      </c>
      <c r="B1052" t="s">
        <v>9446</v>
      </c>
      <c r="C1052" s="1" t="str">
        <f t="shared" si="106"/>
        <v>21:0955</v>
      </c>
      <c r="D1052" s="1" t="str">
        <f t="shared" si="107"/>
        <v>21:0006</v>
      </c>
      <c r="E1052" t="s">
        <v>9399</v>
      </c>
      <c r="F1052" t="s">
        <v>9447</v>
      </c>
      <c r="H1052">
        <v>64.264507300000005</v>
      </c>
      <c r="I1052">
        <v>-111.6060135</v>
      </c>
      <c r="J1052" s="1" t="str">
        <f t="shared" ref="J1052:J1115" si="111">HYPERLINK("http://geochem.nrcan.gc.ca/cdogs/content/kwd/kwd020044_e.htm", "Till")</f>
        <v>Till</v>
      </c>
      <c r="K1052" s="1" t="str">
        <f t="shared" si="108"/>
        <v>Grain Mount: 0.25 – 0.50 mm</v>
      </c>
      <c r="L1052" t="s">
        <v>9401</v>
      </c>
      <c r="M1052" s="1" t="str">
        <f>HYPERLINK("http://geochem.nrcan.gc.ca/cdogs/content/kwd/kwd030120_e.htm", "Ilm")</f>
        <v>Ilm</v>
      </c>
      <c r="N1052" t="s">
        <v>156</v>
      </c>
      <c r="O1052" t="s">
        <v>245</v>
      </c>
      <c r="P1052" t="s">
        <v>64</v>
      </c>
      <c r="Q1052" t="s">
        <v>9448</v>
      </c>
      <c r="R1052" t="s">
        <v>474</v>
      </c>
      <c r="S1052" t="s">
        <v>4235</v>
      </c>
      <c r="T1052" t="s">
        <v>8004</v>
      </c>
      <c r="U1052" t="s">
        <v>33</v>
      </c>
      <c r="V1052" t="s">
        <v>686</v>
      </c>
      <c r="W1052" t="s">
        <v>9449</v>
      </c>
      <c r="X1052" t="s">
        <v>9450</v>
      </c>
    </row>
    <row r="1053" spans="1:24" hidden="1" x14ac:dyDescent="0.25">
      <c r="A1053" t="s">
        <v>9451</v>
      </c>
      <c r="B1053" t="s">
        <v>9452</v>
      </c>
      <c r="C1053" s="1" t="str">
        <f t="shared" si="106"/>
        <v>21:0955</v>
      </c>
      <c r="D1053" s="1" t="str">
        <f t="shared" si="107"/>
        <v>21:0006</v>
      </c>
      <c r="E1053" t="s">
        <v>9453</v>
      </c>
      <c r="F1053" t="s">
        <v>9454</v>
      </c>
      <c r="H1053">
        <v>64.314165099999997</v>
      </c>
      <c r="I1053">
        <v>-111.3118874</v>
      </c>
      <c r="J1053" s="1" t="str">
        <f t="shared" si="111"/>
        <v>Till</v>
      </c>
      <c r="K1053" s="1" t="str">
        <f t="shared" si="108"/>
        <v>Grain Mount: 0.25 – 0.50 mm</v>
      </c>
      <c r="L1053" t="s">
        <v>9401</v>
      </c>
      <c r="M1053" s="1" t="str">
        <f>HYPERLINK("http://geochem.nrcan.gc.ca/cdogs/content/kwd/kwd030523_e.htm", "Prp")</f>
        <v>Prp</v>
      </c>
      <c r="N1053" t="s">
        <v>8156</v>
      </c>
      <c r="O1053" t="s">
        <v>9455</v>
      </c>
      <c r="P1053" t="s">
        <v>9456</v>
      </c>
      <c r="Q1053" t="s">
        <v>9457</v>
      </c>
      <c r="R1053" t="s">
        <v>235</v>
      </c>
      <c r="S1053" t="s">
        <v>8617</v>
      </c>
      <c r="T1053" t="s">
        <v>49</v>
      </c>
      <c r="U1053" t="s">
        <v>170</v>
      </c>
      <c r="V1053" t="s">
        <v>9458</v>
      </c>
      <c r="W1053" t="s">
        <v>2434</v>
      </c>
      <c r="X1053" t="s">
        <v>9459</v>
      </c>
    </row>
    <row r="1054" spans="1:24" hidden="1" x14ac:dyDescent="0.25">
      <c r="A1054" t="s">
        <v>9460</v>
      </c>
      <c r="B1054" t="s">
        <v>9461</v>
      </c>
      <c r="C1054" s="1" t="str">
        <f t="shared" ref="C1054:C1117" si="112">HYPERLINK("http://geochem.nrcan.gc.ca/cdogs/content/bdl/bdl210955_e.htm", "21:0955")</f>
        <v>21:0955</v>
      </c>
      <c r="D1054" s="1" t="str">
        <f t="shared" ref="D1054:D1117" si="113">HYPERLINK("http://geochem.nrcan.gc.ca/cdogs/content/svy/svy210006_e.htm", "21:0006")</f>
        <v>21:0006</v>
      </c>
      <c r="E1054" t="s">
        <v>9453</v>
      </c>
      <c r="F1054" t="s">
        <v>9462</v>
      </c>
      <c r="H1054">
        <v>64.314165099999997</v>
      </c>
      <c r="I1054">
        <v>-111.3118874</v>
      </c>
      <c r="J1054" s="1" t="str">
        <f t="shared" si="111"/>
        <v>Till</v>
      </c>
      <c r="K1054" s="1" t="str">
        <f t="shared" ref="K1054:K1117" si="114">HYPERLINK("http://geochem.nrcan.gc.ca/cdogs/content/kwd/kwd080043_e.htm", "Grain Mount: 0.25 – 0.50 mm")</f>
        <v>Grain Mount: 0.25 – 0.50 mm</v>
      </c>
      <c r="L1054" t="s">
        <v>9401</v>
      </c>
      <c r="M1054" s="1" t="str">
        <f>HYPERLINK("http://geochem.nrcan.gc.ca/cdogs/content/kwd/kwd030541_e.htm", "Ti_Mag")</f>
        <v>Ti_Mag</v>
      </c>
      <c r="N1054" t="s">
        <v>133</v>
      </c>
      <c r="O1054" t="s">
        <v>33</v>
      </c>
      <c r="P1054" t="s">
        <v>693</v>
      </c>
      <c r="Q1054" t="s">
        <v>9463</v>
      </c>
      <c r="R1054" t="s">
        <v>33</v>
      </c>
      <c r="S1054" t="s">
        <v>186</v>
      </c>
      <c r="T1054" t="s">
        <v>9464</v>
      </c>
      <c r="U1054" t="s">
        <v>33</v>
      </c>
      <c r="V1054" t="s">
        <v>33</v>
      </c>
      <c r="W1054" t="s">
        <v>9465</v>
      </c>
      <c r="X1054" t="s">
        <v>9466</v>
      </c>
    </row>
    <row r="1055" spans="1:24" hidden="1" x14ac:dyDescent="0.25">
      <c r="A1055" t="s">
        <v>9467</v>
      </c>
      <c r="B1055" t="s">
        <v>9468</v>
      </c>
      <c r="C1055" s="1" t="str">
        <f t="shared" si="112"/>
        <v>21:0955</v>
      </c>
      <c r="D1055" s="1" t="str">
        <f t="shared" si="113"/>
        <v>21:0006</v>
      </c>
      <c r="E1055" t="s">
        <v>9453</v>
      </c>
      <c r="F1055" t="s">
        <v>9469</v>
      </c>
      <c r="H1055">
        <v>64.314165099999997</v>
      </c>
      <c r="I1055">
        <v>-111.3118874</v>
      </c>
      <c r="J1055" s="1" t="str">
        <f t="shared" si="111"/>
        <v>Till</v>
      </c>
      <c r="K1055" s="1" t="str">
        <f t="shared" si="114"/>
        <v>Grain Mount: 0.25 – 0.50 mm</v>
      </c>
      <c r="L1055" t="s">
        <v>9401</v>
      </c>
      <c r="M1055" s="1" t="str">
        <f>HYPERLINK("http://geochem.nrcan.gc.ca/cdogs/content/kwd/kwd030541_e.htm", "Ti_Mag")</f>
        <v>Ti_Mag</v>
      </c>
      <c r="N1055" t="s">
        <v>9470</v>
      </c>
      <c r="O1055" t="s">
        <v>641</v>
      </c>
      <c r="P1055" t="s">
        <v>1350</v>
      </c>
      <c r="Q1055" t="s">
        <v>9471</v>
      </c>
      <c r="R1055" t="s">
        <v>366</v>
      </c>
      <c r="S1055" t="s">
        <v>207</v>
      </c>
      <c r="T1055" t="s">
        <v>2257</v>
      </c>
      <c r="U1055" t="s">
        <v>33</v>
      </c>
      <c r="V1055" t="s">
        <v>495</v>
      </c>
      <c r="W1055" t="s">
        <v>9472</v>
      </c>
      <c r="X1055" t="s">
        <v>9473</v>
      </c>
    </row>
    <row r="1056" spans="1:24" hidden="1" x14ac:dyDescent="0.25">
      <c r="A1056" t="s">
        <v>9474</v>
      </c>
      <c r="B1056" t="s">
        <v>9475</v>
      </c>
      <c r="C1056" s="1" t="str">
        <f t="shared" si="112"/>
        <v>21:0955</v>
      </c>
      <c r="D1056" s="1" t="str">
        <f t="shared" si="113"/>
        <v>21:0006</v>
      </c>
      <c r="E1056" t="s">
        <v>9453</v>
      </c>
      <c r="F1056" t="s">
        <v>9476</v>
      </c>
      <c r="H1056">
        <v>64.314165099999997</v>
      </c>
      <c r="I1056">
        <v>-111.3118874</v>
      </c>
      <c r="J1056" s="1" t="str">
        <f t="shared" si="111"/>
        <v>Till</v>
      </c>
      <c r="K1056" s="1" t="str">
        <f t="shared" si="114"/>
        <v>Grain Mount: 0.25 – 0.50 mm</v>
      </c>
      <c r="L1056" t="s">
        <v>9401</v>
      </c>
      <c r="M1056" s="1" t="str">
        <f>HYPERLINK("http://geochem.nrcan.gc.ca/cdogs/content/kwd/kwd030120_e.htm", "Ilm")</f>
        <v>Ilm</v>
      </c>
      <c r="N1056" t="s">
        <v>380</v>
      </c>
      <c r="O1056" t="s">
        <v>33</v>
      </c>
      <c r="P1056" t="s">
        <v>474</v>
      </c>
      <c r="Q1056" t="s">
        <v>9477</v>
      </c>
      <c r="R1056" t="s">
        <v>33</v>
      </c>
      <c r="S1056" t="s">
        <v>9478</v>
      </c>
      <c r="T1056" t="s">
        <v>9479</v>
      </c>
      <c r="U1056" t="s">
        <v>33</v>
      </c>
      <c r="V1056" t="s">
        <v>33</v>
      </c>
      <c r="W1056" t="s">
        <v>9480</v>
      </c>
      <c r="X1056" t="s">
        <v>9481</v>
      </c>
    </row>
    <row r="1057" spans="1:24" hidden="1" x14ac:dyDescent="0.25">
      <c r="A1057" t="s">
        <v>9482</v>
      </c>
      <c r="B1057" t="s">
        <v>9483</v>
      </c>
      <c r="C1057" s="1" t="str">
        <f t="shared" si="112"/>
        <v>21:0955</v>
      </c>
      <c r="D1057" s="1" t="str">
        <f t="shared" si="113"/>
        <v>21:0006</v>
      </c>
      <c r="E1057" t="s">
        <v>9453</v>
      </c>
      <c r="F1057" t="s">
        <v>9484</v>
      </c>
      <c r="H1057">
        <v>64.314165099999997</v>
      </c>
      <c r="I1057">
        <v>-111.3118874</v>
      </c>
      <c r="J1057" s="1" t="str">
        <f t="shared" si="111"/>
        <v>Till</v>
      </c>
      <c r="K1057" s="1" t="str">
        <f t="shared" si="114"/>
        <v>Grain Mount: 0.25 – 0.50 mm</v>
      </c>
      <c r="L1057" t="s">
        <v>9401</v>
      </c>
      <c r="M1057" s="1" t="str">
        <f>HYPERLINK("http://geochem.nrcan.gc.ca/cdogs/content/kwd/kwd030118_e.htm", "Hem")</f>
        <v>Hem</v>
      </c>
      <c r="N1057" t="s">
        <v>4123</v>
      </c>
      <c r="O1057" t="s">
        <v>420</v>
      </c>
      <c r="P1057" t="s">
        <v>50</v>
      </c>
      <c r="Q1057" t="s">
        <v>9485</v>
      </c>
      <c r="R1057" t="s">
        <v>245</v>
      </c>
      <c r="S1057" t="s">
        <v>235</v>
      </c>
      <c r="T1057" t="s">
        <v>703</v>
      </c>
      <c r="U1057" t="s">
        <v>366</v>
      </c>
      <c r="V1057" t="s">
        <v>9486</v>
      </c>
      <c r="W1057" t="s">
        <v>4827</v>
      </c>
      <c r="X1057" t="s">
        <v>9487</v>
      </c>
    </row>
    <row r="1058" spans="1:24" hidden="1" x14ac:dyDescent="0.25">
      <c r="A1058" t="s">
        <v>9488</v>
      </c>
      <c r="B1058" t="s">
        <v>9489</v>
      </c>
      <c r="C1058" s="1" t="str">
        <f t="shared" si="112"/>
        <v>21:0955</v>
      </c>
      <c r="D1058" s="1" t="str">
        <f t="shared" si="113"/>
        <v>21:0006</v>
      </c>
      <c r="E1058" t="s">
        <v>9453</v>
      </c>
      <c r="F1058" t="s">
        <v>9490</v>
      </c>
      <c r="H1058">
        <v>64.314165099999997</v>
      </c>
      <c r="I1058">
        <v>-111.3118874</v>
      </c>
      <c r="J1058" s="1" t="str">
        <f t="shared" si="111"/>
        <v>Till</v>
      </c>
      <c r="K1058" s="1" t="str">
        <f t="shared" si="114"/>
        <v>Grain Mount: 0.25 – 0.50 mm</v>
      </c>
      <c r="L1058" t="s">
        <v>9401</v>
      </c>
      <c r="M1058" s="1" t="str">
        <f>HYPERLINK("http://geochem.nrcan.gc.ca/cdogs/content/kwd/kwd030120_e.htm", "Ilm")</f>
        <v>Ilm</v>
      </c>
      <c r="N1058" t="s">
        <v>318</v>
      </c>
      <c r="O1058" t="s">
        <v>728</v>
      </c>
      <c r="P1058" t="s">
        <v>221</v>
      </c>
      <c r="Q1058" t="s">
        <v>9491</v>
      </c>
      <c r="R1058" t="s">
        <v>220</v>
      </c>
      <c r="S1058" t="s">
        <v>7111</v>
      </c>
      <c r="T1058" t="s">
        <v>9492</v>
      </c>
      <c r="U1058" t="s">
        <v>33</v>
      </c>
      <c r="V1058" t="s">
        <v>33</v>
      </c>
      <c r="W1058" t="s">
        <v>9493</v>
      </c>
      <c r="X1058" t="s">
        <v>9494</v>
      </c>
    </row>
    <row r="1059" spans="1:24" hidden="1" x14ac:dyDescent="0.25">
      <c r="A1059" t="s">
        <v>9495</v>
      </c>
      <c r="B1059" t="s">
        <v>9496</v>
      </c>
      <c r="C1059" s="1" t="str">
        <f t="shared" si="112"/>
        <v>21:0955</v>
      </c>
      <c r="D1059" s="1" t="str">
        <f t="shared" si="113"/>
        <v>21:0006</v>
      </c>
      <c r="E1059" t="s">
        <v>9453</v>
      </c>
      <c r="F1059" t="s">
        <v>9497</v>
      </c>
      <c r="H1059">
        <v>64.314165099999997</v>
      </c>
      <c r="I1059">
        <v>-111.3118874</v>
      </c>
      <c r="J1059" s="1" t="str">
        <f t="shared" si="111"/>
        <v>Till</v>
      </c>
      <c r="K1059" s="1" t="str">
        <f t="shared" si="114"/>
        <v>Grain Mount: 0.25 – 0.50 mm</v>
      </c>
      <c r="L1059" t="s">
        <v>9401</v>
      </c>
      <c r="M1059" s="1" t="str">
        <f>HYPERLINK("http://geochem.nrcan.gc.ca/cdogs/content/kwd/kwd030120_e.htm", "Ilm")</f>
        <v>Ilm</v>
      </c>
      <c r="N1059" t="s">
        <v>490</v>
      </c>
      <c r="O1059" t="s">
        <v>33</v>
      </c>
      <c r="P1059" t="s">
        <v>170</v>
      </c>
      <c r="Q1059" t="s">
        <v>9498</v>
      </c>
      <c r="R1059" t="s">
        <v>33</v>
      </c>
      <c r="S1059" t="s">
        <v>9499</v>
      </c>
      <c r="T1059" t="s">
        <v>9500</v>
      </c>
      <c r="U1059" t="s">
        <v>33</v>
      </c>
      <c r="V1059" t="s">
        <v>233</v>
      </c>
      <c r="W1059" t="s">
        <v>3283</v>
      </c>
      <c r="X1059" t="s">
        <v>9501</v>
      </c>
    </row>
    <row r="1060" spans="1:24" hidden="1" x14ac:dyDescent="0.25">
      <c r="A1060" t="s">
        <v>9502</v>
      </c>
      <c r="B1060" t="s">
        <v>9503</v>
      </c>
      <c r="C1060" s="1" t="str">
        <f t="shared" si="112"/>
        <v>21:0955</v>
      </c>
      <c r="D1060" s="1" t="str">
        <f t="shared" si="113"/>
        <v>21:0006</v>
      </c>
      <c r="E1060" t="s">
        <v>9453</v>
      </c>
      <c r="F1060" t="s">
        <v>9504</v>
      </c>
      <c r="H1060">
        <v>64.314165099999997</v>
      </c>
      <c r="I1060">
        <v>-111.3118874</v>
      </c>
      <c r="J1060" s="1" t="str">
        <f t="shared" si="111"/>
        <v>Till</v>
      </c>
      <c r="K1060" s="1" t="str">
        <f t="shared" si="114"/>
        <v>Grain Mount: 0.25 – 0.50 mm</v>
      </c>
      <c r="L1060" t="s">
        <v>9401</v>
      </c>
      <c r="M1060" s="1" t="str">
        <f>HYPERLINK("http://geochem.nrcan.gc.ca/cdogs/content/kwd/kwd030120_e.htm", "Ilm")</f>
        <v>Ilm</v>
      </c>
      <c r="N1060" t="s">
        <v>318</v>
      </c>
      <c r="O1060" t="s">
        <v>255</v>
      </c>
      <c r="P1060" t="s">
        <v>457</v>
      </c>
      <c r="Q1060" t="s">
        <v>9505</v>
      </c>
      <c r="R1060" t="s">
        <v>555</v>
      </c>
      <c r="S1060" t="s">
        <v>3989</v>
      </c>
      <c r="T1060" t="s">
        <v>9506</v>
      </c>
      <c r="U1060" t="s">
        <v>33</v>
      </c>
      <c r="V1060" t="s">
        <v>33</v>
      </c>
      <c r="W1060" t="s">
        <v>9507</v>
      </c>
      <c r="X1060" t="s">
        <v>9508</v>
      </c>
    </row>
    <row r="1061" spans="1:24" hidden="1" x14ac:dyDescent="0.25">
      <c r="A1061" t="s">
        <v>9509</v>
      </c>
      <c r="B1061" t="s">
        <v>9510</v>
      </c>
      <c r="C1061" s="1" t="str">
        <f t="shared" si="112"/>
        <v>21:0955</v>
      </c>
      <c r="D1061" s="1" t="str">
        <f t="shared" si="113"/>
        <v>21:0006</v>
      </c>
      <c r="E1061" t="s">
        <v>9453</v>
      </c>
      <c r="F1061" t="s">
        <v>9511</v>
      </c>
      <c r="H1061">
        <v>64.314165099999997</v>
      </c>
      <c r="I1061">
        <v>-111.3118874</v>
      </c>
      <c r="J1061" s="1" t="str">
        <f t="shared" si="111"/>
        <v>Till</v>
      </c>
      <c r="K1061" s="1" t="str">
        <f t="shared" si="114"/>
        <v>Grain Mount: 0.25 – 0.50 mm</v>
      </c>
      <c r="L1061" t="s">
        <v>9401</v>
      </c>
      <c r="M1061" s="1" t="str">
        <f>HYPERLINK("http://geochem.nrcan.gc.ca/cdogs/content/kwd/kwd030120_e.htm", "Ilm")</f>
        <v>Ilm</v>
      </c>
      <c r="N1061" t="s">
        <v>1223</v>
      </c>
      <c r="O1061" t="s">
        <v>6605</v>
      </c>
      <c r="P1061" t="s">
        <v>156</v>
      </c>
      <c r="Q1061" t="s">
        <v>9512</v>
      </c>
      <c r="R1061" t="s">
        <v>33</v>
      </c>
      <c r="S1061" t="s">
        <v>1271</v>
      </c>
      <c r="T1061" t="s">
        <v>2016</v>
      </c>
      <c r="U1061" t="s">
        <v>104</v>
      </c>
      <c r="V1061" t="s">
        <v>9513</v>
      </c>
      <c r="W1061" t="s">
        <v>9514</v>
      </c>
      <c r="X1061" t="s">
        <v>9515</v>
      </c>
    </row>
    <row r="1062" spans="1:24" hidden="1" x14ac:dyDescent="0.25">
      <c r="A1062" t="s">
        <v>9516</v>
      </c>
      <c r="B1062" t="s">
        <v>9517</v>
      </c>
      <c r="C1062" s="1" t="str">
        <f t="shared" si="112"/>
        <v>21:0955</v>
      </c>
      <c r="D1062" s="1" t="str">
        <f t="shared" si="113"/>
        <v>21:0006</v>
      </c>
      <c r="E1062" t="s">
        <v>9453</v>
      </c>
      <c r="F1062" t="s">
        <v>9518</v>
      </c>
      <c r="H1062">
        <v>64.314165099999997</v>
      </c>
      <c r="I1062">
        <v>-111.3118874</v>
      </c>
      <c r="J1062" s="1" t="str">
        <f t="shared" si="111"/>
        <v>Till</v>
      </c>
      <c r="K1062" s="1" t="str">
        <f t="shared" si="114"/>
        <v>Grain Mount: 0.25 – 0.50 mm</v>
      </c>
      <c r="L1062" t="s">
        <v>9401</v>
      </c>
      <c r="M1062" s="1" t="str">
        <f>HYPERLINK("http://geochem.nrcan.gc.ca/cdogs/content/kwd/kwd030125_e.htm", "Rt")</f>
        <v>Rt</v>
      </c>
      <c r="N1062" t="s">
        <v>398</v>
      </c>
      <c r="O1062" t="s">
        <v>33</v>
      </c>
      <c r="P1062" t="s">
        <v>2434</v>
      </c>
      <c r="Q1062" t="s">
        <v>9519</v>
      </c>
      <c r="R1062" t="s">
        <v>245</v>
      </c>
      <c r="S1062" t="s">
        <v>457</v>
      </c>
      <c r="T1062" t="s">
        <v>47</v>
      </c>
      <c r="U1062" t="s">
        <v>33</v>
      </c>
      <c r="V1062" t="s">
        <v>33</v>
      </c>
      <c r="W1062" t="s">
        <v>9520</v>
      </c>
      <c r="X1062" t="s">
        <v>9521</v>
      </c>
    </row>
    <row r="1063" spans="1:24" hidden="1" x14ac:dyDescent="0.25">
      <c r="A1063" t="s">
        <v>9522</v>
      </c>
      <c r="B1063" t="s">
        <v>9523</v>
      </c>
      <c r="C1063" s="1" t="str">
        <f t="shared" si="112"/>
        <v>21:0955</v>
      </c>
      <c r="D1063" s="1" t="str">
        <f t="shared" si="113"/>
        <v>21:0006</v>
      </c>
      <c r="E1063" t="s">
        <v>9524</v>
      </c>
      <c r="F1063" t="s">
        <v>9525</v>
      </c>
      <c r="H1063">
        <v>64.036426899999995</v>
      </c>
      <c r="I1063">
        <v>-111.63529389999999</v>
      </c>
      <c r="J1063" s="1" t="str">
        <f t="shared" si="111"/>
        <v>Till</v>
      </c>
      <c r="K1063" s="1" t="str">
        <f t="shared" si="114"/>
        <v>Grain Mount: 0.25 – 0.50 mm</v>
      </c>
      <c r="L1063" t="s">
        <v>9401</v>
      </c>
      <c r="M1063" s="1" t="str">
        <f>HYPERLINK("http://geochem.nrcan.gc.ca/cdogs/content/kwd/kwd030536_e.htm", "Lcx")</f>
        <v>Lcx</v>
      </c>
      <c r="N1063" t="s">
        <v>115</v>
      </c>
      <c r="O1063" t="s">
        <v>33</v>
      </c>
      <c r="P1063" t="s">
        <v>9526</v>
      </c>
      <c r="Q1063" t="s">
        <v>9527</v>
      </c>
      <c r="R1063" t="s">
        <v>366</v>
      </c>
      <c r="S1063" t="s">
        <v>759</v>
      </c>
      <c r="T1063" t="s">
        <v>4060</v>
      </c>
      <c r="U1063" t="s">
        <v>33</v>
      </c>
      <c r="V1063" t="s">
        <v>33</v>
      </c>
      <c r="W1063" t="s">
        <v>9528</v>
      </c>
      <c r="X1063" t="s">
        <v>9529</v>
      </c>
    </row>
    <row r="1064" spans="1:24" hidden="1" x14ac:dyDescent="0.25">
      <c r="A1064" t="s">
        <v>9530</v>
      </c>
      <c r="B1064" t="s">
        <v>9531</v>
      </c>
      <c r="C1064" s="1" t="str">
        <f t="shared" si="112"/>
        <v>21:0955</v>
      </c>
      <c r="D1064" s="1" t="str">
        <f t="shared" si="113"/>
        <v>21:0006</v>
      </c>
      <c r="E1064" t="s">
        <v>9524</v>
      </c>
      <c r="F1064" t="s">
        <v>9532</v>
      </c>
      <c r="H1064">
        <v>64.036426899999995</v>
      </c>
      <c r="I1064">
        <v>-111.63529389999999</v>
      </c>
      <c r="J1064" s="1" t="str">
        <f t="shared" si="111"/>
        <v>Till</v>
      </c>
      <c r="K1064" s="1" t="str">
        <f t="shared" si="114"/>
        <v>Grain Mount: 0.25 – 0.50 mm</v>
      </c>
      <c r="L1064" t="s">
        <v>9401</v>
      </c>
      <c r="M1064" s="1" t="str">
        <f>HYPERLINK("http://geochem.nrcan.gc.ca/cdogs/content/kwd/kwd030118_e.htm", "Hem")</f>
        <v>Hem</v>
      </c>
      <c r="N1064" t="s">
        <v>686</v>
      </c>
      <c r="O1064" t="s">
        <v>399</v>
      </c>
      <c r="P1064" t="s">
        <v>278</v>
      </c>
      <c r="Q1064" t="s">
        <v>9533</v>
      </c>
      <c r="R1064" t="s">
        <v>420</v>
      </c>
      <c r="S1064" t="s">
        <v>87</v>
      </c>
      <c r="T1064" t="s">
        <v>144</v>
      </c>
      <c r="U1064" t="s">
        <v>33</v>
      </c>
      <c r="V1064" t="s">
        <v>248</v>
      </c>
      <c r="W1064" t="s">
        <v>156</v>
      </c>
      <c r="X1064" t="s">
        <v>9534</v>
      </c>
    </row>
    <row r="1065" spans="1:24" hidden="1" x14ac:dyDescent="0.25">
      <c r="A1065" t="s">
        <v>9535</v>
      </c>
      <c r="B1065" t="s">
        <v>9536</v>
      </c>
      <c r="C1065" s="1" t="str">
        <f t="shared" si="112"/>
        <v>21:0955</v>
      </c>
      <c r="D1065" s="1" t="str">
        <f t="shared" si="113"/>
        <v>21:0006</v>
      </c>
      <c r="E1065" t="s">
        <v>9524</v>
      </c>
      <c r="F1065" t="s">
        <v>9537</v>
      </c>
      <c r="H1065">
        <v>64.036426899999995</v>
      </c>
      <c r="I1065">
        <v>-111.63529389999999</v>
      </c>
      <c r="J1065" s="1" t="str">
        <f t="shared" si="111"/>
        <v>Till</v>
      </c>
      <c r="K1065" s="1" t="str">
        <f t="shared" si="114"/>
        <v>Grain Mount: 0.25 – 0.50 mm</v>
      </c>
      <c r="L1065" t="s">
        <v>9401</v>
      </c>
      <c r="M1065" s="1" t="str">
        <f>HYPERLINK("http://geochem.nrcan.gc.ca/cdogs/content/kwd/kwd030120_e.htm", "Ilm")</f>
        <v>Ilm</v>
      </c>
      <c r="N1065" t="s">
        <v>156</v>
      </c>
      <c r="O1065" t="s">
        <v>33</v>
      </c>
      <c r="P1065" t="s">
        <v>398</v>
      </c>
      <c r="Q1065" t="s">
        <v>9538</v>
      </c>
      <c r="R1065" t="s">
        <v>33</v>
      </c>
      <c r="S1065" t="s">
        <v>2948</v>
      </c>
      <c r="T1065" t="s">
        <v>6771</v>
      </c>
      <c r="U1065" t="s">
        <v>33</v>
      </c>
      <c r="V1065" t="s">
        <v>33</v>
      </c>
      <c r="W1065" t="s">
        <v>9539</v>
      </c>
      <c r="X1065" t="s">
        <v>9540</v>
      </c>
    </row>
    <row r="1066" spans="1:24" hidden="1" x14ac:dyDescent="0.25">
      <c r="A1066" t="s">
        <v>9541</v>
      </c>
      <c r="B1066" t="s">
        <v>9542</v>
      </c>
      <c r="C1066" s="1" t="str">
        <f t="shared" si="112"/>
        <v>21:0955</v>
      </c>
      <c r="D1066" s="1" t="str">
        <f t="shared" si="113"/>
        <v>21:0006</v>
      </c>
      <c r="E1066" t="s">
        <v>9524</v>
      </c>
      <c r="F1066" t="s">
        <v>9543</v>
      </c>
      <c r="H1066">
        <v>64.036426899999995</v>
      </c>
      <c r="I1066">
        <v>-111.63529389999999</v>
      </c>
      <c r="J1066" s="1" t="str">
        <f t="shared" si="111"/>
        <v>Till</v>
      </c>
      <c r="K1066" s="1" t="str">
        <f t="shared" si="114"/>
        <v>Grain Mount: 0.25 – 0.50 mm</v>
      </c>
      <c r="L1066" t="s">
        <v>9401</v>
      </c>
      <c r="M1066" s="1" t="str">
        <f>HYPERLINK("http://geochem.nrcan.gc.ca/cdogs/content/kwd/kwd030536_e.htm", "Lcx")</f>
        <v>Lcx</v>
      </c>
      <c r="N1066" t="s">
        <v>254</v>
      </c>
      <c r="O1066" t="s">
        <v>33</v>
      </c>
      <c r="P1066" t="s">
        <v>380</v>
      </c>
      <c r="Q1066" t="s">
        <v>9544</v>
      </c>
      <c r="R1066" t="s">
        <v>462</v>
      </c>
      <c r="S1066" t="s">
        <v>2049</v>
      </c>
      <c r="T1066" t="s">
        <v>9545</v>
      </c>
      <c r="U1066" t="s">
        <v>255</v>
      </c>
      <c r="V1066" t="s">
        <v>398</v>
      </c>
      <c r="W1066" t="s">
        <v>9546</v>
      </c>
      <c r="X1066" t="s">
        <v>9547</v>
      </c>
    </row>
    <row r="1067" spans="1:24" hidden="1" x14ac:dyDescent="0.25">
      <c r="A1067" t="s">
        <v>9548</v>
      </c>
      <c r="B1067" t="s">
        <v>9549</v>
      </c>
      <c r="C1067" s="1" t="str">
        <f t="shared" si="112"/>
        <v>21:0955</v>
      </c>
      <c r="D1067" s="1" t="str">
        <f t="shared" si="113"/>
        <v>21:0006</v>
      </c>
      <c r="E1067" t="s">
        <v>9524</v>
      </c>
      <c r="F1067" t="s">
        <v>9550</v>
      </c>
      <c r="H1067">
        <v>64.036426899999995</v>
      </c>
      <c r="I1067">
        <v>-111.63529389999999</v>
      </c>
      <c r="J1067" s="1" t="str">
        <f t="shared" si="111"/>
        <v>Till</v>
      </c>
      <c r="K1067" s="1" t="str">
        <f t="shared" si="114"/>
        <v>Grain Mount: 0.25 – 0.50 mm</v>
      </c>
      <c r="L1067" t="s">
        <v>9401</v>
      </c>
      <c r="M1067" s="1" t="str">
        <f>HYPERLINK("http://geochem.nrcan.gc.ca/cdogs/content/kwd/kwd030118_e.htm", "Hem")</f>
        <v>Hem</v>
      </c>
      <c r="N1067" t="s">
        <v>4440</v>
      </c>
      <c r="O1067" t="s">
        <v>246</v>
      </c>
      <c r="P1067" t="s">
        <v>278</v>
      </c>
      <c r="Q1067" t="s">
        <v>9551</v>
      </c>
      <c r="R1067" t="s">
        <v>33</v>
      </c>
      <c r="S1067" t="s">
        <v>2960</v>
      </c>
      <c r="T1067" t="s">
        <v>1036</v>
      </c>
      <c r="U1067" t="s">
        <v>172</v>
      </c>
      <c r="V1067" t="s">
        <v>9552</v>
      </c>
      <c r="W1067" t="s">
        <v>175</v>
      </c>
      <c r="X1067" t="s">
        <v>9553</v>
      </c>
    </row>
    <row r="1068" spans="1:24" hidden="1" x14ac:dyDescent="0.25">
      <c r="A1068" t="s">
        <v>9554</v>
      </c>
      <c r="B1068" t="s">
        <v>9555</v>
      </c>
      <c r="C1068" s="1" t="str">
        <f t="shared" si="112"/>
        <v>21:0955</v>
      </c>
      <c r="D1068" s="1" t="str">
        <f t="shared" si="113"/>
        <v>21:0006</v>
      </c>
      <c r="E1068" t="s">
        <v>9524</v>
      </c>
      <c r="F1068" t="s">
        <v>9556</v>
      </c>
      <c r="H1068">
        <v>64.036426899999995</v>
      </c>
      <c r="I1068">
        <v>-111.63529389999999</v>
      </c>
      <c r="J1068" s="1" t="str">
        <f t="shared" si="111"/>
        <v>Till</v>
      </c>
      <c r="K1068" s="1" t="str">
        <f t="shared" si="114"/>
        <v>Grain Mount: 0.25 – 0.50 mm</v>
      </c>
      <c r="L1068" t="s">
        <v>9401</v>
      </c>
      <c r="M1068" s="1" t="str">
        <f>HYPERLINK("http://geochem.nrcan.gc.ca/cdogs/content/kwd/kwd030120_e.htm", "Ilm")</f>
        <v>Ilm</v>
      </c>
      <c r="N1068" t="s">
        <v>676</v>
      </c>
      <c r="O1068" t="s">
        <v>278</v>
      </c>
      <c r="P1068" t="s">
        <v>1269</v>
      </c>
      <c r="Q1068" t="s">
        <v>9557</v>
      </c>
      <c r="R1068" t="s">
        <v>33</v>
      </c>
      <c r="S1068" t="s">
        <v>9558</v>
      </c>
      <c r="T1068" t="s">
        <v>4970</v>
      </c>
      <c r="U1068" t="s">
        <v>33</v>
      </c>
      <c r="V1068" t="s">
        <v>33</v>
      </c>
      <c r="W1068" t="s">
        <v>9559</v>
      </c>
      <c r="X1068" t="s">
        <v>9560</v>
      </c>
    </row>
    <row r="1069" spans="1:24" hidden="1" x14ac:dyDescent="0.25">
      <c r="A1069" t="s">
        <v>9561</v>
      </c>
      <c r="B1069" t="s">
        <v>9562</v>
      </c>
      <c r="C1069" s="1" t="str">
        <f t="shared" si="112"/>
        <v>21:0955</v>
      </c>
      <c r="D1069" s="1" t="str">
        <f t="shared" si="113"/>
        <v>21:0006</v>
      </c>
      <c r="E1069" t="s">
        <v>9563</v>
      </c>
      <c r="F1069" t="s">
        <v>9564</v>
      </c>
      <c r="H1069">
        <v>64.013196600000001</v>
      </c>
      <c r="I1069">
        <v>-111.8227935</v>
      </c>
      <c r="J1069" s="1" t="str">
        <f t="shared" si="111"/>
        <v>Till</v>
      </c>
      <c r="K1069" s="1" t="str">
        <f t="shared" si="114"/>
        <v>Grain Mount: 0.25 – 0.50 mm</v>
      </c>
      <c r="L1069" t="s">
        <v>9401</v>
      </c>
      <c r="M1069" s="1" t="str">
        <f>HYPERLINK("http://geochem.nrcan.gc.ca/cdogs/content/kwd/kwd030543_e.htm", "Di")</f>
        <v>Di</v>
      </c>
      <c r="N1069" t="s">
        <v>9565</v>
      </c>
      <c r="O1069" t="s">
        <v>9566</v>
      </c>
      <c r="P1069" t="s">
        <v>9567</v>
      </c>
      <c r="Q1069" t="s">
        <v>4342</v>
      </c>
      <c r="R1069" t="s">
        <v>234</v>
      </c>
      <c r="S1069" t="s">
        <v>9568</v>
      </c>
      <c r="T1069" t="s">
        <v>1601</v>
      </c>
      <c r="U1069" t="s">
        <v>7985</v>
      </c>
      <c r="V1069" t="s">
        <v>9569</v>
      </c>
      <c r="W1069" t="s">
        <v>400</v>
      </c>
      <c r="X1069" t="s">
        <v>9027</v>
      </c>
    </row>
    <row r="1070" spans="1:24" hidden="1" x14ac:dyDescent="0.25">
      <c r="A1070" t="s">
        <v>9570</v>
      </c>
      <c r="B1070" t="s">
        <v>9571</v>
      </c>
      <c r="C1070" s="1" t="str">
        <f t="shared" si="112"/>
        <v>21:0955</v>
      </c>
      <c r="D1070" s="1" t="str">
        <f t="shared" si="113"/>
        <v>21:0006</v>
      </c>
      <c r="E1070" t="s">
        <v>9563</v>
      </c>
      <c r="F1070" t="s">
        <v>9572</v>
      </c>
      <c r="H1070">
        <v>64.013196600000001</v>
      </c>
      <c r="I1070">
        <v>-111.8227935</v>
      </c>
      <c r="J1070" s="1" t="str">
        <f t="shared" si="111"/>
        <v>Till</v>
      </c>
      <c r="K1070" s="1" t="str">
        <f t="shared" si="114"/>
        <v>Grain Mount: 0.25 – 0.50 mm</v>
      </c>
      <c r="L1070" t="s">
        <v>9401</v>
      </c>
      <c r="M1070" s="1" t="str">
        <f>HYPERLINK("http://geochem.nrcan.gc.ca/cdogs/content/kwd/kwd030120_e.htm", "Ilm")</f>
        <v>Ilm</v>
      </c>
      <c r="N1070" t="s">
        <v>409</v>
      </c>
      <c r="O1070" t="s">
        <v>366</v>
      </c>
      <c r="P1070" t="s">
        <v>1269</v>
      </c>
      <c r="Q1070" t="s">
        <v>9573</v>
      </c>
      <c r="R1070" t="s">
        <v>331</v>
      </c>
      <c r="S1070" t="s">
        <v>3222</v>
      </c>
      <c r="T1070" t="s">
        <v>9574</v>
      </c>
      <c r="U1070" t="s">
        <v>33</v>
      </c>
      <c r="V1070" t="s">
        <v>115</v>
      </c>
      <c r="W1070" t="s">
        <v>9575</v>
      </c>
      <c r="X1070" t="s">
        <v>9576</v>
      </c>
    </row>
    <row r="1071" spans="1:24" hidden="1" x14ac:dyDescent="0.25">
      <c r="A1071" t="s">
        <v>9577</v>
      </c>
      <c r="B1071" t="s">
        <v>9578</v>
      </c>
      <c r="C1071" s="1" t="str">
        <f t="shared" si="112"/>
        <v>21:0955</v>
      </c>
      <c r="D1071" s="1" t="str">
        <f t="shared" si="113"/>
        <v>21:0006</v>
      </c>
      <c r="E1071" t="s">
        <v>9563</v>
      </c>
      <c r="F1071" t="s">
        <v>9579</v>
      </c>
      <c r="H1071">
        <v>64.013196600000001</v>
      </c>
      <c r="I1071">
        <v>-111.8227935</v>
      </c>
      <c r="J1071" s="1" t="str">
        <f t="shared" si="111"/>
        <v>Till</v>
      </c>
      <c r="K1071" s="1" t="str">
        <f t="shared" si="114"/>
        <v>Grain Mount: 0.25 – 0.50 mm</v>
      </c>
      <c r="L1071" t="s">
        <v>9401</v>
      </c>
      <c r="M1071" s="1" t="str">
        <f>HYPERLINK("http://geochem.nrcan.gc.ca/cdogs/content/kwd/kwd030120_e.htm", "Ilm")</f>
        <v>Ilm</v>
      </c>
      <c r="N1071" t="s">
        <v>1036</v>
      </c>
      <c r="O1071" t="s">
        <v>33</v>
      </c>
      <c r="P1071" t="s">
        <v>172</v>
      </c>
      <c r="Q1071" t="s">
        <v>9580</v>
      </c>
      <c r="R1071" t="s">
        <v>245</v>
      </c>
      <c r="S1071" t="s">
        <v>9581</v>
      </c>
      <c r="T1071" t="s">
        <v>1889</v>
      </c>
      <c r="U1071" t="s">
        <v>33</v>
      </c>
      <c r="V1071" t="s">
        <v>33</v>
      </c>
      <c r="W1071" t="s">
        <v>9582</v>
      </c>
      <c r="X1071" t="s">
        <v>9583</v>
      </c>
    </row>
    <row r="1072" spans="1:24" hidden="1" x14ac:dyDescent="0.25">
      <c r="A1072" t="s">
        <v>9584</v>
      </c>
      <c r="B1072" t="s">
        <v>9585</v>
      </c>
      <c r="C1072" s="1" t="str">
        <f t="shared" si="112"/>
        <v>21:0955</v>
      </c>
      <c r="D1072" s="1" t="str">
        <f t="shared" si="113"/>
        <v>21:0006</v>
      </c>
      <c r="E1072" t="s">
        <v>9563</v>
      </c>
      <c r="F1072" t="s">
        <v>9586</v>
      </c>
      <c r="H1072">
        <v>64.013196600000001</v>
      </c>
      <c r="I1072">
        <v>-111.8227935</v>
      </c>
      <c r="J1072" s="1" t="str">
        <f t="shared" si="111"/>
        <v>Till</v>
      </c>
      <c r="K1072" s="1" t="str">
        <f t="shared" si="114"/>
        <v>Grain Mount: 0.25 – 0.50 mm</v>
      </c>
      <c r="L1072" t="s">
        <v>9401</v>
      </c>
      <c r="M1072" s="1" t="str">
        <f>HYPERLINK("http://geochem.nrcan.gc.ca/cdogs/content/kwd/kwd030120_e.htm", "Ilm")</f>
        <v>Ilm</v>
      </c>
      <c r="N1072" t="s">
        <v>307</v>
      </c>
      <c r="O1072" t="s">
        <v>366</v>
      </c>
      <c r="P1072" t="s">
        <v>411</v>
      </c>
      <c r="Q1072" t="s">
        <v>9587</v>
      </c>
      <c r="R1072" t="s">
        <v>33</v>
      </c>
      <c r="S1072" t="s">
        <v>3409</v>
      </c>
      <c r="T1072" t="s">
        <v>9588</v>
      </c>
      <c r="U1072" t="s">
        <v>33</v>
      </c>
      <c r="V1072" t="s">
        <v>33</v>
      </c>
      <c r="W1072" t="s">
        <v>9589</v>
      </c>
      <c r="X1072" t="s">
        <v>2982</v>
      </c>
    </row>
    <row r="1073" spans="1:24" hidden="1" x14ac:dyDescent="0.25">
      <c r="A1073" t="s">
        <v>9590</v>
      </c>
      <c r="B1073" t="s">
        <v>9591</v>
      </c>
      <c r="C1073" s="1" t="str">
        <f t="shared" si="112"/>
        <v>21:0955</v>
      </c>
      <c r="D1073" s="1" t="str">
        <f t="shared" si="113"/>
        <v>21:0006</v>
      </c>
      <c r="E1073" t="s">
        <v>9563</v>
      </c>
      <c r="F1073" t="s">
        <v>9592</v>
      </c>
      <c r="H1073">
        <v>64.013196600000001</v>
      </c>
      <c r="I1073">
        <v>-111.8227935</v>
      </c>
      <c r="J1073" s="1" t="str">
        <f t="shared" si="111"/>
        <v>Till</v>
      </c>
      <c r="K1073" s="1" t="str">
        <f t="shared" si="114"/>
        <v>Grain Mount: 0.25 – 0.50 mm</v>
      </c>
      <c r="L1073" t="s">
        <v>9401</v>
      </c>
      <c r="M1073" s="1" t="str">
        <f>HYPERLINK("http://geochem.nrcan.gc.ca/cdogs/content/kwd/kwd030120_e.htm", "Ilm")</f>
        <v>Ilm</v>
      </c>
      <c r="N1073" t="s">
        <v>156</v>
      </c>
      <c r="O1073" t="s">
        <v>235</v>
      </c>
      <c r="P1073" t="s">
        <v>411</v>
      </c>
      <c r="Q1073" t="s">
        <v>9593</v>
      </c>
      <c r="R1073" t="s">
        <v>33</v>
      </c>
      <c r="S1073" t="s">
        <v>2340</v>
      </c>
      <c r="T1073" t="s">
        <v>9594</v>
      </c>
      <c r="U1073" t="s">
        <v>33</v>
      </c>
      <c r="V1073" t="s">
        <v>33</v>
      </c>
      <c r="W1073" t="s">
        <v>9595</v>
      </c>
      <c r="X1073" t="s">
        <v>9596</v>
      </c>
    </row>
    <row r="1074" spans="1:24" hidden="1" x14ac:dyDescent="0.25">
      <c r="A1074" t="s">
        <v>9597</v>
      </c>
      <c r="B1074" t="s">
        <v>9598</v>
      </c>
      <c r="C1074" s="1" t="str">
        <f t="shared" si="112"/>
        <v>21:0955</v>
      </c>
      <c r="D1074" s="1" t="str">
        <f t="shared" si="113"/>
        <v>21:0006</v>
      </c>
      <c r="E1074" t="s">
        <v>9563</v>
      </c>
      <c r="F1074" t="s">
        <v>9599</v>
      </c>
      <c r="H1074">
        <v>64.013196600000001</v>
      </c>
      <c r="I1074">
        <v>-111.8227935</v>
      </c>
      <c r="J1074" s="1" t="str">
        <f t="shared" si="111"/>
        <v>Till</v>
      </c>
      <c r="K1074" s="1" t="str">
        <f t="shared" si="114"/>
        <v>Grain Mount: 0.25 – 0.50 mm</v>
      </c>
      <c r="L1074" t="s">
        <v>9401</v>
      </c>
      <c r="M1074" s="1" t="str">
        <f>HYPERLINK("http://geochem.nrcan.gc.ca/cdogs/content/kwd/kwd030541_e.htm", "Ti_Mag")</f>
        <v>Ti_Mag</v>
      </c>
      <c r="N1074" t="s">
        <v>1027</v>
      </c>
      <c r="O1074" t="s">
        <v>686</v>
      </c>
      <c r="P1074" t="s">
        <v>117</v>
      </c>
      <c r="Q1074" t="s">
        <v>9600</v>
      </c>
      <c r="R1074" t="s">
        <v>420</v>
      </c>
      <c r="S1074" t="s">
        <v>1550</v>
      </c>
      <c r="T1074" t="s">
        <v>156</v>
      </c>
      <c r="U1074" t="s">
        <v>33</v>
      </c>
      <c r="V1074" t="s">
        <v>33</v>
      </c>
      <c r="W1074" t="s">
        <v>9601</v>
      </c>
      <c r="X1074" t="s">
        <v>9602</v>
      </c>
    </row>
    <row r="1075" spans="1:24" hidden="1" x14ac:dyDescent="0.25">
      <c r="A1075" t="s">
        <v>9603</v>
      </c>
      <c r="B1075" t="s">
        <v>9604</v>
      </c>
      <c r="C1075" s="1" t="str">
        <f t="shared" si="112"/>
        <v>21:0955</v>
      </c>
      <c r="D1075" s="1" t="str">
        <f t="shared" si="113"/>
        <v>21:0006</v>
      </c>
      <c r="E1075" t="s">
        <v>9563</v>
      </c>
      <c r="F1075" t="s">
        <v>9605</v>
      </c>
      <c r="H1075">
        <v>64.013196600000001</v>
      </c>
      <c r="I1075">
        <v>-111.8227935</v>
      </c>
      <c r="J1075" s="1" t="str">
        <f t="shared" si="111"/>
        <v>Till</v>
      </c>
      <c r="K1075" s="1" t="str">
        <f t="shared" si="114"/>
        <v>Grain Mount: 0.25 – 0.50 mm</v>
      </c>
      <c r="L1075" t="s">
        <v>9401</v>
      </c>
      <c r="M1075" s="1" t="str">
        <f>HYPERLINK("http://geochem.nrcan.gc.ca/cdogs/content/kwd/kwd030120_e.htm", "Ilm")</f>
        <v>Ilm</v>
      </c>
      <c r="N1075" t="s">
        <v>156</v>
      </c>
      <c r="O1075" t="s">
        <v>33</v>
      </c>
      <c r="P1075" t="s">
        <v>489</v>
      </c>
      <c r="Q1075" t="s">
        <v>9606</v>
      </c>
      <c r="R1075" t="s">
        <v>142</v>
      </c>
      <c r="S1075" t="s">
        <v>439</v>
      </c>
      <c r="T1075" t="s">
        <v>3700</v>
      </c>
      <c r="U1075" t="s">
        <v>33</v>
      </c>
      <c r="V1075" t="s">
        <v>33</v>
      </c>
      <c r="W1075" t="s">
        <v>9607</v>
      </c>
      <c r="X1075" t="s">
        <v>9608</v>
      </c>
    </row>
    <row r="1076" spans="1:24" hidden="1" x14ac:dyDescent="0.25">
      <c r="A1076" t="s">
        <v>9609</v>
      </c>
      <c r="B1076" t="s">
        <v>9610</v>
      </c>
      <c r="C1076" s="1" t="str">
        <f t="shared" si="112"/>
        <v>21:0955</v>
      </c>
      <c r="D1076" s="1" t="str">
        <f t="shared" si="113"/>
        <v>21:0006</v>
      </c>
      <c r="E1076" t="s">
        <v>9563</v>
      </c>
      <c r="F1076" t="s">
        <v>9611</v>
      </c>
      <c r="H1076">
        <v>64.013196600000001</v>
      </c>
      <c r="I1076">
        <v>-111.8227935</v>
      </c>
      <c r="J1076" s="1" t="str">
        <f t="shared" si="111"/>
        <v>Till</v>
      </c>
      <c r="K1076" s="1" t="str">
        <f t="shared" si="114"/>
        <v>Grain Mount: 0.25 – 0.50 mm</v>
      </c>
      <c r="L1076" t="s">
        <v>9401</v>
      </c>
      <c r="M1076" s="1" t="str">
        <f>HYPERLINK("http://geochem.nrcan.gc.ca/cdogs/content/kwd/kwd030536_e.htm", "Lcx")</f>
        <v>Lcx</v>
      </c>
      <c r="N1076" t="s">
        <v>3523</v>
      </c>
      <c r="O1076" t="s">
        <v>399</v>
      </c>
      <c r="P1076" t="s">
        <v>6087</v>
      </c>
      <c r="Q1076" t="s">
        <v>9612</v>
      </c>
      <c r="R1076" t="s">
        <v>33</v>
      </c>
      <c r="S1076" t="s">
        <v>9613</v>
      </c>
      <c r="T1076" t="s">
        <v>355</v>
      </c>
      <c r="U1076" t="s">
        <v>33</v>
      </c>
      <c r="V1076" t="s">
        <v>2216</v>
      </c>
      <c r="W1076" t="s">
        <v>9614</v>
      </c>
      <c r="X1076" t="s">
        <v>9615</v>
      </c>
    </row>
    <row r="1077" spans="1:24" hidden="1" x14ac:dyDescent="0.25">
      <c r="A1077" t="s">
        <v>9616</v>
      </c>
      <c r="B1077" t="s">
        <v>9617</v>
      </c>
      <c r="C1077" s="1" t="str">
        <f t="shared" si="112"/>
        <v>21:0955</v>
      </c>
      <c r="D1077" s="1" t="str">
        <f t="shared" si="113"/>
        <v>21:0006</v>
      </c>
      <c r="E1077" t="s">
        <v>9618</v>
      </c>
      <c r="F1077" t="s">
        <v>9619</v>
      </c>
      <c r="H1077">
        <v>64.104138500000005</v>
      </c>
      <c r="I1077">
        <v>-111.98063019999999</v>
      </c>
      <c r="J1077" s="1" t="str">
        <f t="shared" si="111"/>
        <v>Till</v>
      </c>
      <c r="K1077" s="1" t="str">
        <f t="shared" si="114"/>
        <v>Grain Mount: 0.25 – 0.50 mm</v>
      </c>
      <c r="L1077" t="s">
        <v>9401</v>
      </c>
      <c r="M1077" s="1" t="str">
        <f>HYPERLINK("http://geochem.nrcan.gc.ca/cdogs/content/kwd/kwd030537_e.htm", "Crn")</f>
        <v>Crn</v>
      </c>
      <c r="N1077" t="s">
        <v>7751</v>
      </c>
      <c r="O1077" t="s">
        <v>50</v>
      </c>
      <c r="P1077" t="s">
        <v>2448</v>
      </c>
      <c r="Q1077" t="s">
        <v>1269</v>
      </c>
      <c r="R1077" t="s">
        <v>87</v>
      </c>
      <c r="S1077" t="s">
        <v>209</v>
      </c>
      <c r="T1077" t="s">
        <v>33</v>
      </c>
      <c r="U1077" t="s">
        <v>33</v>
      </c>
      <c r="V1077" t="s">
        <v>1058</v>
      </c>
      <c r="W1077" t="s">
        <v>509</v>
      </c>
      <c r="X1077" t="s">
        <v>9620</v>
      </c>
    </row>
    <row r="1078" spans="1:24" hidden="1" x14ac:dyDescent="0.25">
      <c r="A1078" t="s">
        <v>9621</v>
      </c>
      <c r="B1078" t="s">
        <v>9622</v>
      </c>
      <c r="C1078" s="1" t="str">
        <f t="shared" si="112"/>
        <v>21:0955</v>
      </c>
      <c r="D1078" s="1" t="str">
        <f t="shared" si="113"/>
        <v>21:0006</v>
      </c>
      <c r="E1078" t="s">
        <v>9618</v>
      </c>
      <c r="F1078" t="s">
        <v>9623</v>
      </c>
      <c r="H1078">
        <v>64.104138500000005</v>
      </c>
      <c r="I1078">
        <v>-111.98063019999999</v>
      </c>
      <c r="J1078" s="1" t="str">
        <f t="shared" si="111"/>
        <v>Till</v>
      </c>
      <c r="K1078" s="1" t="str">
        <f t="shared" si="114"/>
        <v>Grain Mount: 0.25 – 0.50 mm</v>
      </c>
      <c r="L1078" t="s">
        <v>9401</v>
      </c>
      <c r="M1078" s="1" t="str">
        <f>HYPERLINK("http://geochem.nrcan.gc.ca/cdogs/content/kwd/kwd030543_e.htm", "Di")</f>
        <v>Di</v>
      </c>
      <c r="N1078" t="s">
        <v>9624</v>
      </c>
      <c r="O1078" t="s">
        <v>9625</v>
      </c>
      <c r="P1078" t="s">
        <v>4266</v>
      </c>
      <c r="Q1078" t="s">
        <v>9626</v>
      </c>
      <c r="R1078" t="s">
        <v>474</v>
      </c>
      <c r="S1078" t="s">
        <v>9627</v>
      </c>
      <c r="T1078" t="s">
        <v>9526</v>
      </c>
      <c r="U1078" t="s">
        <v>1462</v>
      </c>
      <c r="V1078" t="s">
        <v>9628</v>
      </c>
      <c r="W1078" t="s">
        <v>480</v>
      </c>
      <c r="X1078" t="s">
        <v>9629</v>
      </c>
    </row>
    <row r="1079" spans="1:24" hidden="1" x14ac:dyDescent="0.25">
      <c r="A1079" t="s">
        <v>9630</v>
      </c>
      <c r="B1079" t="s">
        <v>9631</v>
      </c>
      <c r="C1079" s="1" t="str">
        <f t="shared" si="112"/>
        <v>21:0955</v>
      </c>
      <c r="D1079" s="1" t="str">
        <f t="shared" si="113"/>
        <v>21:0006</v>
      </c>
      <c r="E1079" t="s">
        <v>9618</v>
      </c>
      <c r="F1079" t="s">
        <v>9632</v>
      </c>
      <c r="H1079">
        <v>64.104138500000005</v>
      </c>
      <c r="I1079">
        <v>-111.98063019999999</v>
      </c>
      <c r="J1079" s="1" t="str">
        <f t="shared" si="111"/>
        <v>Till</v>
      </c>
      <c r="K1079" s="1" t="str">
        <f t="shared" si="114"/>
        <v>Grain Mount: 0.25 – 0.50 mm</v>
      </c>
      <c r="L1079" t="s">
        <v>9401</v>
      </c>
      <c r="M1079" s="1" t="str">
        <f t="shared" ref="M1079:M1085" si="115">HYPERLINK("http://geochem.nrcan.gc.ca/cdogs/content/kwd/kwd030120_e.htm", "Ilm")</f>
        <v>Ilm</v>
      </c>
      <c r="N1079" t="s">
        <v>307</v>
      </c>
      <c r="O1079" t="s">
        <v>1156</v>
      </c>
      <c r="P1079" t="s">
        <v>569</v>
      </c>
      <c r="Q1079" t="s">
        <v>9633</v>
      </c>
      <c r="R1079" t="s">
        <v>555</v>
      </c>
      <c r="S1079" t="s">
        <v>651</v>
      </c>
      <c r="T1079" t="s">
        <v>9634</v>
      </c>
      <c r="U1079" t="s">
        <v>33</v>
      </c>
      <c r="V1079" t="s">
        <v>33</v>
      </c>
      <c r="W1079" t="s">
        <v>9635</v>
      </c>
      <c r="X1079" t="s">
        <v>9636</v>
      </c>
    </row>
    <row r="1080" spans="1:24" hidden="1" x14ac:dyDescent="0.25">
      <c r="A1080" t="s">
        <v>9637</v>
      </c>
      <c r="B1080" t="s">
        <v>9638</v>
      </c>
      <c r="C1080" s="1" t="str">
        <f t="shared" si="112"/>
        <v>21:0955</v>
      </c>
      <c r="D1080" s="1" t="str">
        <f t="shared" si="113"/>
        <v>21:0006</v>
      </c>
      <c r="E1080" t="s">
        <v>9618</v>
      </c>
      <c r="F1080" t="s">
        <v>9639</v>
      </c>
      <c r="H1080">
        <v>64.104138500000005</v>
      </c>
      <c r="I1080">
        <v>-111.98063019999999</v>
      </c>
      <c r="J1080" s="1" t="str">
        <f t="shared" si="111"/>
        <v>Till</v>
      </c>
      <c r="K1080" s="1" t="str">
        <f t="shared" si="114"/>
        <v>Grain Mount: 0.25 – 0.50 mm</v>
      </c>
      <c r="L1080" t="s">
        <v>9401</v>
      </c>
      <c r="M1080" s="1" t="str">
        <f t="shared" si="115"/>
        <v>Ilm</v>
      </c>
      <c r="N1080" t="s">
        <v>104</v>
      </c>
      <c r="O1080" t="s">
        <v>555</v>
      </c>
      <c r="P1080" t="s">
        <v>245</v>
      </c>
      <c r="Q1080" t="s">
        <v>9640</v>
      </c>
      <c r="R1080" t="s">
        <v>33</v>
      </c>
      <c r="S1080" t="s">
        <v>214</v>
      </c>
      <c r="T1080" t="s">
        <v>9641</v>
      </c>
      <c r="U1080" t="s">
        <v>33</v>
      </c>
      <c r="V1080" t="s">
        <v>291</v>
      </c>
      <c r="W1080" t="s">
        <v>9642</v>
      </c>
      <c r="X1080" t="s">
        <v>9643</v>
      </c>
    </row>
    <row r="1081" spans="1:24" hidden="1" x14ac:dyDescent="0.25">
      <c r="A1081" t="s">
        <v>9644</v>
      </c>
      <c r="B1081" t="s">
        <v>9645</v>
      </c>
      <c r="C1081" s="1" t="str">
        <f t="shared" si="112"/>
        <v>21:0955</v>
      </c>
      <c r="D1081" s="1" t="str">
        <f t="shared" si="113"/>
        <v>21:0006</v>
      </c>
      <c r="E1081" t="s">
        <v>9618</v>
      </c>
      <c r="F1081" t="s">
        <v>9646</v>
      </c>
      <c r="H1081">
        <v>64.104138500000005</v>
      </c>
      <c r="I1081">
        <v>-111.98063019999999</v>
      </c>
      <c r="J1081" s="1" t="str">
        <f t="shared" si="111"/>
        <v>Till</v>
      </c>
      <c r="K1081" s="1" t="str">
        <f t="shared" si="114"/>
        <v>Grain Mount: 0.25 – 0.50 mm</v>
      </c>
      <c r="L1081" t="s">
        <v>9401</v>
      </c>
      <c r="M1081" s="1" t="str">
        <f t="shared" si="115"/>
        <v>Ilm</v>
      </c>
      <c r="N1081" t="s">
        <v>170</v>
      </c>
      <c r="O1081" t="s">
        <v>220</v>
      </c>
      <c r="P1081" t="s">
        <v>1124</v>
      </c>
      <c r="Q1081" t="s">
        <v>9647</v>
      </c>
      <c r="R1081" t="s">
        <v>226</v>
      </c>
      <c r="S1081" t="s">
        <v>4123</v>
      </c>
      <c r="T1081" t="s">
        <v>6557</v>
      </c>
      <c r="U1081" t="s">
        <v>411</v>
      </c>
      <c r="V1081" t="s">
        <v>33</v>
      </c>
      <c r="W1081" t="s">
        <v>9648</v>
      </c>
      <c r="X1081" t="s">
        <v>9649</v>
      </c>
    </row>
    <row r="1082" spans="1:24" hidden="1" x14ac:dyDescent="0.25">
      <c r="A1082" t="s">
        <v>9650</v>
      </c>
      <c r="B1082" t="s">
        <v>9651</v>
      </c>
      <c r="C1082" s="1" t="str">
        <f t="shared" si="112"/>
        <v>21:0955</v>
      </c>
      <c r="D1082" s="1" t="str">
        <f t="shared" si="113"/>
        <v>21:0006</v>
      </c>
      <c r="E1082" t="s">
        <v>9618</v>
      </c>
      <c r="F1082" t="s">
        <v>9652</v>
      </c>
      <c r="H1082">
        <v>64.104138500000005</v>
      </c>
      <c r="I1082">
        <v>-111.98063019999999</v>
      </c>
      <c r="J1082" s="1" t="str">
        <f t="shared" si="111"/>
        <v>Till</v>
      </c>
      <c r="K1082" s="1" t="str">
        <f t="shared" si="114"/>
        <v>Grain Mount: 0.25 – 0.50 mm</v>
      </c>
      <c r="L1082" t="s">
        <v>9401</v>
      </c>
      <c r="M1082" s="1" t="str">
        <f t="shared" si="115"/>
        <v>Ilm</v>
      </c>
      <c r="N1082" t="s">
        <v>669</v>
      </c>
      <c r="O1082" t="s">
        <v>33</v>
      </c>
      <c r="P1082" t="s">
        <v>380</v>
      </c>
      <c r="Q1082" t="s">
        <v>9653</v>
      </c>
      <c r="R1082" t="s">
        <v>33</v>
      </c>
      <c r="S1082" t="s">
        <v>526</v>
      </c>
      <c r="T1082" t="s">
        <v>9499</v>
      </c>
      <c r="U1082" t="s">
        <v>424</v>
      </c>
      <c r="V1082" t="s">
        <v>33</v>
      </c>
      <c r="W1082" t="s">
        <v>9654</v>
      </c>
      <c r="X1082" t="s">
        <v>9655</v>
      </c>
    </row>
    <row r="1083" spans="1:24" hidden="1" x14ac:dyDescent="0.25">
      <c r="A1083" t="s">
        <v>9656</v>
      </c>
      <c r="B1083" t="s">
        <v>9657</v>
      </c>
      <c r="C1083" s="1" t="str">
        <f t="shared" si="112"/>
        <v>21:0955</v>
      </c>
      <c r="D1083" s="1" t="str">
        <f t="shared" si="113"/>
        <v>21:0006</v>
      </c>
      <c r="E1083" t="s">
        <v>9618</v>
      </c>
      <c r="F1083" t="s">
        <v>9658</v>
      </c>
      <c r="H1083">
        <v>64.104138500000005</v>
      </c>
      <c r="I1083">
        <v>-111.98063019999999</v>
      </c>
      <c r="J1083" s="1" t="str">
        <f t="shared" si="111"/>
        <v>Till</v>
      </c>
      <c r="K1083" s="1" t="str">
        <f t="shared" si="114"/>
        <v>Grain Mount: 0.25 – 0.50 mm</v>
      </c>
      <c r="L1083" t="s">
        <v>9401</v>
      </c>
      <c r="M1083" s="1" t="str">
        <f t="shared" si="115"/>
        <v>Ilm</v>
      </c>
      <c r="N1083" t="s">
        <v>36</v>
      </c>
      <c r="O1083" t="s">
        <v>33</v>
      </c>
      <c r="P1083" t="s">
        <v>1350</v>
      </c>
      <c r="Q1083" t="s">
        <v>9659</v>
      </c>
      <c r="R1083" t="s">
        <v>33</v>
      </c>
      <c r="S1083" t="s">
        <v>5478</v>
      </c>
      <c r="T1083" t="s">
        <v>9660</v>
      </c>
      <c r="U1083" t="s">
        <v>170</v>
      </c>
      <c r="V1083" t="s">
        <v>33</v>
      </c>
      <c r="W1083" t="s">
        <v>9661</v>
      </c>
      <c r="X1083" t="s">
        <v>9662</v>
      </c>
    </row>
    <row r="1084" spans="1:24" hidden="1" x14ac:dyDescent="0.25">
      <c r="A1084" t="s">
        <v>9663</v>
      </c>
      <c r="B1084" t="s">
        <v>9664</v>
      </c>
      <c r="C1084" s="1" t="str">
        <f t="shared" si="112"/>
        <v>21:0955</v>
      </c>
      <c r="D1084" s="1" t="str">
        <f t="shared" si="113"/>
        <v>21:0006</v>
      </c>
      <c r="E1084" t="s">
        <v>9618</v>
      </c>
      <c r="F1084" t="s">
        <v>9665</v>
      </c>
      <c r="H1084">
        <v>64.104138500000005</v>
      </c>
      <c r="I1084">
        <v>-111.98063019999999</v>
      </c>
      <c r="J1084" s="1" t="str">
        <f t="shared" si="111"/>
        <v>Till</v>
      </c>
      <c r="K1084" s="1" t="str">
        <f t="shared" si="114"/>
        <v>Grain Mount: 0.25 – 0.50 mm</v>
      </c>
      <c r="L1084" t="s">
        <v>9401</v>
      </c>
      <c r="M1084" s="1" t="str">
        <f t="shared" si="115"/>
        <v>Ilm</v>
      </c>
      <c r="N1084" t="s">
        <v>1027</v>
      </c>
      <c r="O1084" t="s">
        <v>278</v>
      </c>
      <c r="P1084" t="s">
        <v>4206</v>
      </c>
      <c r="Q1084" t="s">
        <v>9666</v>
      </c>
      <c r="R1084" t="s">
        <v>33</v>
      </c>
      <c r="S1084" t="s">
        <v>2760</v>
      </c>
      <c r="T1084" t="s">
        <v>9667</v>
      </c>
      <c r="U1084" t="s">
        <v>33</v>
      </c>
      <c r="V1084" t="s">
        <v>9668</v>
      </c>
      <c r="W1084" t="s">
        <v>9669</v>
      </c>
      <c r="X1084" t="s">
        <v>9670</v>
      </c>
    </row>
    <row r="1085" spans="1:24" hidden="1" x14ac:dyDescent="0.25">
      <c r="A1085" t="s">
        <v>9671</v>
      </c>
      <c r="B1085" t="s">
        <v>9672</v>
      </c>
      <c r="C1085" s="1" t="str">
        <f t="shared" si="112"/>
        <v>21:0955</v>
      </c>
      <c r="D1085" s="1" t="str">
        <f t="shared" si="113"/>
        <v>21:0006</v>
      </c>
      <c r="E1085" t="s">
        <v>9618</v>
      </c>
      <c r="F1085" t="s">
        <v>9673</v>
      </c>
      <c r="H1085">
        <v>64.104138500000005</v>
      </c>
      <c r="I1085">
        <v>-111.98063019999999</v>
      </c>
      <c r="J1085" s="1" t="str">
        <f t="shared" si="111"/>
        <v>Till</v>
      </c>
      <c r="K1085" s="1" t="str">
        <f t="shared" si="114"/>
        <v>Grain Mount: 0.25 – 0.50 mm</v>
      </c>
      <c r="L1085" t="s">
        <v>9401</v>
      </c>
      <c r="M1085" s="1" t="str">
        <f t="shared" si="115"/>
        <v>Ilm</v>
      </c>
      <c r="N1085" t="s">
        <v>686</v>
      </c>
      <c r="O1085" t="s">
        <v>420</v>
      </c>
      <c r="P1085" t="s">
        <v>1350</v>
      </c>
      <c r="Q1085" t="s">
        <v>9674</v>
      </c>
      <c r="R1085" t="s">
        <v>47</v>
      </c>
      <c r="S1085" t="s">
        <v>720</v>
      </c>
      <c r="T1085" t="s">
        <v>9675</v>
      </c>
      <c r="U1085" t="s">
        <v>255</v>
      </c>
      <c r="V1085" t="s">
        <v>33</v>
      </c>
      <c r="W1085" t="s">
        <v>9676</v>
      </c>
      <c r="X1085" t="s">
        <v>9677</v>
      </c>
    </row>
    <row r="1086" spans="1:24" hidden="1" x14ac:dyDescent="0.25">
      <c r="A1086" t="s">
        <v>9678</v>
      </c>
      <c r="B1086" t="s">
        <v>9679</v>
      </c>
      <c r="C1086" s="1" t="str">
        <f t="shared" si="112"/>
        <v>21:0955</v>
      </c>
      <c r="D1086" s="1" t="str">
        <f t="shared" si="113"/>
        <v>21:0006</v>
      </c>
      <c r="E1086" t="s">
        <v>9618</v>
      </c>
      <c r="F1086" t="s">
        <v>9680</v>
      </c>
      <c r="H1086">
        <v>64.104138500000005</v>
      </c>
      <c r="I1086">
        <v>-111.98063019999999</v>
      </c>
      <c r="J1086" s="1" t="str">
        <f t="shared" si="111"/>
        <v>Till</v>
      </c>
      <c r="K1086" s="1" t="str">
        <f t="shared" si="114"/>
        <v>Grain Mount: 0.25 – 0.50 mm</v>
      </c>
      <c r="L1086" t="s">
        <v>9401</v>
      </c>
      <c r="M1086" s="1" t="str">
        <f>HYPERLINK("http://geochem.nrcan.gc.ca/cdogs/content/kwd/kwd030536_e.htm", "Lcx")</f>
        <v>Lcx</v>
      </c>
      <c r="N1086" t="s">
        <v>1036</v>
      </c>
      <c r="O1086" t="s">
        <v>33</v>
      </c>
      <c r="P1086" t="s">
        <v>246</v>
      </c>
      <c r="Q1086" t="s">
        <v>9681</v>
      </c>
      <c r="R1086" t="s">
        <v>142</v>
      </c>
      <c r="S1086" t="s">
        <v>3235</v>
      </c>
      <c r="T1086" t="s">
        <v>9682</v>
      </c>
      <c r="U1086" t="s">
        <v>33</v>
      </c>
      <c r="V1086" t="s">
        <v>33</v>
      </c>
      <c r="W1086" t="s">
        <v>9683</v>
      </c>
      <c r="X1086" t="s">
        <v>9684</v>
      </c>
    </row>
    <row r="1087" spans="1:24" hidden="1" x14ac:dyDescent="0.25">
      <c r="A1087" t="s">
        <v>9685</v>
      </c>
      <c r="B1087" t="s">
        <v>9686</v>
      </c>
      <c r="C1087" s="1" t="str">
        <f t="shared" si="112"/>
        <v>21:0955</v>
      </c>
      <c r="D1087" s="1" t="str">
        <f t="shared" si="113"/>
        <v>21:0006</v>
      </c>
      <c r="E1087" t="s">
        <v>9618</v>
      </c>
      <c r="F1087" t="s">
        <v>9687</v>
      </c>
      <c r="H1087">
        <v>64.104138500000005</v>
      </c>
      <c r="I1087">
        <v>-111.98063019999999</v>
      </c>
      <c r="J1087" s="1" t="str">
        <f t="shared" si="111"/>
        <v>Till</v>
      </c>
      <c r="K1087" s="1" t="str">
        <f t="shared" si="114"/>
        <v>Grain Mount: 0.25 – 0.50 mm</v>
      </c>
      <c r="L1087" t="s">
        <v>9401</v>
      </c>
      <c r="M1087" s="1" t="str">
        <f t="shared" ref="M1087:M1092" si="116">HYPERLINK("http://geochem.nrcan.gc.ca/cdogs/content/kwd/kwd030120_e.htm", "Ilm")</f>
        <v>Ilm</v>
      </c>
      <c r="N1087" t="s">
        <v>490</v>
      </c>
      <c r="O1087" t="s">
        <v>255</v>
      </c>
      <c r="P1087" t="s">
        <v>676</v>
      </c>
      <c r="Q1087" t="s">
        <v>9688</v>
      </c>
      <c r="R1087" t="s">
        <v>33</v>
      </c>
      <c r="S1087" t="s">
        <v>482</v>
      </c>
      <c r="T1087" t="s">
        <v>9689</v>
      </c>
      <c r="U1087" t="s">
        <v>33</v>
      </c>
      <c r="V1087" t="s">
        <v>645</v>
      </c>
      <c r="W1087" t="s">
        <v>9690</v>
      </c>
      <c r="X1087" t="s">
        <v>9691</v>
      </c>
    </row>
    <row r="1088" spans="1:24" hidden="1" x14ac:dyDescent="0.25">
      <c r="A1088" t="s">
        <v>9692</v>
      </c>
      <c r="B1088" t="s">
        <v>9693</v>
      </c>
      <c r="C1088" s="1" t="str">
        <f t="shared" si="112"/>
        <v>21:0955</v>
      </c>
      <c r="D1088" s="1" t="str">
        <f t="shared" si="113"/>
        <v>21:0006</v>
      </c>
      <c r="E1088" t="s">
        <v>9618</v>
      </c>
      <c r="F1088" t="s">
        <v>9694</v>
      </c>
      <c r="H1088">
        <v>64.104138500000005</v>
      </c>
      <c r="I1088">
        <v>-111.98063019999999</v>
      </c>
      <c r="J1088" s="1" t="str">
        <f t="shared" si="111"/>
        <v>Till</v>
      </c>
      <c r="K1088" s="1" t="str">
        <f t="shared" si="114"/>
        <v>Grain Mount: 0.25 – 0.50 mm</v>
      </c>
      <c r="L1088" t="s">
        <v>9401</v>
      </c>
      <c r="M1088" s="1" t="str">
        <f t="shared" si="116"/>
        <v>Ilm</v>
      </c>
      <c r="N1088" t="s">
        <v>409</v>
      </c>
      <c r="O1088" t="s">
        <v>47</v>
      </c>
      <c r="P1088" t="s">
        <v>765</v>
      </c>
      <c r="Q1088" t="s">
        <v>9695</v>
      </c>
      <c r="R1088" t="s">
        <v>474</v>
      </c>
      <c r="S1088" t="s">
        <v>238</v>
      </c>
      <c r="T1088" t="s">
        <v>6476</v>
      </c>
      <c r="U1088" t="s">
        <v>33</v>
      </c>
      <c r="V1088" t="s">
        <v>101</v>
      </c>
      <c r="W1088" t="s">
        <v>5169</v>
      </c>
      <c r="X1088" t="s">
        <v>9696</v>
      </c>
    </row>
    <row r="1089" spans="1:24" hidden="1" x14ac:dyDescent="0.25">
      <c r="A1089" t="s">
        <v>9697</v>
      </c>
      <c r="B1089" t="s">
        <v>9698</v>
      </c>
      <c r="C1089" s="1" t="str">
        <f t="shared" si="112"/>
        <v>21:0955</v>
      </c>
      <c r="D1089" s="1" t="str">
        <f t="shared" si="113"/>
        <v>21:0006</v>
      </c>
      <c r="E1089" t="s">
        <v>9618</v>
      </c>
      <c r="F1089" t="s">
        <v>9699</v>
      </c>
      <c r="H1089">
        <v>64.104138500000005</v>
      </c>
      <c r="I1089">
        <v>-111.98063019999999</v>
      </c>
      <c r="J1089" s="1" t="str">
        <f t="shared" si="111"/>
        <v>Till</v>
      </c>
      <c r="K1089" s="1" t="str">
        <f t="shared" si="114"/>
        <v>Grain Mount: 0.25 – 0.50 mm</v>
      </c>
      <c r="L1089" t="s">
        <v>9401</v>
      </c>
      <c r="M1089" s="1" t="str">
        <f t="shared" si="116"/>
        <v>Ilm</v>
      </c>
      <c r="N1089" t="s">
        <v>1193</v>
      </c>
      <c r="O1089" t="s">
        <v>220</v>
      </c>
      <c r="P1089" t="s">
        <v>1191</v>
      </c>
      <c r="Q1089" t="s">
        <v>9700</v>
      </c>
      <c r="R1089" t="s">
        <v>33</v>
      </c>
      <c r="S1089" t="s">
        <v>1449</v>
      </c>
      <c r="T1089" t="s">
        <v>4440</v>
      </c>
      <c r="U1089" t="s">
        <v>33</v>
      </c>
      <c r="V1089" t="s">
        <v>380</v>
      </c>
      <c r="W1089" t="s">
        <v>9701</v>
      </c>
      <c r="X1089" t="s">
        <v>9702</v>
      </c>
    </row>
    <row r="1090" spans="1:24" hidden="1" x14ac:dyDescent="0.25">
      <c r="A1090" t="s">
        <v>9703</v>
      </c>
      <c r="B1090" t="s">
        <v>9704</v>
      </c>
      <c r="C1090" s="1" t="str">
        <f t="shared" si="112"/>
        <v>21:0955</v>
      </c>
      <c r="D1090" s="1" t="str">
        <f t="shared" si="113"/>
        <v>21:0006</v>
      </c>
      <c r="E1090" t="s">
        <v>9618</v>
      </c>
      <c r="F1090" t="s">
        <v>9705</v>
      </c>
      <c r="H1090">
        <v>64.104138500000005</v>
      </c>
      <c r="I1090">
        <v>-111.98063019999999</v>
      </c>
      <c r="J1090" s="1" t="str">
        <f t="shared" si="111"/>
        <v>Till</v>
      </c>
      <c r="K1090" s="1" t="str">
        <f t="shared" si="114"/>
        <v>Grain Mount: 0.25 – 0.50 mm</v>
      </c>
      <c r="L1090" t="s">
        <v>9401</v>
      </c>
      <c r="M1090" s="1" t="str">
        <f t="shared" si="116"/>
        <v>Ilm</v>
      </c>
      <c r="N1090" t="s">
        <v>170</v>
      </c>
      <c r="O1090" t="s">
        <v>33</v>
      </c>
      <c r="P1090" t="s">
        <v>449</v>
      </c>
      <c r="Q1090" t="s">
        <v>9706</v>
      </c>
      <c r="R1090" t="s">
        <v>33</v>
      </c>
      <c r="S1090" t="s">
        <v>398</v>
      </c>
      <c r="T1090" t="s">
        <v>9707</v>
      </c>
      <c r="U1090" t="s">
        <v>686</v>
      </c>
      <c r="V1090" t="s">
        <v>686</v>
      </c>
      <c r="W1090" t="s">
        <v>9708</v>
      </c>
      <c r="X1090" t="s">
        <v>9709</v>
      </c>
    </row>
    <row r="1091" spans="1:24" hidden="1" x14ac:dyDescent="0.25">
      <c r="A1091" t="s">
        <v>9710</v>
      </c>
      <c r="B1091" t="s">
        <v>9711</v>
      </c>
      <c r="C1091" s="1" t="str">
        <f t="shared" si="112"/>
        <v>21:0955</v>
      </c>
      <c r="D1091" s="1" t="str">
        <f t="shared" si="113"/>
        <v>21:0006</v>
      </c>
      <c r="E1091" t="s">
        <v>9618</v>
      </c>
      <c r="F1091" t="s">
        <v>9712</v>
      </c>
      <c r="H1091">
        <v>64.104138500000005</v>
      </c>
      <c r="I1091">
        <v>-111.98063019999999</v>
      </c>
      <c r="J1091" s="1" t="str">
        <f t="shared" si="111"/>
        <v>Till</v>
      </c>
      <c r="K1091" s="1" t="str">
        <f t="shared" si="114"/>
        <v>Grain Mount: 0.25 – 0.50 mm</v>
      </c>
      <c r="L1091" t="s">
        <v>9401</v>
      </c>
      <c r="M1091" s="1" t="str">
        <f t="shared" si="116"/>
        <v>Ilm</v>
      </c>
      <c r="N1091" t="s">
        <v>184</v>
      </c>
      <c r="O1091" t="s">
        <v>220</v>
      </c>
      <c r="P1091" t="s">
        <v>782</v>
      </c>
      <c r="Q1091" t="s">
        <v>9713</v>
      </c>
      <c r="R1091" t="s">
        <v>61</v>
      </c>
      <c r="S1091" t="s">
        <v>806</v>
      </c>
      <c r="T1091" t="s">
        <v>6750</v>
      </c>
      <c r="U1091" t="s">
        <v>223</v>
      </c>
      <c r="V1091" t="s">
        <v>33</v>
      </c>
      <c r="W1091" t="s">
        <v>9714</v>
      </c>
      <c r="X1091" t="s">
        <v>9715</v>
      </c>
    </row>
    <row r="1092" spans="1:24" hidden="1" x14ac:dyDescent="0.25">
      <c r="A1092" t="s">
        <v>9716</v>
      </c>
      <c r="B1092" t="s">
        <v>9717</v>
      </c>
      <c r="C1092" s="1" t="str">
        <f t="shared" si="112"/>
        <v>21:0955</v>
      </c>
      <c r="D1092" s="1" t="str">
        <f t="shared" si="113"/>
        <v>21:0006</v>
      </c>
      <c r="E1092" t="s">
        <v>9618</v>
      </c>
      <c r="F1092" t="s">
        <v>9718</v>
      </c>
      <c r="H1092">
        <v>64.104138500000005</v>
      </c>
      <c r="I1092">
        <v>-111.98063019999999</v>
      </c>
      <c r="J1092" s="1" t="str">
        <f t="shared" si="111"/>
        <v>Till</v>
      </c>
      <c r="K1092" s="1" t="str">
        <f t="shared" si="114"/>
        <v>Grain Mount: 0.25 – 0.50 mm</v>
      </c>
      <c r="L1092" t="s">
        <v>9401</v>
      </c>
      <c r="M1092" s="1" t="str">
        <f t="shared" si="116"/>
        <v>Ilm</v>
      </c>
      <c r="N1092" t="s">
        <v>291</v>
      </c>
      <c r="O1092" t="s">
        <v>33</v>
      </c>
      <c r="P1092" t="s">
        <v>709</v>
      </c>
      <c r="Q1092" t="s">
        <v>9719</v>
      </c>
      <c r="R1092" t="s">
        <v>331</v>
      </c>
      <c r="S1092" t="s">
        <v>6094</v>
      </c>
      <c r="T1092" t="s">
        <v>5731</v>
      </c>
      <c r="U1092" t="s">
        <v>33</v>
      </c>
      <c r="V1092" t="s">
        <v>33</v>
      </c>
      <c r="W1092" t="s">
        <v>9720</v>
      </c>
      <c r="X1092" t="s">
        <v>9721</v>
      </c>
    </row>
    <row r="1093" spans="1:24" hidden="1" x14ac:dyDescent="0.25">
      <c r="A1093" t="s">
        <v>9722</v>
      </c>
      <c r="B1093" t="s">
        <v>9723</v>
      </c>
      <c r="C1093" s="1" t="str">
        <f t="shared" si="112"/>
        <v>21:0955</v>
      </c>
      <c r="D1093" s="1" t="str">
        <f t="shared" si="113"/>
        <v>21:0006</v>
      </c>
      <c r="E1093" t="s">
        <v>9724</v>
      </c>
      <c r="F1093" t="s">
        <v>9725</v>
      </c>
      <c r="H1093">
        <v>64.184999000000005</v>
      </c>
      <c r="I1093">
        <v>-111.2258678</v>
      </c>
      <c r="J1093" s="1" t="str">
        <f t="shared" si="111"/>
        <v>Till</v>
      </c>
      <c r="K1093" s="1" t="str">
        <f t="shared" si="114"/>
        <v>Grain Mount: 0.25 – 0.50 mm</v>
      </c>
      <c r="L1093" t="s">
        <v>9401</v>
      </c>
      <c r="M1093" s="1" t="str">
        <f>HYPERLINK("http://geochem.nrcan.gc.ca/cdogs/content/kwd/kwd030543_e.htm", "Di")</f>
        <v>Di</v>
      </c>
      <c r="N1093" t="s">
        <v>9726</v>
      </c>
      <c r="O1093" t="s">
        <v>9727</v>
      </c>
      <c r="P1093" t="s">
        <v>2353</v>
      </c>
      <c r="Q1093" t="s">
        <v>9728</v>
      </c>
      <c r="R1093" t="s">
        <v>33</v>
      </c>
      <c r="S1093" t="s">
        <v>9729</v>
      </c>
      <c r="T1093" t="s">
        <v>3222</v>
      </c>
      <c r="U1093" t="s">
        <v>611</v>
      </c>
      <c r="V1093" t="s">
        <v>9730</v>
      </c>
      <c r="W1093" t="s">
        <v>955</v>
      </c>
      <c r="X1093" t="s">
        <v>9731</v>
      </c>
    </row>
    <row r="1094" spans="1:24" hidden="1" x14ac:dyDescent="0.25">
      <c r="A1094" t="s">
        <v>9732</v>
      </c>
      <c r="B1094" t="s">
        <v>9733</v>
      </c>
      <c r="C1094" s="1" t="str">
        <f t="shared" si="112"/>
        <v>21:0955</v>
      </c>
      <c r="D1094" s="1" t="str">
        <f t="shared" si="113"/>
        <v>21:0006</v>
      </c>
      <c r="E1094" t="s">
        <v>9724</v>
      </c>
      <c r="F1094" t="s">
        <v>9734</v>
      </c>
      <c r="H1094">
        <v>64.184999000000005</v>
      </c>
      <c r="I1094">
        <v>-111.2258678</v>
      </c>
      <c r="J1094" s="1" t="str">
        <f t="shared" si="111"/>
        <v>Till</v>
      </c>
      <c r="K1094" s="1" t="str">
        <f t="shared" si="114"/>
        <v>Grain Mount: 0.25 – 0.50 mm</v>
      </c>
      <c r="L1094" t="s">
        <v>9401</v>
      </c>
      <c r="M1094" s="1" t="str">
        <f>HYPERLINK("http://geochem.nrcan.gc.ca/cdogs/content/kwd/kwd030541_e.htm", "Ti_Mag")</f>
        <v>Ti_Mag</v>
      </c>
      <c r="N1094" t="s">
        <v>4748</v>
      </c>
      <c r="O1094" t="s">
        <v>462</v>
      </c>
      <c r="P1094" t="s">
        <v>1223</v>
      </c>
      <c r="Q1094" t="s">
        <v>9735</v>
      </c>
      <c r="R1094" t="s">
        <v>61</v>
      </c>
      <c r="S1094" t="s">
        <v>472</v>
      </c>
      <c r="T1094" t="s">
        <v>531</v>
      </c>
      <c r="U1094" t="s">
        <v>33</v>
      </c>
      <c r="V1094" t="s">
        <v>420</v>
      </c>
      <c r="W1094" t="s">
        <v>3709</v>
      </c>
      <c r="X1094" t="s">
        <v>9736</v>
      </c>
    </row>
    <row r="1095" spans="1:24" hidden="1" x14ac:dyDescent="0.25">
      <c r="A1095" t="s">
        <v>9737</v>
      </c>
      <c r="B1095" t="s">
        <v>9738</v>
      </c>
      <c r="C1095" s="1" t="str">
        <f t="shared" si="112"/>
        <v>21:0955</v>
      </c>
      <c r="D1095" s="1" t="str">
        <f t="shared" si="113"/>
        <v>21:0006</v>
      </c>
      <c r="E1095" t="s">
        <v>9724</v>
      </c>
      <c r="F1095" t="s">
        <v>9739</v>
      </c>
      <c r="H1095">
        <v>64.184999000000005</v>
      </c>
      <c r="I1095">
        <v>-111.2258678</v>
      </c>
      <c r="J1095" s="1" t="str">
        <f t="shared" si="111"/>
        <v>Till</v>
      </c>
      <c r="K1095" s="1" t="str">
        <f t="shared" si="114"/>
        <v>Grain Mount: 0.25 – 0.50 mm</v>
      </c>
      <c r="L1095" t="s">
        <v>9401</v>
      </c>
      <c r="M1095" s="1" t="str">
        <f>HYPERLINK("http://geochem.nrcan.gc.ca/cdogs/content/kwd/kwd030536_e.htm", "Lcx")</f>
        <v>Lcx</v>
      </c>
      <c r="N1095" t="s">
        <v>1213</v>
      </c>
      <c r="O1095" t="s">
        <v>220</v>
      </c>
      <c r="P1095" t="s">
        <v>170</v>
      </c>
      <c r="Q1095" t="s">
        <v>9740</v>
      </c>
      <c r="R1095" t="s">
        <v>291</v>
      </c>
      <c r="S1095" t="s">
        <v>1619</v>
      </c>
      <c r="T1095" t="s">
        <v>5078</v>
      </c>
      <c r="U1095" t="s">
        <v>33</v>
      </c>
      <c r="V1095" t="s">
        <v>33</v>
      </c>
      <c r="W1095" t="s">
        <v>9741</v>
      </c>
      <c r="X1095" t="s">
        <v>240</v>
      </c>
    </row>
    <row r="1096" spans="1:24" hidden="1" x14ac:dyDescent="0.25">
      <c r="A1096" t="s">
        <v>9742</v>
      </c>
      <c r="B1096" t="s">
        <v>9743</v>
      </c>
      <c r="C1096" s="1" t="str">
        <f t="shared" si="112"/>
        <v>21:0955</v>
      </c>
      <c r="D1096" s="1" t="str">
        <f t="shared" si="113"/>
        <v>21:0006</v>
      </c>
      <c r="E1096" t="s">
        <v>9724</v>
      </c>
      <c r="F1096" t="s">
        <v>9744</v>
      </c>
      <c r="H1096">
        <v>64.184999000000005</v>
      </c>
      <c r="I1096">
        <v>-111.2258678</v>
      </c>
      <c r="J1096" s="1" t="str">
        <f t="shared" si="111"/>
        <v>Till</v>
      </c>
      <c r="K1096" s="1" t="str">
        <f t="shared" si="114"/>
        <v>Grain Mount: 0.25 – 0.50 mm</v>
      </c>
      <c r="L1096" t="s">
        <v>9401</v>
      </c>
      <c r="M1096" s="1" t="str">
        <f>HYPERLINK("http://geochem.nrcan.gc.ca/cdogs/content/kwd/kwd030120_e.htm", "Ilm")</f>
        <v>Ilm</v>
      </c>
      <c r="N1096" t="s">
        <v>501</v>
      </c>
      <c r="O1096" t="s">
        <v>555</v>
      </c>
      <c r="P1096" t="s">
        <v>254</v>
      </c>
      <c r="Q1096" t="s">
        <v>9745</v>
      </c>
      <c r="R1096" t="s">
        <v>226</v>
      </c>
      <c r="S1096" t="s">
        <v>5716</v>
      </c>
      <c r="T1096" t="s">
        <v>9746</v>
      </c>
      <c r="U1096" t="s">
        <v>33</v>
      </c>
      <c r="V1096" t="s">
        <v>33</v>
      </c>
      <c r="W1096" t="s">
        <v>9747</v>
      </c>
      <c r="X1096" t="s">
        <v>9748</v>
      </c>
    </row>
    <row r="1097" spans="1:24" hidden="1" x14ac:dyDescent="0.25">
      <c r="A1097" t="s">
        <v>9749</v>
      </c>
      <c r="B1097" t="s">
        <v>9750</v>
      </c>
      <c r="C1097" s="1" t="str">
        <f t="shared" si="112"/>
        <v>21:0955</v>
      </c>
      <c r="D1097" s="1" t="str">
        <f t="shared" si="113"/>
        <v>21:0006</v>
      </c>
      <c r="E1097" t="s">
        <v>9724</v>
      </c>
      <c r="F1097" t="s">
        <v>9751</v>
      </c>
      <c r="H1097">
        <v>64.184999000000005</v>
      </c>
      <c r="I1097">
        <v>-111.2258678</v>
      </c>
      <c r="J1097" s="1" t="str">
        <f t="shared" si="111"/>
        <v>Till</v>
      </c>
      <c r="K1097" s="1" t="str">
        <f t="shared" si="114"/>
        <v>Grain Mount: 0.25 – 0.50 mm</v>
      </c>
      <c r="L1097" t="s">
        <v>9401</v>
      </c>
      <c r="M1097" s="1" t="str">
        <f>HYPERLINK("http://geochem.nrcan.gc.ca/cdogs/content/kwd/kwd030541_e.htm", "Ti_Mag")</f>
        <v>Ti_Mag</v>
      </c>
      <c r="N1097" t="s">
        <v>1552</v>
      </c>
      <c r="O1097" t="s">
        <v>184</v>
      </c>
      <c r="P1097" t="s">
        <v>1124</v>
      </c>
      <c r="Q1097" t="s">
        <v>9752</v>
      </c>
      <c r="R1097" t="s">
        <v>33</v>
      </c>
      <c r="S1097" t="s">
        <v>643</v>
      </c>
      <c r="T1097" t="s">
        <v>3113</v>
      </c>
      <c r="U1097" t="s">
        <v>645</v>
      </c>
      <c r="V1097" t="s">
        <v>184</v>
      </c>
      <c r="W1097" t="s">
        <v>9753</v>
      </c>
      <c r="X1097" t="s">
        <v>9754</v>
      </c>
    </row>
    <row r="1098" spans="1:24" hidden="1" x14ac:dyDescent="0.25">
      <c r="A1098" t="s">
        <v>9755</v>
      </c>
      <c r="B1098" t="s">
        <v>9756</v>
      </c>
      <c r="C1098" s="1" t="str">
        <f t="shared" si="112"/>
        <v>21:0955</v>
      </c>
      <c r="D1098" s="1" t="str">
        <f t="shared" si="113"/>
        <v>21:0006</v>
      </c>
      <c r="E1098" t="s">
        <v>9724</v>
      </c>
      <c r="F1098" t="s">
        <v>9757</v>
      </c>
      <c r="H1098">
        <v>64.184999000000005</v>
      </c>
      <c r="I1098">
        <v>-111.2258678</v>
      </c>
      <c r="J1098" s="1" t="str">
        <f t="shared" si="111"/>
        <v>Till</v>
      </c>
      <c r="K1098" s="1" t="str">
        <f t="shared" si="114"/>
        <v>Grain Mount: 0.25 – 0.50 mm</v>
      </c>
      <c r="L1098" t="s">
        <v>9401</v>
      </c>
      <c r="M1098" s="1" t="str">
        <f t="shared" ref="M1098:M1104" si="117">HYPERLINK("http://geochem.nrcan.gc.ca/cdogs/content/kwd/kwd030120_e.htm", "Ilm")</f>
        <v>Ilm</v>
      </c>
      <c r="N1098" t="s">
        <v>449</v>
      </c>
      <c r="O1098" t="s">
        <v>33</v>
      </c>
      <c r="P1098" t="s">
        <v>955</v>
      </c>
      <c r="Q1098" t="s">
        <v>9758</v>
      </c>
      <c r="R1098" t="s">
        <v>33</v>
      </c>
      <c r="S1098" t="s">
        <v>439</v>
      </c>
      <c r="T1098" t="s">
        <v>856</v>
      </c>
      <c r="U1098" t="s">
        <v>307</v>
      </c>
      <c r="V1098" t="s">
        <v>6400</v>
      </c>
      <c r="W1098" t="s">
        <v>9759</v>
      </c>
      <c r="X1098" t="s">
        <v>9760</v>
      </c>
    </row>
    <row r="1099" spans="1:24" hidden="1" x14ac:dyDescent="0.25">
      <c r="A1099" t="s">
        <v>9761</v>
      </c>
      <c r="B1099" t="s">
        <v>9762</v>
      </c>
      <c r="C1099" s="1" t="str">
        <f t="shared" si="112"/>
        <v>21:0955</v>
      </c>
      <c r="D1099" s="1" t="str">
        <f t="shared" si="113"/>
        <v>21:0006</v>
      </c>
      <c r="E1099" t="s">
        <v>9724</v>
      </c>
      <c r="F1099" t="s">
        <v>9763</v>
      </c>
      <c r="H1099">
        <v>64.184999000000005</v>
      </c>
      <c r="I1099">
        <v>-111.2258678</v>
      </c>
      <c r="J1099" s="1" t="str">
        <f t="shared" si="111"/>
        <v>Till</v>
      </c>
      <c r="K1099" s="1" t="str">
        <f t="shared" si="114"/>
        <v>Grain Mount: 0.25 – 0.50 mm</v>
      </c>
      <c r="L1099" t="s">
        <v>9401</v>
      </c>
      <c r="M1099" s="1" t="str">
        <f t="shared" si="117"/>
        <v>Ilm</v>
      </c>
      <c r="N1099" t="s">
        <v>641</v>
      </c>
      <c r="O1099" t="s">
        <v>33</v>
      </c>
      <c r="P1099" t="s">
        <v>718</v>
      </c>
      <c r="Q1099" t="s">
        <v>9764</v>
      </c>
      <c r="R1099" t="s">
        <v>223</v>
      </c>
      <c r="S1099" t="s">
        <v>9765</v>
      </c>
      <c r="T1099" t="s">
        <v>9766</v>
      </c>
      <c r="U1099" t="s">
        <v>474</v>
      </c>
      <c r="V1099" t="s">
        <v>33</v>
      </c>
      <c r="W1099" t="s">
        <v>9767</v>
      </c>
      <c r="X1099" t="s">
        <v>9768</v>
      </c>
    </row>
    <row r="1100" spans="1:24" hidden="1" x14ac:dyDescent="0.25">
      <c r="A1100" t="s">
        <v>9769</v>
      </c>
      <c r="B1100" t="s">
        <v>9770</v>
      </c>
      <c r="C1100" s="1" t="str">
        <f t="shared" si="112"/>
        <v>21:0955</v>
      </c>
      <c r="D1100" s="1" t="str">
        <f t="shared" si="113"/>
        <v>21:0006</v>
      </c>
      <c r="E1100" t="s">
        <v>9724</v>
      </c>
      <c r="F1100" t="s">
        <v>9771</v>
      </c>
      <c r="H1100">
        <v>64.184999000000005</v>
      </c>
      <c r="I1100">
        <v>-111.2258678</v>
      </c>
      <c r="J1100" s="1" t="str">
        <f t="shared" si="111"/>
        <v>Till</v>
      </c>
      <c r="K1100" s="1" t="str">
        <f t="shared" si="114"/>
        <v>Grain Mount: 0.25 – 0.50 mm</v>
      </c>
      <c r="L1100" t="s">
        <v>9401</v>
      </c>
      <c r="M1100" s="1" t="str">
        <f t="shared" si="117"/>
        <v>Ilm</v>
      </c>
      <c r="N1100" t="s">
        <v>686</v>
      </c>
      <c r="O1100" t="s">
        <v>399</v>
      </c>
      <c r="P1100" t="s">
        <v>50</v>
      </c>
      <c r="Q1100" t="s">
        <v>9772</v>
      </c>
      <c r="R1100" t="s">
        <v>33</v>
      </c>
      <c r="S1100" t="s">
        <v>1295</v>
      </c>
      <c r="T1100" t="s">
        <v>9773</v>
      </c>
      <c r="U1100" t="s">
        <v>449</v>
      </c>
      <c r="V1100" t="s">
        <v>33</v>
      </c>
      <c r="W1100" t="s">
        <v>9774</v>
      </c>
      <c r="X1100" t="s">
        <v>9775</v>
      </c>
    </row>
    <row r="1101" spans="1:24" hidden="1" x14ac:dyDescent="0.25">
      <c r="A1101" t="s">
        <v>9776</v>
      </c>
      <c r="B1101" t="s">
        <v>9777</v>
      </c>
      <c r="C1101" s="1" t="str">
        <f t="shared" si="112"/>
        <v>21:0955</v>
      </c>
      <c r="D1101" s="1" t="str">
        <f t="shared" si="113"/>
        <v>21:0006</v>
      </c>
      <c r="E1101" t="s">
        <v>9724</v>
      </c>
      <c r="F1101" t="s">
        <v>9778</v>
      </c>
      <c r="H1101">
        <v>64.184999000000005</v>
      </c>
      <c r="I1101">
        <v>-111.2258678</v>
      </c>
      <c r="J1101" s="1" t="str">
        <f t="shared" si="111"/>
        <v>Till</v>
      </c>
      <c r="K1101" s="1" t="str">
        <f t="shared" si="114"/>
        <v>Grain Mount: 0.25 – 0.50 mm</v>
      </c>
      <c r="L1101" t="s">
        <v>9401</v>
      </c>
      <c r="M1101" s="1" t="str">
        <f t="shared" si="117"/>
        <v>Ilm</v>
      </c>
      <c r="N1101" t="s">
        <v>469</v>
      </c>
      <c r="O1101" t="s">
        <v>50</v>
      </c>
      <c r="P1101" t="s">
        <v>50</v>
      </c>
      <c r="Q1101" t="s">
        <v>9779</v>
      </c>
      <c r="R1101" t="s">
        <v>33</v>
      </c>
      <c r="S1101" t="s">
        <v>3487</v>
      </c>
      <c r="T1101" t="s">
        <v>9780</v>
      </c>
      <c r="U1101" t="s">
        <v>33</v>
      </c>
      <c r="V1101" t="s">
        <v>33</v>
      </c>
      <c r="W1101" t="s">
        <v>9781</v>
      </c>
      <c r="X1101" t="s">
        <v>9782</v>
      </c>
    </row>
    <row r="1102" spans="1:24" hidden="1" x14ac:dyDescent="0.25">
      <c r="A1102" t="s">
        <v>9783</v>
      </c>
      <c r="B1102" t="s">
        <v>9784</v>
      </c>
      <c r="C1102" s="1" t="str">
        <f t="shared" si="112"/>
        <v>21:0955</v>
      </c>
      <c r="D1102" s="1" t="str">
        <f t="shared" si="113"/>
        <v>21:0006</v>
      </c>
      <c r="E1102" t="s">
        <v>9724</v>
      </c>
      <c r="F1102" t="s">
        <v>9785</v>
      </c>
      <c r="H1102">
        <v>64.184999000000005</v>
      </c>
      <c r="I1102">
        <v>-111.2258678</v>
      </c>
      <c r="J1102" s="1" t="str">
        <f t="shared" si="111"/>
        <v>Till</v>
      </c>
      <c r="K1102" s="1" t="str">
        <f t="shared" si="114"/>
        <v>Grain Mount: 0.25 – 0.50 mm</v>
      </c>
      <c r="L1102" t="s">
        <v>9401</v>
      </c>
      <c r="M1102" s="1" t="str">
        <f t="shared" si="117"/>
        <v>Ilm</v>
      </c>
      <c r="N1102" t="s">
        <v>291</v>
      </c>
      <c r="O1102" t="s">
        <v>220</v>
      </c>
      <c r="P1102" t="s">
        <v>1269</v>
      </c>
      <c r="Q1102" t="s">
        <v>9786</v>
      </c>
      <c r="R1102" t="s">
        <v>33</v>
      </c>
      <c r="S1102" t="s">
        <v>9131</v>
      </c>
      <c r="T1102" t="s">
        <v>9787</v>
      </c>
      <c r="U1102" t="s">
        <v>33</v>
      </c>
      <c r="V1102" t="s">
        <v>33</v>
      </c>
      <c r="W1102" t="s">
        <v>9788</v>
      </c>
      <c r="X1102" t="s">
        <v>9789</v>
      </c>
    </row>
    <row r="1103" spans="1:24" hidden="1" x14ac:dyDescent="0.25">
      <c r="A1103" t="s">
        <v>9790</v>
      </c>
      <c r="B1103" t="s">
        <v>9791</v>
      </c>
      <c r="C1103" s="1" t="str">
        <f t="shared" si="112"/>
        <v>21:0955</v>
      </c>
      <c r="D1103" s="1" t="str">
        <f t="shared" si="113"/>
        <v>21:0006</v>
      </c>
      <c r="E1103" t="s">
        <v>9792</v>
      </c>
      <c r="F1103" t="s">
        <v>9793</v>
      </c>
      <c r="H1103">
        <v>64.685241500000004</v>
      </c>
      <c r="I1103">
        <v>-111.5902095</v>
      </c>
      <c r="J1103" s="1" t="str">
        <f t="shared" si="111"/>
        <v>Till</v>
      </c>
      <c r="K1103" s="1" t="str">
        <f t="shared" si="114"/>
        <v>Grain Mount: 0.25 – 0.50 mm</v>
      </c>
      <c r="L1103" t="s">
        <v>9401</v>
      </c>
      <c r="M1103" s="1" t="str">
        <f t="shared" si="117"/>
        <v>Ilm</v>
      </c>
      <c r="N1103" t="s">
        <v>490</v>
      </c>
      <c r="O1103" t="s">
        <v>462</v>
      </c>
      <c r="P1103" t="s">
        <v>531</v>
      </c>
      <c r="Q1103" t="s">
        <v>9794</v>
      </c>
      <c r="R1103" t="s">
        <v>474</v>
      </c>
      <c r="S1103" t="s">
        <v>1984</v>
      </c>
      <c r="T1103" t="s">
        <v>9074</v>
      </c>
      <c r="U1103" t="s">
        <v>33</v>
      </c>
      <c r="V1103" t="s">
        <v>424</v>
      </c>
      <c r="W1103" t="s">
        <v>9795</v>
      </c>
      <c r="X1103" t="s">
        <v>9796</v>
      </c>
    </row>
    <row r="1104" spans="1:24" hidden="1" x14ac:dyDescent="0.25">
      <c r="A1104" t="s">
        <v>9797</v>
      </c>
      <c r="B1104" t="s">
        <v>9798</v>
      </c>
      <c r="C1104" s="1" t="str">
        <f t="shared" si="112"/>
        <v>21:0955</v>
      </c>
      <c r="D1104" s="1" t="str">
        <f t="shared" si="113"/>
        <v>21:0006</v>
      </c>
      <c r="E1104" t="s">
        <v>9792</v>
      </c>
      <c r="F1104" t="s">
        <v>9799</v>
      </c>
      <c r="H1104">
        <v>64.685241500000004</v>
      </c>
      <c r="I1104">
        <v>-111.5902095</v>
      </c>
      <c r="J1104" s="1" t="str">
        <f t="shared" si="111"/>
        <v>Till</v>
      </c>
      <c r="K1104" s="1" t="str">
        <f t="shared" si="114"/>
        <v>Grain Mount: 0.25 – 0.50 mm</v>
      </c>
      <c r="L1104" t="s">
        <v>9401</v>
      </c>
      <c r="M1104" s="1" t="str">
        <f t="shared" si="117"/>
        <v>Ilm</v>
      </c>
      <c r="N1104" t="s">
        <v>449</v>
      </c>
      <c r="O1104" t="s">
        <v>33</v>
      </c>
      <c r="P1104" t="s">
        <v>184</v>
      </c>
      <c r="Q1104" t="s">
        <v>9800</v>
      </c>
      <c r="R1104" t="s">
        <v>87</v>
      </c>
      <c r="S1104" t="s">
        <v>115</v>
      </c>
      <c r="T1104" t="s">
        <v>9801</v>
      </c>
      <c r="U1104" t="s">
        <v>33</v>
      </c>
      <c r="V1104" t="s">
        <v>33</v>
      </c>
      <c r="W1104" t="s">
        <v>9802</v>
      </c>
      <c r="X1104" t="s">
        <v>9803</v>
      </c>
    </row>
    <row r="1105" spans="1:24" hidden="1" x14ac:dyDescent="0.25">
      <c r="A1105" t="s">
        <v>9804</v>
      </c>
      <c r="B1105" t="s">
        <v>9805</v>
      </c>
      <c r="C1105" s="1" t="str">
        <f t="shared" si="112"/>
        <v>21:0955</v>
      </c>
      <c r="D1105" s="1" t="str">
        <f t="shared" si="113"/>
        <v>21:0006</v>
      </c>
      <c r="E1105" t="s">
        <v>9806</v>
      </c>
      <c r="F1105" t="s">
        <v>9807</v>
      </c>
      <c r="H1105">
        <v>64.544256399999995</v>
      </c>
      <c r="I1105">
        <v>-111.9110019</v>
      </c>
      <c r="J1105" s="1" t="str">
        <f t="shared" si="111"/>
        <v>Till</v>
      </c>
      <c r="K1105" s="1" t="str">
        <f t="shared" si="114"/>
        <v>Grain Mount: 0.25 – 0.50 mm</v>
      </c>
      <c r="L1105" t="s">
        <v>9401</v>
      </c>
      <c r="M1105" s="1" t="str">
        <f>HYPERLINK("http://geochem.nrcan.gc.ca/cdogs/content/kwd/kwd030523_e.htm", "Prp")</f>
        <v>Prp</v>
      </c>
      <c r="N1105" t="s">
        <v>9404</v>
      </c>
      <c r="O1105" t="s">
        <v>9808</v>
      </c>
      <c r="P1105" t="s">
        <v>9809</v>
      </c>
      <c r="Q1105" t="s">
        <v>5257</v>
      </c>
      <c r="R1105" t="s">
        <v>61</v>
      </c>
      <c r="S1105" t="s">
        <v>6280</v>
      </c>
      <c r="T1105" t="s">
        <v>2707</v>
      </c>
      <c r="U1105" t="s">
        <v>104</v>
      </c>
      <c r="V1105" t="s">
        <v>9810</v>
      </c>
      <c r="W1105" t="s">
        <v>4704</v>
      </c>
      <c r="X1105" t="s">
        <v>9811</v>
      </c>
    </row>
    <row r="1106" spans="1:24" hidden="1" x14ac:dyDescent="0.25">
      <c r="A1106" t="s">
        <v>9812</v>
      </c>
      <c r="B1106" t="s">
        <v>9813</v>
      </c>
      <c r="C1106" s="1" t="str">
        <f t="shared" si="112"/>
        <v>21:0955</v>
      </c>
      <c r="D1106" s="1" t="str">
        <f t="shared" si="113"/>
        <v>21:0006</v>
      </c>
      <c r="E1106" t="s">
        <v>9806</v>
      </c>
      <c r="F1106" t="s">
        <v>9814</v>
      </c>
      <c r="H1106">
        <v>64.544256399999995</v>
      </c>
      <c r="I1106">
        <v>-111.9110019</v>
      </c>
      <c r="J1106" s="1" t="str">
        <f t="shared" si="111"/>
        <v>Till</v>
      </c>
      <c r="K1106" s="1" t="str">
        <f t="shared" si="114"/>
        <v>Grain Mount: 0.25 – 0.50 mm</v>
      </c>
      <c r="L1106" t="s">
        <v>9401</v>
      </c>
      <c r="M1106" s="1" t="str">
        <f>HYPERLINK("http://geochem.nrcan.gc.ca/cdogs/content/kwd/kwd030523_e.htm", "Prp")</f>
        <v>Prp</v>
      </c>
      <c r="N1106" t="s">
        <v>7672</v>
      </c>
      <c r="O1106" t="s">
        <v>9815</v>
      </c>
      <c r="P1106" t="s">
        <v>2805</v>
      </c>
      <c r="Q1106" t="s">
        <v>3781</v>
      </c>
      <c r="R1106" t="s">
        <v>87</v>
      </c>
      <c r="S1106" t="s">
        <v>2529</v>
      </c>
      <c r="T1106" t="s">
        <v>957</v>
      </c>
      <c r="U1106" t="s">
        <v>501</v>
      </c>
      <c r="V1106" t="s">
        <v>8297</v>
      </c>
      <c r="W1106" t="s">
        <v>1750</v>
      </c>
      <c r="X1106" t="s">
        <v>9816</v>
      </c>
    </row>
    <row r="1107" spans="1:24" hidden="1" x14ac:dyDescent="0.25">
      <c r="A1107" t="s">
        <v>9817</v>
      </c>
      <c r="B1107" t="s">
        <v>9818</v>
      </c>
      <c r="C1107" s="1" t="str">
        <f t="shared" si="112"/>
        <v>21:0955</v>
      </c>
      <c r="D1107" s="1" t="str">
        <f t="shared" si="113"/>
        <v>21:0006</v>
      </c>
      <c r="E1107" t="s">
        <v>9806</v>
      </c>
      <c r="F1107" t="s">
        <v>9819</v>
      </c>
      <c r="H1107">
        <v>64.544256399999995</v>
      </c>
      <c r="I1107">
        <v>-111.9110019</v>
      </c>
      <c r="J1107" s="1" t="str">
        <f t="shared" si="111"/>
        <v>Till</v>
      </c>
      <c r="K1107" s="1" t="str">
        <f t="shared" si="114"/>
        <v>Grain Mount: 0.25 – 0.50 mm</v>
      </c>
      <c r="L1107" t="s">
        <v>9401</v>
      </c>
      <c r="M1107" s="1" t="str">
        <f>HYPERLINK("http://geochem.nrcan.gc.ca/cdogs/content/kwd/kwd030543_e.htm", "Di")</f>
        <v>Di</v>
      </c>
      <c r="N1107" t="s">
        <v>9820</v>
      </c>
      <c r="O1107" t="s">
        <v>9821</v>
      </c>
      <c r="P1107" t="s">
        <v>782</v>
      </c>
      <c r="Q1107" t="s">
        <v>9822</v>
      </c>
      <c r="R1107" t="s">
        <v>90</v>
      </c>
      <c r="S1107" t="s">
        <v>9823</v>
      </c>
      <c r="T1107" t="s">
        <v>1637</v>
      </c>
      <c r="U1107" t="s">
        <v>2288</v>
      </c>
      <c r="V1107" t="s">
        <v>9824</v>
      </c>
      <c r="W1107" t="s">
        <v>569</v>
      </c>
      <c r="X1107" t="s">
        <v>9825</v>
      </c>
    </row>
    <row r="1108" spans="1:24" hidden="1" x14ac:dyDescent="0.25">
      <c r="A1108" t="s">
        <v>9826</v>
      </c>
      <c r="B1108" t="s">
        <v>9827</v>
      </c>
      <c r="C1108" s="1" t="str">
        <f t="shared" si="112"/>
        <v>21:0955</v>
      </c>
      <c r="D1108" s="1" t="str">
        <f t="shared" si="113"/>
        <v>21:0006</v>
      </c>
      <c r="E1108" t="s">
        <v>9806</v>
      </c>
      <c r="F1108" t="s">
        <v>9828</v>
      </c>
      <c r="H1108">
        <v>64.544256399999995</v>
      </c>
      <c r="I1108">
        <v>-111.9110019</v>
      </c>
      <c r="J1108" s="1" t="str">
        <f t="shared" si="111"/>
        <v>Till</v>
      </c>
      <c r="K1108" s="1" t="str">
        <f t="shared" si="114"/>
        <v>Grain Mount: 0.25 – 0.50 mm</v>
      </c>
      <c r="L1108" t="s">
        <v>9401</v>
      </c>
      <c r="M1108" s="1" t="str">
        <f>HYPERLINK("http://geochem.nrcan.gc.ca/cdogs/content/kwd/kwd030538_e.htm", "Mg_Ilm")</f>
        <v>Mg_Ilm</v>
      </c>
      <c r="N1108" t="s">
        <v>4080</v>
      </c>
      <c r="O1108" t="s">
        <v>170</v>
      </c>
      <c r="P1108" t="s">
        <v>9829</v>
      </c>
      <c r="Q1108" t="s">
        <v>9830</v>
      </c>
      <c r="R1108" t="s">
        <v>33</v>
      </c>
      <c r="S1108" t="s">
        <v>9831</v>
      </c>
      <c r="T1108" t="s">
        <v>211</v>
      </c>
      <c r="U1108" t="s">
        <v>33</v>
      </c>
      <c r="V1108" t="s">
        <v>33</v>
      </c>
      <c r="W1108" t="s">
        <v>9832</v>
      </c>
      <c r="X1108" t="s">
        <v>9833</v>
      </c>
    </row>
    <row r="1109" spans="1:24" hidden="1" x14ac:dyDescent="0.25">
      <c r="A1109" t="s">
        <v>9834</v>
      </c>
      <c r="B1109" t="s">
        <v>9835</v>
      </c>
      <c r="C1109" s="1" t="str">
        <f t="shared" si="112"/>
        <v>21:0955</v>
      </c>
      <c r="D1109" s="1" t="str">
        <f t="shared" si="113"/>
        <v>21:0006</v>
      </c>
      <c r="E1109" t="s">
        <v>9806</v>
      </c>
      <c r="F1109" t="s">
        <v>9836</v>
      </c>
      <c r="H1109">
        <v>64.544256399999995</v>
      </c>
      <c r="I1109">
        <v>-111.9110019</v>
      </c>
      <c r="J1109" s="1" t="str">
        <f t="shared" si="111"/>
        <v>Till</v>
      </c>
      <c r="K1109" s="1" t="str">
        <f t="shared" si="114"/>
        <v>Grain Mount: 0.25 – 0.50 mm</v>
      </c>
      <c r="L1109" t="s">
        <v>9401</v>
      </c>
      <c r="M1109" s="1" t="str">
        <f>HYPERLINK("http://geochem.nrcan.gc.ca/cdogs/content/kwd/kwd030120_e.htm", "Ilm")</f>
        <v>Ilm</v>
      </c>
      <c r="N1109" t="s">
        <v>219</v>
      </c>
      <c r="O1109" t="s">
        <v>366</v>
      </c>
      <c r="P1109" t="s">
        <v>955</v>
      </c>
      <c r="Q1109" t="s">
        <v>9837</v>
      </c>
      <c r="R1109" t="s">
        <v>420</v>
      </c>
      <c r="S1109" t="s">
        <v>235</v>
      </c>
      <c r="T1109" t="s">
        <v>9838</v>
      </c>
      <c r="U1109" t="s">
        <v>33</v>
      </c>
      <c r="V1109" t="s">
        <v>380</v>
      </c>
      <c r="W1109" t="s">
        <v>4877</v>
      </c>
      <c r="X1109" t="s">
        <v>9839</v>
      </c>
    </row>
    <row r="1110" spans="1:24" hidden="1" x14ac:dyDescent="0.25">
      <c r="A1110" t="s">
        <v>9840</v>
      </c>
      <c r="B1110" t="s">
        <v>9841</v>
      </c>
      <c r="C1110" s="1" t="str">
        <f t="shared" si="112"/>
        <v>21:0955</v>
      </c>
      <c r="D1110" s="1" t="str">
        <f t="shared" si="113"/>
        <v>21:0006</v>
      </c>
      <c r="E1110" t="s">
        <v>9806</v>
      </c>
      <c r="F1110" t="s">
        <v>9842</v>
      </c>
      <c r="H1110">
        <v>64.544256399999995</v>
      </c>
      <c r="I1110">
        <v>-111.9110019</v>
      </c>
      <c r="J1110" s="1" t="str">
        <f t="shared" si="111"/>
        <v>Till</v>
      </c>
      <c r="K1110" s="1" t="str">
        <f t="shared" si="114"/>
        <v>Grain Mount: 0.25 – 0.50 mm</v>
      </c>
      <c r="L1110" t="s">
        <v>9401</v>
      </c>
      <c r="M1110" s="1" t="str">
        <f>HYPERLINK("http://geochem.nrcan.gc.ca/cdogs/content/kwd/kwd030120_e.htm", "Ilm")</f>
        <v>Ilm</v>
      </c>
      <c r="N1110" t="s">
        <v>264</v>
      </c>
      <c r="O1110" t="s">
        <v>420</v>
      </c>
      <c r="P1110" t="s">
        <v>36</v>
      </c>
      <c r="Q1110" t="s">
        <v>9843</v>
      </c>
      <c r="R1110" t="s">
        <v>246</v>
      </c>
      <c r="S1110" t="s">
        <v>3700</v>
      </c>
      <c r="T1110" t="s">
        <v>1847</v>
      </c>
      <c r="U1110" t="s">
        <v>33</v>
      </c>
      <c r="V1110" t="s">
        <v>33</v>
      </c>
      <c r="W1110" t="s">
        <v>9844</v>
      </c>
      <c r="X1110" t="s">
        <v>664</v>
      </c>
    </row>
    <row r="1111" spans="1:24" hidden="1" x14ac:dyDescent="0.25">
      <c r="A1111" t="s">
        <v>9845</v>
      </c>
      <c r="B1111" t="s">
        <v>9846</v>
      </c>
      <c r="C1111" s="1" t="str">
        <f t="shared" si="112"/>
        <v>21:0955</v>
      </c>
      <c r="D1111" s="1" t="str">
        <f t="shared" si="113"/>
        <v>21:0006</v>
      </c>
      <c r="E1111" t="s">
        <v>9806</v>
      </c>
      <c r="F1111" t="s">
        <v>9847</v>
      </c>
      <c r="H1111">
        <v>64.544256399999995</v>
      </c>
      <c r="I1111">
        <v>-111.9110019</v>
      </c>
      <c r="J1111" s="1" t="str">
        <f t="shared" si="111"/>
        <v>Till</v>
      </c>
      <c r="K1111" s="1" t="str">
        <f t="shared" si="114"/>
        <v>Grain Mount: 0.25 – 0.50 mm</v>
      </c>
      <c r="L1111" t="s">
        <v>9401</v>
      </c>
      <c r="M1111" s="1" t="str">
        <f>HYPERLINK("http://geochem.nrcan.gc.ca/cdogs/content/kwd/kwd030120_e.htm", "Ilm")</f>
        <v>Ilm</v>
      </c>
      <c r="N1111" t="s">
        <v>718</v>
      </c>
      <c r="O1111" t="s">
        <v>645</v>
      </c>
      <c r="P1111" t="s">
        <v>170</v>
      </c>
      <c r="Q1111" t="s">
        <v>9848</v>
      </c>
      <c r="R1111" t="s">
        <v>1156</v>
      </c>
      <c r="S1111" t="s">
        <v>214</v>
      </c>
      <c r="T1111" t="s">
        <v>9849</v>
      </c>
      <c r="U1111" t="s">
        <v>33</v>
      </c>
      <c r="V1111" t="s">
        <v>33</v>
      </c>
      <c r="W1111" t="s">
        <v>9850</v>
      </c>
      <c r="X1111" t="s">
        <v>9851</v>
      </c>
    </row>
    <row r="1112" spans="1:24" hidden="1" x14ac:dyDescent="0.25">
      <c r="A1112" t="s">
        <v>9852</v>
      </c>
      <c r="B1112" t="s">
        <v>9853</v>
      </c>
      <c r="C1112" s="1" t="str">
        <f t="shared" si="112"/>
        <v>21:0955</v>
      </c>
      <c r="D1112" s="1" t="str">
        <f t="shared" si="113"/>
        <v>21:0006</v>
      </c>
      <c r="E1112" t="s">
        <v>9854</v>
      </c>
      <c r="F1112" t="s">
        <v>9855</v>
      </c>
      <c r="H1112">
        <v>64.453235599999999</v>
      </c>
      <c r="I1112">
        <v>-111.0806619</v>
      </c>
      <c r="J1112" s="1" t="str">
        <f t="shared" si="111"/>
        <v>Till</v>
      </c>
      <c r="K1112" s="1" t="str">
        <f t="shared" si="114"/>
        <v>Grain Mount: 0.25 – 0.50 mm</v>
      </c>
      <c r="L1112" t="s">
        <v>9401</v>
      </c>
      <c r="M1112" s="1" t="str">
        <f>HYPERLINK("http://geochem.nrcan.gc.ca/cdogs/content/kwd/kwd030120_e.htm", "Ilm")</f>
        <v>Ilm</v>
      </c>
      <c r="N1112" t="s">
        <v>307</v>
      </c>
      <c r="O1112" t="s">
        <v>33</v>
      </c>
      <c r="P1112" t="s">
        <v>307</v>
      </c>
      <c r="Q1112" t="s">
        <v>9856</v>
      </c>
      <c r="R1112" t="s">
        <v>220</v>
      </c>
      <c r="S1112" t="s">
        <v>1321</v>
      </c>
      <c r="T1112" t="s">
        <v>9345</v>
      </c>
      <c r="U1112" t="s">
        <v>33</v>
      </c>
      <c r="V1112" t="s">
        <v>33</v>
      </c>
      <c r="W1112" t="s">
        <v>9857</v>
      </c>
      <c r="X1112" t="s">
        <v>9858</v>
      </c>
    </row>
    <row r="1113" spans="1:24" hidden="1" x14ac:dyDescent="0.25">
      <c r="A1113" t="s">
        <v>9859</v>
      </c>
      <c r="B1113" t="s">
        <v>9860</v>
      </c>
      <c r="C1113" s="1" t="str">
        <f t="shared" si="112"/>
        <v>21:0955</v>
      </c>
      <c r="D1113" s="1" t="str">
        <f t="shared" si="113"/>
        <v>21:0006</v>
      </c>
      <c r="E1113" t="s">
        <v>9854</v>
      </c>
      <c r="F1113" t="s">
        <v>9861</v>
      </c>
      <c r="H1113">
        <v>64.453235599999999</v>
      </c>
      <c r="I1113">
        <v>-111.0806619</v>
      </c>
      <c r="J1113" s="1" t="str">
        <f t="shared" si="111"/>
        <v>Till</v>
      </c>
      <c r="K1113" s="1" t="str">
        <f t="shared" si="114"/>
        <v>Grain Mount: 0.25 – 0.50 mm</v>
      </c>
      <c r="L1113" t="s">
        <v>9401</v>
      </c>
      <c r="M1113" s="1" t="str">
        <f>HYPERLINK("http://geochem.nrcan.gc.ca/cdogs/content/kwd/kwd030120_e.htm", "Ilm")</f>
        <v>Ilm</v>
      </c>
      <c r="N1113" t="s">
        <v>219</v>
      </c>
      <c r="O1113" t="s">
        <v>170</v>
      </c>
      <c r="P1113" t="s">
        <v>1156</v>
      </c>
      <c r="Q1113" t="s">
        <v>9862</v>
      </c>
      <c r="R1113" t="s">
        <v>226</v>
      </c>
      <c r="S1113" t="s">
        <v>5456</v>
      </c>
      <c r="T1113" t="s">
        <v>9863</v>
      </c>
      <c r="U1113" t="s">
        <v>33</v>
      </c>
      <c r="V1113" t="s">
        <v>33</v>
      </c>
      <c r="W1113" t="s">
        <v>9864</v>
      </c>
      <c r="X1113" t="s">
        <v>9865</v>
      </c>
    </row>
    <row r="1114" spans="1:24" hidden="1" x14ac:dyDescent="0.25">
      <c r="A1114" t="s">
        <v>9866</v>
      </c>
      <c r="B1114" t="s">
        <v>9867</v>
      </c>
      <c r="C1114" s="1" t="str">
        <f t="shared" si="112"/>
        <v>21:0955</v>
      </c>
      <c r="D1114" s="1" t="str">
        <f t="shared" si="113"/>
        <v>21:0006</v>
      </c>
      <c r="E1114" t="s">
        <v>9854</v>
      </c>
      <c r="F1114" t="s">
        <v>9868</v>
      </c>
      <c r="H1114">
        <v>64.453235599999999</v>
      </c>
      <c r="I1114">
        <v>-111.0806619</v>
      </c>
      <c r="J1114" s="1" t="str">
        <f t="shared" si="111"/>
        <v>Till</v>
      </c>
      <c r="K1114" s="1" t="str">
        <f t="shared" si="114"/>
        <v>Grain Mount: 0.25 – 0.50 mm</v>
      </c>
      <c r="L1114" t="s">
        <v>9401</v>
      </c>
      <c r="M1114" s="1" t="str">
        <f>HYPERLINK("http://geochem.nrcan.gc.ca/cdogs/content/kwd/kwd030118_e.htm", "Hem")</f>
        <v>Hem</v>
      </c>
      <c r="N1114" t="s">
        <v>184</v>
      </c>
      <c r="O1114" t="s">
        <v>278</v>
      </c>
      <c r="P1114" t="s">
        <v>2509</v>
      </c>
      <c r="Q1114" t="s">
        <v>9869</v>
      </c>
      <c r="R1114" t="s">
        <v>246</v>
      </c>
      <c r="S1114" t="s">
        <v>33</v>
      </c>
      <c r="T1114" t="s">
        <v>718</v>
      </c>
      <c r="U1114" t="s">
        <v>33</v>
      </c>
      <c r="V1114" t="s">
        <v>6568</v>
      </c>
      <c r="W1114" t="s">
        <v>87</v>
      </c>
      <c r="X1114" t="s">
        <v>9870</v>
      </c>
    </row>
    <row r="1115" spans="1:24" hidden="1" x14ac:dyDescent="0.25">
      <c r="A1115" t="s">
        <v>9871</v>
      </c>
      <c r="B1115" t="s">
        <v>9872</v>
      </c>
      <c r="C1115" s="1" t="str">
        <f t="shared" si="112"/>
        <v>21:0955</v>
      </c>
      <c r="D1115" s="1" t="str">
        <f t="shared" si="113"/>
        <v>21:0006</v>
      </c>
      <c r="E1115" t="s">
        <v>9854</v>
      </c>
      <c r="F1115" t="s">
        <v>9873</v>
      </c>
      <c r="H1115">
        <v>64.453235599999999</v>
      </c>
      <c r="I1115">
        <v>-111.0806619</v>
      </c>
      <c r="J1115" s="1" t="str">
        <f t="shared" si="111"/>
        <v>Till</v>
      </c>
      <c r="K1115" s="1" t="str">
        <f t="shared" si="114"/>
        <v>Grain Mount: 0.25 – 0.50 mm</v>
      </c>
      <c r="L1115" t="s">
        <v>9401</v>
      </c>
      <c r="M1115" s="1" t="str">
        <f>HYPERLINK("http://geochem.nrcan.gc.ca/cdogs/content/kwd/kwd030118_e.htm", "Hem")</f>
        <v>Hem</v>
      </c>
      <c r="N1115" t="s">
        <v>36</v>
      </c>
      <c r="O1115" t="s">
        <v>33</v>
      </c>
      <c r="P1115" t="s">
        <v>662</v>
      </c>
      <c r="Q1115" t="s">
        <v>9874</v>
      </c>
      <c r="R1115" t="s">
        <v>90</v>
      </c>
      <c r="S1115" t="s">
        <v>33</v>
      </c>
      <c r="T1115" t="s">
        <v>1058</v>
      </c>
      <c r="U1115" t="s">
        <v>33</v>
      </c>
      <c r="V1115" t="s">
        <v>490</v>
      </c>
      <c r="W1115" t="s">
        <v>425</v>
      </c>
      <c r="X1115" t="s">
        <v>9875</v>
      </c>
    </row>
    <row r="1116" spans="1:24" hidden="1" x14ac:dyDescent="0.25">
      <c r="A1116" t="s">
        <v>9876</v>
      </c>
      <c r="B1116" t="s">
        <v>9877</v>
      </c>
      <c r="C1116" s="1" t="str">
        <f t="shared" si="112"/>
        <v>21:0955</v>
      </c>
      <c r="D1116" s="1" t="str">
        <f t="shared" si="113"/>
        <v>21:0006</v>
      </c>
      <c r="E1116" t="s">
        <v>9878</v>
      </c>
      <c r="F1116" t="s">
        <v>9879</v>
      </c>
      <c r="H1116">
        <v>64.038677100000001</v>
      </c>
      <c r="I1116">
        <v>-111.1794402</v>
      </c>
      <c r="J1116" s="1" t="str">
        <f t="shared" ref="J1116:J1179" si="118">HYPERLINK("http://geochem.nrcan.gc.ca/cdogs/content/kwd/kwd020044_e.htm", "Till")</f>
        <v>Till</v>
      </c>
      <c r="K1116" s="1" t="str">
        <f t="shared" si="114"/>
        <v>Grain Mount: 0.25 – 0.50 mm</v>
      </c>
      <c r="L1116" t="s">
        <v>9401</v>
      </c>
      <c r="M1116" s="1" t="str">
        <f>HYPERLINK("http://geochem.nrcan.gc.ca/cdogs/content/kwd/kwd030523_e.htm", "Prp")</f>
        <v>Prp</v>
      </c>
      <c r="N1116" t="s">
        <v>9880</v>
      </c>
      <c r="O1116" t="s">
        <v>9881</v>
      </c>
      <c r="P1116" t="s">
        <v>9882</v>
      </c>
      <c r="Q1116" t="s">
        <v>9883</v>
      </c>
      <c r="R1116" t="s">
        <v>234</v>
      </c>
      <c r="S1116" t="s">
        <v>9884</v>
      </c>
      <c r="T1116" t="s">
        <v>2378</v>
      </c>
      <c r="U1116" t="s">
        <v>462</v>
      </c>
      <c r="V1116" t="s">
        <v>9885</v>
      </c>
      <c r="W1116" t="s">
        <v>939</v>
      </c>
      <c r="X1116" t="s">
        <v>9886</v>
      </c>
    </row>
    <row r="1117" spans="1:24" hidden="1" x14ac:dyDescent="0.25">
      <c r="A1117" t="s">
        <v>9887</v>
      </c>
      <c r="B1117" t="s">
        <v>9888</v>
      </c>
      <c r="C1117" s="1" t="str">
        <f t="shared" si="112"/>
        <v>21:0955</v>
      </c>
      <c r="D1117" s="1" t="str">
        <f t="shared" si="113"/>
        <v>21:0006</v>
      </c>
      <c r="E1117" t="s">
        <v>9878</v>
      </c>
      <c r="F1117" t="s">
        <v>9889</v>
      </c>
      <c r="H1117">
        <v>64.038677100000001</v>
      </c>
      <c r="I1117">
        <v>-111.1794402</v>
      </c>
      <c r="J1117" s="1" t="str">
        <f t="shared" si="118"/>
        <v>Till</v>
      </c>
      <c r="K1117" s="1" t="str">
        <f t="shared" si="114"/>
        <v>Grain Mount: 0.25 – 0.50 mm</v>
      </c>
      <c r="L1117" t="s">
        <v>9401</v>
      </c>
      <c r="M1117" s="1" t="str">
        <f>HYPERLINK("http://geochem.nrcan.gc.ca/cdogs/content/kwd/kwd030126_e.htm", "St")</f>
        <v>St</v>
      </c>
      <c r="N1117" t="s">
        <v>9890</v>
      </c>
      <c r="O1117" t="s">
        <v>223</v>
      </c>
      <c r="P1117" t="s">
        <v>1191</v>
      </c>
      <c r="Q1117" t="s">
        <v>9891</v>
      </c>
      <c r="R1117" t="s">
        <v>366</v>
      </c>
      <c r="S1117" t="s">
        <v>5738</v>
      </c>
      <c r="T1117" t="s">
        <v>2925</v>
      </c>
      <c r="U1117" t="s">
        <v>2425</v>
      </c>
      <c r="V1117" t="s">
        <v>9892</v>
      </c>
      <c r="W1117" t="s">
        <v>317</v>
      </c>
      <c r="X1117" t="s">
        <v>9893</v>
      </c>
    </row>
    <row r="1118" spans="1:24" hidden="1" x14ac:dyDescent="0.25">
      <c r="A1118" t="s">
        <v>9894</v>
      </c>
      <c r="B1118" t="s">
        <v>9895</v>
      </c>
      <c r="C1118" s="1" t="str">
        <f t="shared" ref="C1118:C1181" si="119">HYPERLINK("http://geochem.nrcan.gc.ca/cdogs/content/bdl/bdl210955_e.htm", "21:0955")</f>
        <v>21:0955</v>
      </c>
      <c r="D1118" s="1" t="str">
        <f t="shared" ref="D1118:D1181" si="120">HYPERLINK("http://geochem.nrcan.gc.ca/cdogs/content/svy/svy210006_e.htm", "21:0006")</f>
        <v>21:0006</v>
      </c>
      <c r="E1118" t="s">
        <v>9878</v>
      </c>
      <c r="F1118" t="s">
        <v>9896</v>
      </c>
      <c r="H1118">
        <v>64.038677100000001</v>
      </c>
      <c r="I1118">
        <v>-111.1794402</v>
      </c>
      <c r="J1118" s="1" t="str">
        <f t="shared" si="118"/>
        <v>Till</v>
      </c>
      <c r="K1118" s="1" t="str">
        <f t="shared" ref="K1118:K1181" si="121">HYPERLINK("http://geochem.nrcan.gc.ca/cdogs/content/kwd/kwd080043_e.htm", "Grain Mount: 0.25 – 0.50 mm")</f>
        <v>Grain Mount: 0.25 – 0.50 mm</v>
      </c>
      <c r="L1118" t="s">
        <v>9401</v>
      </c>
      <c r="M1118" s="1" t="str">
        <f>HYPERLINK("http://geochem.nrcan.gc.ca/cdogs/content/kwd/kwd030536_e.htm", "Lcx")</f>
        <v>Lcx</v>
      </c>
      <c r="N1118" t="s">
        <v>1161</v>
      </c>
      <c r="O1118" t="s">
        <v>366</v>
      </c>
      <c r="P1118" t="s">
        <v>633</v>
      </c>
      <c r="Q1118" t="s">
        <v>9897</v>
      </c>
      <c r="R1118" t="s">
        <v>87</v>
      </c>
      <c r="S1118" t="s">
        <v>4924</v>
      </c>
      <c r="T1118" t="s">
        <v>5869</v>
      </c>
      <c r="U1118" t="s">
        <v>33</v>
      </c>
      <c r="V1118" t="s">
        <v>36</v>
      </c>
      <c r="W1118" t="s">
        <v>9898</v>
      </c>
      <c r="X1118" t="s">
        <v>9899</v>
      </c>
    </row>
    <row r="1119" spans="1:24" hidden="1" x14ac:dyDescent="0.25">
      <c r="A1119" t="s">
        <v>9900</v>
      </c>
      <c r="B1119" t="s">
        <v>9901</v>
      </c>
      <c r="C1119" s="1" t="str">
        <f t="shared" si="119"/>
        <v>21:0955</v>
      </c>
      <c r="D1119" s="1" t="str">
        <f t="shared" si="120"/>
        <v>21:0006</v>
      </c>
      <c r="E1119" t="s">
        <v>9878</v>
      </c>
      <c r="F1119" t="s">
        <v>9902</v>
      </c>
      <c r="H1119">
        <v>64.038677100000001</v>
      </c>
      <c r="I1119">
        <v>-111.1794402</v>
      </c>
      <c r="J1119" s="1" t="str">
        <f t="shared" si="118"/>
        <v>Till</v>
      </c>
      <c r="K1119" s="1" t="str">
        <f t="shared" si="121"/>
        <v>Grain Mount: 0.25 – 0.50 mm</v>
      </c>
      <c r="L1119" t="s">
        <v>9401</v>
      </c>
      <c r="M1119" s="1" t="str">
        <f>HYPERLINK("http://geochem.nrcan.gc.ca/cdogs/content/kwd/kwd030532_e.htm", "Amp")</f>
        <v>Amp</v>
      </c>
      <c r="N1119" t="s">
        <v>9903</v>
      </c>
      <c r="O1119" t="s">
        <v>9904</v>
      </c>
      <c r="P1119" t="s">
        <v>4748</v>
      </c>
      <c r="Q1119" t="s">
        <v>9905</v>
      </c>
      <c r="R1119" t="s">
        <v>3130</v>
      </c>
      <c r="S1119" t="s">
        <v>9906</v>
      </c>
      <c r="T1119" t="s">
        <v>1550</v>
      </c>
      <c r="U1119" t="s">
        <v>9907</v>
      </c>
      <c r="V1119" t="s">
        <v>9908</v>
      </c>
      <c r="W1119" t="s">
        <v>9909</v>
      </c>
      <c r="X1119" t="s">
        <v>9910</v>
      </c>
    </row>
    <row r="1120" spans="1:24" hidden="1" x14ac:dyDescent="0.25">
      <c r="A1120" t="s">
        <v>9911</v>
      </c>
      <c r="B1120" t="s">
        <v>9912</v>
      </c>
      <c r="C1120" s="1" t="str">
        <f t="shared" si="119"/>
        <v>21:0955</v>
      </c>
      <c r="D1120" s="1" t="str">
        <f t="shared" si="120"/>
        <v>21:0006</v>
      </c>
      <c r="E1120" t="s">
        <v>9878</v>
      </c>
      <c r="F1120" t="s">
        <v>9913</v>
      </c>
      <c r="H1120">
        <v>64.038677100000001</v>
      </c>
      <c r="I1120">
        <v>-111.1794402</v>
      </c>
      <c r="J1120" s="1" t="str">
        <f t="shared" si="118"/>
        <v>Till</v>
      </c>
      <c r="K1120" s="1" t="str">
        <f t="shared" si="121"/>
        <v>Grain Mount: 0.25 – 0.50 mm</v>
      </c>
      <c r="L1120" t="s">
        <v>9401</v>
      </c>
      <c r="M1120" s="1" t="str">
        <f>HYPERLINK("http://geochem.nrcan.gc.ca/cdogs/content/kwd/kwd030541_e.htm", "Ti_Mag")</f>
        <v>Ti_Mag</v>
      </c>
      <c r="N1120" t="s">
        <v>156</v>
      </c>
      <c r="O1120" t="s">
        <v>245</v>
      </c>
      <c r="P1120" t="s">
        <v>651</v>
      </c>
      <c r="Q1120" t="s">
        <v>9914</v>
      </c>
      <c r="R1120" t="s">
        <v>87</v>
      </c>
      <c r="S1120" t="s">
        <v>3222</v>
      </c>
      <c r="T1120" t="s">
        <v>5767</v>
      </c>
      <c r="U1120" t="s">
        <v>33</v>
      </c>
      <c r="V1120" t="s">
        <v>6568</v>
      </c>
      <c r="W1120" t="s">
        <v>9915</v>
      </c>
      <c r="X1120" t="s">
        <v>9916</v>
      </c>
    </row>
    <row r="1121" spans="1:24" hidden="1" x14ac:dyDescent="0.25">
      <c r="A1121" t="s">
        <v>9917</v>
      </c>
      <c r="B1121" t="s">
        <v>9918</v>
      </c>
      <c r="C1121" s="1" t="str">
        <f t="shared" si="119"/>
        <v>21:0955</v>
      </c>
      <c r="D1121" s="1" t="str">
        <f t="shared" si="120"/>
        <v>21:0006</v>
      </c>
      <c r="E1121" t="s">
        <v>9878</v>
      </c>
      <c r="F1121" t="s">
        <v>9919</v>
      </c>
      <c r="H1121">
        <v>64.038677100000001</v>
      </c>
      <c r="I1121">
        <v>-111.1794402</v>
      </c>
      <c r="J1121" s="1" t="str">
        <f t="shared" si="118"/>
        <v>Till</v>
      </c>
      <c r="K1121" s="1" t="str">
        <f t="shared" si="121"/>
        <v>Grain Mount: 0.25 – 0.50 mm</v>
      </c>
      <c r="L1121" t="s">
        <v>9401</v>
      </c>
      <c r="M1121" s="1" t="str">
        <f>HYPERLINK("http://geochem.nrcan.gc.ca/cdogs/content/kwd/kwd030120_e.htm", "Ilm")</f>
        <v>Ilm</v>
      </c>
      <c r="N1121" t="s">
        <v>718</v>
      </c>
      <c r="O1121" t="s">
        <v>331</v>
      </c>
      <c r="P1121" t="s">
        <v>307</v>
      </c>
      <c r="Q1121" t="s">
        <v>9920</v>
      </c>
      <c r="R1121" t="s">
        <v>235</v>
      </c>
      <c r="S1121" t="s">
        <v>5776</v>
      </c>
      <c r="T1121" t="s">
        <v>9921</v>
      </c>
      <c r="U1121" t="s">
        <v>33</v>
      </c>
      <c r="V1121" t="s">
        <v>33</v>
      </c>
      <c r="W1121" t="s">
        <v>1039</v>
      </c>
      <c r="X1121" t="s">
        <v>9922</v>
      </c>
    </row>
    <row r="1122" spans="1:24" hidden="1" x14ac:dyDescent="0.25">
      <c r="A1122" t="s">
        <v>9923</v>
      </c>
      <c r="B1122" t="s">
        <v>9924</v>
      </c>
      <c r="C1122" s="1" t="str">
        <f t="shared" si="119"/>
        <v>21:0955</v>
      </c>
      <c r="D1122" s="1" t="str">
        <f t="shared" si="120"/>
        <v>21:0006</v>
      </c>
      <c r="E1122" t="s">
        <v>9878</v>
      </c>
      <c r="F1122" t="s">
        <v>9925</v>
      </c>
      <c r="H1122">
        <v>64.038677100000001</v>
      </c>
      <c r="I1122">
        <v>-111.1794402</v>
      </c>
      <c r="J1122" s="1" t="str">
        <f t="shared" si="118"/>
        <v>Till</v>
      </c>
      <c r="K1122" s="1" t="str">
        <f t="shared" si="121"/>
        <v>Grain Mount: 0.25 – 0.50 mm</v>
      </c>
      <c r="L1122" t="s">
        <v>9401</v>
      </c>
      <c r="M1122" s="1" t="str">
        <f>HYPERLINK("http://geochem.nrcan.gc.ca/cdogs/content/kwd/kwd030120_e.htm", "Ilm")</f>
        <v>Ilm</v>
      </c>
      <c r="N1122" t="s">
        <v>490</v>
      </c>
      <c r="O1122" t="s">
        <v>33</v>
      </c>
      <c r="P1122" t="s">
        <v>718</v>
      </c>
      <c r="Q1122" t="s">
        <v>9926</v>
      </c>
      <c r="R1122" t="s">
        <v>33</v>
      </c>
      <c r="S1122" t="s">
        <v>1078</v>
      </c>
      <c r="T1122" t="s">
        <v>9927</v>
      </c>
      <c r="U1122" t="s">
        <v>33</v>
      </c>
      <c r="V1122" t="s">
        <v>33</v>
      </c>
      <c r="W1122" t="s">
        <v>9928</v>
      </c>
      <c r="X1122" t="s">
        <v>9929</v>
      </c>
    </row>
    <row r="1123" spans="1:24" hidden="1" x14ac:dyDescent="0.25">
      <c r="A1123" t="s">
        <v>9930</v>
      </c>
      <c r="B1123" t="s">
        <v>9931</v>
      </c>
      <c r="C1123" s="1" t="str">
        <f t="shared" si="119"/>
        <v>21:0955</v>
      </c>
      <c r="D1123" s="1" t="str">
        <f t="shared" si="120"/>
        <v>21:0006</v>
      </c>
      <c r="E1123" t="s">
        <v>9878</v>
      </c>
      <c r="F1123" t="s">
        <v>9932</v>
      </c>
      <c r="H1123">
        <v>64.038677100000001</v>
      </c>
      <c r="I1123">
        <v>-111.1794402</v>
      </c>
      <c r="J1123" s="1" t="str">
        <f t="shared" si="118"/>
        <v>Till</v>
      </c>
      <c r="K1123" s="1" t="str">
        <f t="shared" si="121"/>
        <v>Grain Mount: 0.25 – 0.50 mm</v>
      </c>
      <c r="L1123" t="s">
        <v>9401</v>
      </c>
      <c r="M1123" s="1" t="str">
        <f>HYPERLINK("http://geochem.nrcan.gc.ca/cdogs/content/kwd/kwd030120_e.htm", "Ilm")</f>
        <v>Ilm</v>
      </c>
      <c r="N1123" t="s">
        <v>509</v>
      </c>
      <c r="O1123" t="s">
        <v>226</v>
      </c>
      <c r="P1123" t="s">
        <v>172</v>
      </c>
      <c r="Q1123" t="s">
        <v>9933</v>
      </c>
      <c r="R1123" t="s">
        <v>234</v>
      </c>
      <c r="S1123" t="s">
        <v>9934</v>
      </c>
      <c r="T1123" t="s">
        <v>9935</v>
      </c>
      <c r="U1123" t="s">
        <v>33</v>
      </c>
      <c r="V1123" t="s">
        <v>307</v>
      </c>
      <c r="W1123" t="s">
        <v>9936</v>
      </c>
      <c r="X1123" t="s">
        <v>9937</v>
      </c>
    </row>
    <row r="1124" spans="1:24" hidden="1" x14ac:dyDescent="0.25">
      <c r="A1124" t="s">
        <v>9938</v>
      </c>
      <c r="B1124" t="s">
        <v>9939</v>
      </c>
      <c r="C1124" s="1" t="str">
        <f t="shared" si="119"/>
        <v>21:0955</v>
      </c>
      <c r="D1124" s="1" t="str">
        <f t="shared" si="120"/>
        <v>21:0006</v>
      </c>
      <c r="E1124" t="s">
        <v>9878</v>
      </c>
      <c r="F1124" t="s">
        <v>9940</v>
      </c>
      <c r="H1124">
        <v>64.038677100000001</v>
      </c>
      <c r="I1124">
        <v>-111.1794402</v>
      </c>
      <c r="J1124" s="1" t="str">
        <f t="shared" si="118"/>
        <v>Till</v>
      </c>
      <c r="K1124" s="1" t="str">
        <f t="shared" si="121"/>
        <v>Grain Mount: 0.25 – 0.50 mm</v>
      </c>
      <c r="L1124" t="s">
        <v>9401</v>
      </c>
      <c r="M1124" s="1" t="str">
        <f>HYPERLINK("http://geochem.nrcan.gc.ca/cdogs/content/kwd/kwd030120_e.htm", "Ilm")</f>
        <v>Ilm</v>
      </c>
      <c r="N1124" t="s">
        <v>555</v>
      </c>
      <c r="O1124" t="s">
        <v>255</v>
      </c>
      <c r="P1124" t="s">
        <v>424</v>
      </c>
      <c r="Q1124" t="s">
        <v>9941</v>
      </c>
      <c r="R1124" t="s">
        <v>87</v>
      </c>
      <c r="S1124" t="s">
        <v>9942</v>
      </c>
      <c r="T1124" t="s">
        <v>9943</v>
      </c>
      <c r="U1124" t="s">
        <v>33</v>
      </c>
      <c r="V1124" t="s">
        <v>33</v>
      </c>
      <c r="W1124" t="s">
        <v>9944</v>
      </c>
      <c r="X1124" t="s">
        <v>794</v>
      </c>
    </row>
    <row r="1125" spans="1:24" hidden="1" x14ac:dyDescent="0.25">
      <c r="A1125" t="s">
        <v>9945</v>
      </c>
      <c r="B1125" t="s">
        <v>9946</v>
      </c>
      <c r="C1125" s="1" t="str">
        <f t="shared" si="119"/>
        <v>21:0955</v>
      </c>
      <c r="D1125" s="1" t="str">
        <f t="shared" si="120"/>
        <v>21:0006</v>
      </c>
      <c r="E1125" t="s">
        <v>9878</v>
      </c>
      <c r="F1125" t="s">
        <v>9947</v>
      </c>
      <c r="H1125">
        <v>64.038677100000001</v>
      </c>
      <c r="I1125">
        <v>-111.1794402</v>
      </c>
      <c r="J1125" s="1" t="str">
        <f t="shared" si="118"/>
        <v>Till</v>
      </c>
      <c r="K1125" s="1" t="str">
        <f t="shared" si="121"/>
        <v>Grain Mount: 0.25 – 0.50 mm</v>
      </c>
      <c r="L1125" t="s">
        <v>9401</v>
      </c>
      <c r="M1125" s="1" t="str">
        <f>HYPERLINK("http://geochem.nrcan.gc.ca/cdogs/content/kwd/kwd030118_e.htm", "Hem")</f>
        <v>Hem</v>
      </c>
      <c r="N1125" t="s">
        <v>170</v>
      </c>
      <c r="O1125" t="s">
        <v>246</v>
      </c>
      <c r="P1125" t="s">
        <v>115</v>
      </c>
      <c r="Q1125" t="s">
        <v>9948</v>
      </c>
      <c r="R1125" t="s">
        <v>226</v>
      </c>
      <c r="S1125" t="s">
        <v>115</v>
      </c>
      <c r="T1125" t="s">
        <v>1269</v>
      </c>
      <c r="U1125" t="s">
        <v>33</v>
      </c>
      <c r="V1125" t="s">
        <v>238</v>
      </c>
      <c r="W1125" t="s">
        <v>36</v>
      </c>
      <c r="X1125" t="s">
        <v>9949</v>
      </c>
    </row>
    <row r="1126" spans="1:24" hidden="1" x14ac:dyDescent="0.25">
      <c r="A1126" t="s">
        <v>9950</v>
      </c>
      <c r="B1126" t="s">
        <v>9951</v>
      </c>
      <c r="C1126" s="1" t="str">
        <f t="shared" si="119"/>
        <v>21:0955</v>
      </c>
      <c r="D1126" s="1" t="str">
        <f t="shared" si="120"/>
        <v>21:0006</v>
      </c>
      <c r="E1126" t="s">
        <v>9878</v>
      </c>
      <c r="F1126" t="s">
        <v>9952</v>
      </c>
      <c r="H1126">
        <v>64.038677100000001</v>
      </c>
      <c r="I1126">
        <v>-111.1794402</v>
      </c>
      <c r="J1126" s="1" t="str">
        <f t="shared" si="118"/>
        <v>Till</v>
      </c>
      <c r="K1126" s="1" t="str">
        <f t="shared" si="121"/>
        <v>Grain Mount: 0.25 – 0.50 mm</v>
      </c>
      <c r="L1126" t="s">
        <v>9401</v>
      </c>
      <c r="M1126" s="1" t="str">
        <f>HYPERLINK("http://geochem.nrcan.gc.ca/cdogs/content/kwd/kwd030120_e.htm", "Ilm")</f>
        <v>Ilm</v>
      </c>
      <c r="N1126" t="s">
        <v>641</v>
      </c>
      <c r="O1126" t="s">
        <v>33</v>
      </c>
      <c r="P1126" t="s">
        <v>474</v>
      </c>
      <c r="Q1126" t="s">
        <v>9953</v>
      </c>
      <c r="R1126" t="s">
        <v>234</v>
      </c>
      <c r="S1126" t="s">
        <v>235</v>
      </c>
      <c r="T1126" t="s">
        <v>9954</v>
      </c>
      <c r="U1126" t="s">
        <v>676</v>
      </c>
      <c r="V1126" t="s">
        <v>33</v>
      </c>
      <c r="W1126" t="s">
        <v>9955</v>
      </c>
      <c r="X1126" t="s">
        <v>9956</v>
      </c>
    </row>
    <row r="1127" spans="1:24" hidden="1" x14ac:dyDescent="0.25">
      <c r="A1127" t="s">
        <v>9957</v>
      </c>
      <c r="B1127" t="s">
        <v>9958</v>
      </c>
      <c r="C1127" s="1" t="str">
        <f t="shared" si="119"/>
        <v>21:0955</v>
      </c>
      <c r="D1127" s="1" t="str">
        <f t="shared" si="120"/>
        <v>21:0006</v>
      </c>
      <c r="E1127" t="s">
        <v>9878</v>
      </c>
      <c r="F1127" t="s">
        <v>9959</v>
      </c>
      <c r="H1127">
        <v>64.038677100000001</v>
      </c>
      <c r="I1127">
        <v>-111.1794402</v>
      </c>
      <c r="J1127" s="1" t="str">
        <f t="shared" si="118"/>
        <v>Till</v>
      </c>
      <c r="K1127" s="1" t="str">
        <f t="shared" si="121"/>
        <v>Grain Mount: 0.25 – 0.50 mm</v>
      </c>
      <c r="L1127" t="s">
        <v>9401</v>
      </c>
      <c r="M1127" s="1" t="str">
        <f>HYPERLINK("http://geochem.nrcan.gc.ca/cdogs/content/kwd/kwd030120_e.htm", "Ilm")</f>
        <v>Ilm</v>
      </c>
      <c r="N1127" t="s">
        <v>1350</v>
      </c>
      <c r="O1127" t="s">
        <v>366</v>
      </c>
      <c r="P1127" t="s">
        <v>1124</v>
      </c>
      <c r="Q1127" t="s">
        <v>9960</v>
      </c>
      <c r="R1127" t="s">
        <v>33</v>
      </c>
      <c r="S1127" t="s">
        <v>9961</v>
      </c>
      <c r="T1127" t="s">
        <v>1170</v>
      </c>
      <c r="U1127" t="s">
        <v>33</v>
      </c>
      <c r="V1127" t="s">
        <v>33</v>
      </c>
      <c r="W1127" t="s">
        <v>9962</v>
      </c>
      <c r="X1127" t="s">
        <v>614</v>
      </c>
    </row>
    <row r="1128" spans="1:24" hidden="1" x14ac:dyDescent="0.25">
      <c r="A1128" t="s">
        <v>9963</v>
      </c>
      <c r="B1128" t="s">
        <v>9964</v>
      </c>
      <c r="C1128" s="1" t="str">
        <f t="shared" si="119"/>
        <v>21:0955</v>
      </c>
      <c r="D1128" s="1" t="str">
        <f t="shared" si="120"/>
        <v>21:0006</v>
      </c>
      <c r="E1128" t="s">
        <v>9878</v>
      </c>
      <c r="F1128" t="s">
        <v>9965</v>
      </c>
      <c r="H1128">
        <v>64.038677100000001</v>
      </c>
      <c r="I1128">
        <v>-111.1794402</v>
      </c>
      <c r="J1128" s="1" t="str">
        <f t="shared" si="118"/>
        <v>Till</v>
      </c>
      <c r="K1128" s="1" t="str">
        <f t="shared" si="121"/>
        <v>Grain Mount: 0.25 – 0.50 mm</v>
      </c>
      <c r="L1128" t="s">
        <v>9401</v>
      </c>
      <c r="M1128" s="1" t="str">
        <f>HYPERLINK("http://geochem.nrcan.gc.ca/cdogs/content/kwd/kwd030120_e.htm", "Ilm")</f>
        <v>Ilm</v>
      </c>
      <c r="N1128" t="s">
        <v>4430</v>
      </c>
      <c r="O1128" t="s">
        <v>33</v>
      </c>
      <c r="P1128" t="s">
        <v>662</v>
      </c>
      <c r="Q1128" t="s">
        <v>9966</v>
      </c>
      <c r="R1128" t="s">
        <v>33</v>
      </c>
      <c r="S1128" t="s">
        <v>9967</v>
      </c>
      <c r="T1128" t="s">
        <v>9968</v>
      </c>
      <c r="U1128" t="s">
        <v>33</v>
      </c>
      <c r="V1128" t="s">
        <v>115</v>
      </c>
      <c r="W1128" t="s">
        <v>9969</v>
      </c>
      <c r="X1128" t="s">
        <v>9970</v>
      </c>
    </row>
    <row r="1129" spans="1:24" hidden="1" x14ac:dyDescent="0.25">
      <c r="A1129" t="s">
        <v>9971</v>
      </c>
      <c r="B1129" t="s">
        <v>9972</v>
      </c>
      <c r="C1129" s="1" t="str">
        <f t="shared" si="119"/>
        <v>21:0955</v>
      </c>
      <c r="D1129" s="1" t="str">
        <f t="shared" si="120"/>
        <v>21:0006</v>
      </c>
      <c r="E1129" t="s">
        <v>9878</v>
      </c>
      <c r="F1129" t="s">
        <v>9973</v>
      </c>
      <c r="H1129">
        <v>64.038677100000001</v>
      </c>
      <c r="I1129">
        <v>-111.1794402</v>
      </c>
      <c r="J1129" s="1" t="str">
        <f t="shared" si="118"/>
        <v>Till</v>
      </c>
      <c r="K1129" s="1" t="str">
        <f t="shared" si="121"/>
        <v>Grain Mount: 0.25 – 0.50 mm</v>
      </c>
      <c r="L1129" t="s">
        <v>9401</v>
      </c>
      <c r="M1129" s="1" t="str">
        <f>HYPERLINK("http://geochem.nrcan.gc.ca/cdogs/content/kwd/kwd030120_e.htm", "Ilm")</f>
        <v>Ilm</v>
      </c>
      <c r="N1129" t="s">
        <v>278</v>
      </c>
      <c r="O1129" t="s">
        <v>366</v>
      </c>
      <c r="P1129" t="s">
        <v>255</v>
      </c>
      <c r="Q1129" t="s">
        <v>9974</v>
      </c>
      <c r="R1129" t="s">
        <v>33</v>
      </c>
      <c r="S1129" t="s">
        <v>9526</v>
      </c>
      <c r="T1129" t="s">
        <v>9975</v>
      </c>
      <c r="U1129" t="s">
        <v>33</v>
      </c>
      <c r="V1129" t="s">
        <v>33</v>
      </c>
      <c r="W1129" t="s">
        <v>9976</v>
      </c>
      <c r="X1129" t="s">
        <v>3512</v>
      </c>
    </row>
    <row r="1130" spans="1:24" hidden="1" x14ac:dyDescent="0.25">
      <c r="A1130" t="s">
        <v>9977</v>
      </c>
      <c r="B1130" t="s">
        <v>9978</v>
      </c>
      <c r="C1130" s="1" t="str">
        <f t="shared" si="119"/>
        <v>21:0955</v>
      </c>
      <c r="D1130" s="1" t="str">
        <f t="shared" si="120"/>
        <v>21:0006</v>
      </c>
      <c r="E1130" t="s">
        <v>9878</v>
      </c>
      <c r="F1130" t="s">
        <v>9979</v>
      </c>
      <c r="H1130">
        <v>64.038677100000001</v>
      </c>
      <c r="I1130">
        <v>-111.1794402</v>
      </c>
      <c r="J1130" s="1" t="str">
        <f t="shared" si="118"/>
        <v>Till</v>
      </c>
      <c r="K1130" s="1" t="str">
        <f t="shared" si="121"/>
        <v>Grain Mount: 0.25 – 0.50 mm</v>
      </c>
      <c r="L1130" t="s">
        <v>9401</v>
      </c>
      <c r="M1130" s="1" t="str">
        <f>HYPERLINK("http://geochem.nrcan.gc.ca/cdogs/content/kwd/kwd030118_e.htm", "Hem")</f>
        <v>Hem</v>
      </c>
      <c r="N1130" t="s">
        <v>641</v>
      </c>
      <c r="O1130" t="s">
        <v>331</v>
      </c>
      <c r="P1130" t="s">
        <v>246</v>
      </c>
      <c r="Q1130" t="s">
        <v>9980</v>
      </c>
      <c r="R1130" t="s">
        <v>33</v>
      </c>
      <c r="S1130" t="s">
        <v>555</v>
      </c>
      <c r="T1130" t="s">
        <v>233</v>
      </c>
      <c r="U1130" t="s">
        <v>33</v>
      </c>
      <c r="V1130" t="s">
        <v>1397</v>
      </c>
      <c r="W1130" t="s">
        <v>255</v>
      </c>
      <c r="X1130" t="s">
        <v>9981</v>
      </c>
    </row>
    <row r="1131" spans="1:24" hidden="1" x14ac:dyDescent="0.25">
      <c r="A1131" t="s">
        <v>9982</v>
      </c>
      <c r="B1131" t="s">
        <v>9983</v>
      </c>
      <c r="C1131" s="1" t="str">
        <f t="shared" si="119"/>
        <v>21:0955</v>
      </c>
      <c r="D1131" s="1" t="str">
        <f t="shared" si="120"/>
        <v>21:0006</v>
      </c>
      <c r="E1131" t="s">
        <v>9878</v>
      </c>
      <c r="F1131" t="s">
        <v>9984</v>
      </c>
      <c r="H1131">
        <v>64.038677100000001</v>
      </c>
      <c r="I1131">
        <v>-111.1794402</v>
      </c>
      <c r="J1131" s="1" t="str">
        <f t="shared" si="118"/>
        <v>Till</v>
      </c>
      <c r="K1131" s="1" t="str">
        <f t="shared" si="121"/>
        <v>Grain Mount: 0.25 – 0.50 mm</v>
      </c>
      <c r="L1131" t="s">
        <v>9401</v>
      </c>
      <c r="M1131" s="1" t="str">
        <f t="shared" ref="M1131:M1140" si="122">HYPERLINK("http://geochem.nrcan.gc.ca/cdogs/content/kwd/kwd030120_e.htm", "Ilm")</f>
        <v>Ilm</v>
      </c>
      <c r="N1131" t="s">
        <v>209</v>
      </c>
      <c r="O1131" t="s">
        <v>246</v>
      </c>
      <c r="P1131" t="s">
        <v>686</v>
      </c>
      <c r="Q1131" t="s">
        <v>401</v>
      </c>
      <c r="R1131" t="s">
        <v>234</v>
      </c>
      <c r="S1131" t="s">
        <v>2581</v>
      </c>
      <c r="T1131" t="s">
        <v>3111</v>
      </c>
      <c r="U1131" t="s">
        <v>33</v>
      </c>
      <c r="V1131" t="s">
        <v>686</v>
      </c>
      <c r="W1131" t="s">
        <v>9985</v>
      </c>
      <c r="X1131" t="s">
        <v>9986</v>
      </c>
    </row>
    <row r="1132" spans="1:24" hidden="1" x14ac:dyDescent="0.25">
      <c r="A1132" t="s">
        <v>9987</v>
      </c>
      <c r="B1132" t="s">
        <v>9988</v>
      </c>
      <c r="C1132" s="1" t="str">
        <f t="shared" si="119"/>
        <v>21:0955</v>
      </c>
      <c r="D1132" s="1" t="str">
        <f t="shared" si="120"/>
        <v>21:0006</v>
      </c>
      <c r="E1132" t="s">
        <v>9878</v>
      </c>
      <c r="F1132" t="s">
        <v>9989</v>
      </c>
      <c r="H1132">
        <v>64.038677100000001</v>
      </c>
      <c r="I1132">
        <v>-111.1794402</v>
      </c>
      <c r="J1132" s="1" t="str">
        <f t="shared" si="118"/>
        <v>Till</v>
      </c>
      <c r="K1132" s="1" t="str">
        <f t="shared" si="121"/>
        <v>Grain Mount: 0.25 – 0.50 mm</v>
      </c>
      <c r="L1132" t="s">
        <v>9401</v>
      </c>
      <c r="M1132" s="1" t="str">
        <f t="shared" si="122"/>
        <v>Ilm</v>
      </c>
      <c r="N1132" t="s">
        <v>233</v>
      </c>
      <c r="O1132" t="s">
        <v>33</v>
      </c>
      <c r="P1132" t="s">
        <v>1213</v>
      </c>
      <c r="Q1132" t="s">
        <v>5987</v>
      </c>
      <c r="R1132" t="s">
        <v>33</v>
      </c>
      <c r="S1132" t="s">
        <v>2657</v>
      </c>
      <c r="T1132" t="s">
        <v>3452</v>
      </c>
      <c r="U1132" t="s">
        <v>424</v>
      </c>
      <c r="V1132" t="s">
        <v>2948</v>
      </c>
      <c r="W1132" t="s">
        <v>9990</v>
      </c>
      <c r="X1132" t="s">
        <v>975</v>
      </c>
    </row>
    <row r="1133" spans="1:24" hidden="1" x14ac:dyDescent="0.25">
      <c r="A1133" t="s">
        <v>9991</v>
      </c>
      <c r="B1133" t="s">
        <v>9992</v>
      </c>
      <c r="C1133" s="1" t="str">
        <f t="shared" si="119"/>
        <v>21:0955</v>
      </c>
      <c r="D1133" s="1" t="str">
        <f t="shared" si="120"/>
        <v>21:0006</v>
      </c>
      <c r="E1133" t="s">
        <v>9878</v>
      </c>
      <c r="F1133" t="s">
        <v>9993</v>
      </c>
      <c r="H1133">
        <v>64.038677100000001</v>
      </c>
      <c r="I1133">
        <v>-111.1794402</v>
      </c>
      <c r="J1133" s="1" t="str">
        <f t="shared" si="118"/>
        <v>Till</v>
      </c>
      <c r="K1133" s="1" t="str">
        <f t="shared" si="121"/>
        <v>Grain Mount: 0.25 – 0.50 mm</v>
      </c>
      <c r="L1133" t="s">
        <v>9401</v>
      </c>
      <c r="M1133" s="1" t="str">
        <f t="shared" si="122"/>
        <v>Ilm</v>
      </c>
      <c r="N1133" t="s">
        <v>489</v>
      </c>
      <c r="O1133" t="s">
        <v>226</v>
      </c>
      <c r="P1133" t="s">
        <v>662</v>
      </c>
      <c r="Q1133" t="s">
        <v>265</v>
      </c>
      <c r="R1133" t="s">
        <v>246</v>
      </c>
      <c r="S1133" t="s">
        <v>2581</v>
      </c>
      <c r="T1133" t="s">
        <v>2864</v>
      </c>
      <c r="U1133" t="s">
        <v>33</v>
      </c>
      <c r="V1133" t="s">
        <v>33</v>
      </c>
      <c r="W1133" t="s">
        <v>9994</v>
      </c>
      <c r="X1133" t="s">
        <v>9995</v>
      </c>
    </row>
    <row r="1134" spans="1:24" hidden="1" x14ac:dyDescent="0.25">
      <c r="A1134" t="s">
        <v>9996</v>
      </c>
      <c r="B1134" t="s">
        <v>9997</v>
      </c>
      <c r="C1134" s="1" t="str">
        <f t="shared" si="119"/>
        <v>21:0955</v>
      </c>
      <c r="D1134" s="1" t="str">
        <f t="shared" si="120"/>
        <v>21:0006</v>
      </c>
      <c r="E1134" t="s">
        <v>9878</v>
      </c>
      <c r="F1134" t="s">
        <v>9998</v>
      </c>
      <c r="H1134">
        <v>64.038677100000001</v>
      </c>
      <c r="I1134">
        <v>-111.1794402</v>
      </c>
      <c r="J1134" s="1" t="str">
        <f t="shared" si="118"/>
        <v>Till</v>
      </c>
      <c r="K1134" s="1" t="str">
        <f t="shared" si="121"/>
        <v>Grain Mount: 0.25 – 0.50 mm</v>
      </c>
      <c r="L1134" t="s">
        <v>9401</v>
      </c>
      <c r="M1134" s="1" t="str">
        <f t="shared" si="122"/>
        <v>Ilm</v>
      </c>
      <c r="N1134" t="s">
        <v>307</v>
      </c>
      <c r="O1134" t="s">
        <v>474</v>
      </c>
      <c r="P1134" t="s">
        <v>1191</v>
      </c>
      <c r="Q1134" t="s">
        <v>9999</v>
      </c>
      <c r="R1134" t="s">
        <v>142</v>
      </c>
      <c r="S1134" t="s">
        <v>1552</v>
      </c>
      <c r="T1134" t="s">
        <v>6358</v>
      </c>
      <c r="U1134" t="s">
        <v>33</v>
      </c>
      <c r="V1134" t="s">
        <v>33</v>
      </c>
      <c r="W1134" t="s">
        <v>10000</v>
      </c>
      <c r="X1134" t="s">
        <v>10001</v>
      </c>
    </row>
    <row r="1135" spans="1:24" hidden="1" x14ac:dyDescent="0.25">
      <c r="A1135" t="s">
        <v>10002</v>
      </c>
      <c r="B1135" t="s">
        <v>10003</v>
      </c>
      <c r="C1135" s="1" t="str">
        <f t="shared" si="119"/>
        <v>21:0955</v>
      </c>
      <c r="D1135" s="1" t="str">
        <f t="shared" si="120"/>
        <v>21:0006</v>
      </c>
      <c r="E1135" t="s">
        <v>9878</v>
      </c>
      <c r="F1135" t="s">
        <v>10004</v>
      </c>
      <c r="H1135">
        <v>64.038677100000001</v>
      </c>
      <c r="I1135">
        <v>-111.1794402</v>
      </c>
      <c r="J1135" s="1" t="str">
        <f t="shared" si="118"/>
        <v>Till</v>
      </c>
      <c r="K1135" s="1" t="str">
        <f t="shared" si="121"/>
        <v>Grain Mount: 0.25 – 0.50 mm</v>
      </c>
      <c r="L1135" t="s">
        <v>9401</v>
      </c>
      <c r="M1135" s="1" t="str">
        <f t="shared" si="122"/>
        <v>Ilm</v>
      </c>
      <c r="N1135" t="s">
        <v>291</v>
      </c>
      <c r="O1135" t="s">
        <v>33</v>
      </c>
      <c r="P1135" t="s">
        <v>662</v>
      </c>
      <c r="Q1135" t="s">
        <v>10005</v>
      </c>
      <c r="R1135" t="s">
        <v>474</v>
      </c>
      <c r="S1135" t="s">
        <v>1827</v>
      </c>
      <c r="T1135" t="s">
        <v>920</v>
      </c>
      <c r="U1135" t="s">
        <v>33</v>
      </c>
      <c r="V1135" t="s">
        <v>33</v>
      </c>
      <c r="W1135" t="s">
        <v>10006</v>
      </c>
      <c r="X1135" t="s">
        <v>10007</v>
      </c>
    </row>
    <row r="1136" spans="1:24" hidden="1" x14ac:dyDescent="0.25">
      <c r="A1136" t="s">
        <v>10008</v>
      </c>
      <c r="B1136" t="s">
        <v>10009</v>
      </c>
      <c r="C1136" s="1" t="str">
        <f t="shared" si="119"/>
        <v>21:0955</v>
      </c>
      <c r="D1136" s="1" t="str">
        <f t="shared" si="120"/>
        <v>21:0006</v>
      </c>
      <c r="E1136" t="s">
        <v>9878</v>
      </c>
      <c r="F1136" t="s">
        <v>10010</v>
      </c>
      <c r="H1136">
        <v>64.038677100000001</v>
      </c>
      <c r="I1136">
        <v>-111.1794402</v>
      </c>
      <c r="J1136" s="1" t="str">
        <f t="shared" si="118"/>
        <v>Till</v>
      </c>
      <c r="K1136" s="1" t="str">
        <f t="shared" si="121"/>
        <v>Grain Mount: 0.25 – 0.50 mm</v>
      </c>
      <c r="L1136" t="s">
        <v>9401</v>
      </c>
      <c r="M1136" s="1" t="str">
        <f t="shared" si="122"/>
        <v>Ilm</v>
      </c>
      <c r="N1136" t="s">
        <v>489</v>
      </c>
      <c r="O1136" t="s">
        <v>555</v>
      </c>
      <c r="P1136" t="s">
        <v>490</v>
      </c>
      <c r="Q1136" t="s">
        <v>10011</v>
      </c>
      <c r="R1136" t="s">
        <v>462</v>
      </c>
      <c r="S1136" t="s">
        <v>10012</v>
      </c>
      <c r="T1136" t="s">
        <v>3510</v>
      </c>
      <c r="U1136" t="s">
        <v>33</v>
      </c>
      <c r="V1136" t="s">
        <v>33</v>
      </c>
      <c r="W1136" t="s">
        <v>9304</v>
      </c>
      <c r="X1136" t="s">
        <v>10013</v>
      </c>
    </row>
    <row r="1137" spans="1:24" hidden="1" x14ac:dyDescent="0.25">
      <c r="A1137" t="s">
        <v>10014</v>
      </c>
      <c r="B1137" t="s">
        <v>10015</v>
      </c>
      <c r="C1137" s="1" t="str">
        <f t="shared" si="119"/>
        <v>21:0955</v>
      </c>
      <c r="D1137" s="1" t="str">
        <f t="shared" si="120"/>
        <v>21:0006</v>
      </c>
      <c r="E1137" t="s">
        <v>9878</v>
      </c>
      <c r="F1137" t="s">
        <v>10016</v>
      </c>
      <c r="H1137">
        <v>64.038677100000001</v>
      </c>
      <c r="I1137">
        <v>-111.1794402</v>
      </c>
      <c r="J1137" s="1" t="str">
        <f t="shared" si="118"/>
        <v>Till</v>
      </c>
      <c r="K1137" s="1" t="str">
        <f t="shared" si="121"/>
        <v>Grain Mount: 0.25 – 0.50 mm</v>
      </c>
      <c r="L1137" t="s">
        <v>9401</v>
      </c>
      <c r="M1137" s="1" t="str">
        <f t="shared" si="122"/>
        <v>Ilm</v>
      </c>
      <c r="N1137" t="s">
        <v>501</v>
      </c>
      <c r="O1137" t="s">
        <v>462</v>
      </c>
      <c r="P1137" t="s">
        <v>806</v>
      </c>
      <c r="Q1137" t="s">
        <v>5375</v>
      </c>
      <c r="R1137" t="s">
        <v>33</v>
      </c>
      <c r="S1137" t="s">
        <v>10017</v>
      </c>
      <c r="T1137" t="s">
        <v>10018</v>
      </c>
      <c r="U1137" t="s">
        <v>33</v>
      </c>
      <c r="V1137" t="s">
        <v>33</v>
      </c>
      <c r="W1137" t="s">
        <v>10019</v>
      </c>
      <c r="X1137" t="s">
        <v>10020</v>
      </c>
    </row>
    <row r="1138" spans="1:24" hidden="1" x14ac:dyDescent="0.25">
      <c r="A1138" t="s">
        <v>10021</v>
      </c>
      <c r="B1138" t="s">
        <v>10022</v>
      </c>
      <c r="C1138" s="1" t="str">
        <f t="shared" si="119"/>
        <v>21:0955</v>
      </c>
      <c r="D1138" s="1" t="str">
        <f t="shared" si="120"/>
        <v>21:0006</v>
      </c>
      <c r="E1138" t="s">
        <v>9878</v>
      </c>
      <c r="F1138" t="s">
        <v>10023</v>
      </c>
      <c r="H1138">
        <v>64.038677100000001</v>
      </c>
      <c r="I1138">
        <v>-111.1794402</v>
      </c>
      <c r="J1138" s="1" t="str">
        <f t="shared" si="118"/>
        <v>Till</v>
      </c>
      <c r="K1138" s="1" t="str">
        <f t="shared" si="121"/>
        <v>Grain Mount: 0.25 – 0.50 mm</v>
      </c>
      <c r="L1138" t="s">
        <v>9401</v>
      </c>
      <c r="M1138" s="1" t="str">
        <f t="shared" si="122"/>
        <v>Ilm</v>
      </c>
      <c r="N1138" t="s">
        <v>718</v>
      </c>
      <c r="O1138" t="s">
        <v>33</v>
      </c>
      <c r="P1138" t="s">
        <v>651</v>
      </c>
      <c r="Q1138" t="s">
        <v>10024</v>
      </c>
      <c r="R1138" t="s">
        <v>33</v>
      </c>
      <c r="S1138" t="s">
        <v>6786</v>
      </c>
      <c r="T1138" t="s">
        <v>5464</v>
      </c>
      <c r="U1138" t="s">
        <v>33</v>
      </c>
      <c r="V1138" t="s">
        <v>33</v>
      </c>
      <c r="W1138" t="s">
        <v>10025</v>
      </c>
      <c r="X1138" t="s">
        <v>834</v>
      </c>
    </row>
    <row r="1139" spans="1:24" hidden="1" x14ac:dyDescent="0.25">
      <c r="A1139" t="s">
        <v>10026</v>
      </c>
      <c r="B1139" t="s">
        <v>10027</v>
      </c>
      <c r="C1139" s="1" t="str">
        <f t="shared" si="119"/>
        <v>21:0955</v>
      </c>
      <c r="D1139" s="1" t="str">
        <f t="shared" si="120"/>
        <v>21:0006</v>
      </c>
      <c r="E1139" t="s">
        <v>9878</v>
      </c>
      <c r="F1139" t="s">
        <v>10028</v>
      </c>
      <c r="H1139">
        <v>64.038677100000001</v>
      </c>
      <c r="I1139">
        <v>-111.1794402</v>
      </c>
      <c r="J1139" s="1" t="str">
        <f t="shared" si="118"/>
        <v>Till</v>
      </c>
      <c r="K1139" s="1" t="str">
        <f t="shared" si="121"/>
        <v>Grain Mount: 0.25 – 0.50 mm</v>
      </c>
      <c r="L1139" t="s">
        <v>9401</v>
      </c>
      <c r="M1139" s="1" t="str">
        <f t="shared" si="122"/>
        <v>Ilm</v>
      </c>
      <c r="N1139" t="s">
        <v>101</v>
      </c>
      <c r="O1139" t="s">
        <v>33</v>
      </c>
      <c r="P1139" t="s">
        <v>531</v>
      </c>
      <c r="Q1139" t="s">
        <v>10029</v>
      </c>
      <c r="R1139" t="s">
        <v>220</v>
      </c>
      <c r="S1139" t="s">
        <v>6539</v>
      </c>
      <c r="T1139" t="s">
        <v>195</v>
      </c>
      <c r="U1139" t="s">
        <v>87</v>
      </c>
      <c r="V1139" t="s">
        <v>233</v>
      </c>
      <c r="W1139" t="s">
        <v>10030</v>
      </c>
      <c r="X1139" t="s">
        <v>10031</v>
      </c>
    </row>
    <row r="1140" spans="1:24" hidden="1" x14ac:dyDescent="0.25">
      <c r="A1140" t="s">
        <v>10032</v>
      </c>
      <c r="B1140" t="s">
        <v>10033</v>
      </c>
      <c r="C1140" s="1" t="str">
        <f t="shared" si="119"/>
        <v>21:0955</v>
      </c>
      <c r="D1140" s="1" t="str">
        <f t="shared" si="120"/>
        <v>21:0006</v>
      </c>
      <c r="E1140" t="s">
        <v>9878</v>
      </c>
      <c r="F1140" t="s">
        <v>10034</v>
      </c>
      <c r="H1140">
        <v>64.038677100000001</v>
      </c>
      <c r="I1140">
        <v>-111.1794402</v>
      </c>
      <c r="J1140" s="1" t="str">
        <f t="shared" si="118"/>
        <v>Till</v>
      </c>
      <c r="K1140" s="1" t="str">
        <f t="shared" si="121"/>
        <v>Grain Mount: 0.25 – 0.50 mm</v>
      </c>
      <c r="L1140" t="s">
        <v>9401</v>
      </c>
      <c r="M1140" s="1" t="str">
        <f t="shared" si="122"/>
        <v>Ilm</v>
      </c>
      <c r="N1140" t="s">
        <v>380</v>
      </c>
      <c r="O1140" t="s">
        <v>728</v>
      </c>
      <c r="P1140" t="s">
        <v>90</v>
      </c>
      <c r="Q1140" t="s">
        <v>10035</v>
      </c>
      <c r="R1140" t="s">
        <v>101</v>
      </c>
      <c r="S1140" t="s">
        <v>693</v>
      </c>
      <c r="T1140" t="s">
        <v>10036</v>
      </c>
      <c r="U1140" t="s">
        <v>33</v>
      </c>
      <c r="V1140" t="s">
        <v>33</v>
      </c>
      <c r="W1140" t="s">
        <v>10037</v>
      </c>
      <c r="X1140" t="s">
        <v>10038</v>
      </c>
    </row>
    <row r="1141" spans="1:24" hidden="1" x14ac:dyDescent="0.25">
      <c r="A1141" t="s">
        <v>10039</v>
      </c>
      <c r="B1141" t="s">
        <v>10040</v>
      </c>
      <c r="C1141" s="1" t="str">
        <f t="shared" si="119"/>
        <v>21:0955</v>
      </c>
      <c r="D1141" s="1" t="str">
        <f t="shared" si="120"/>
        <v>21:0006</v>
      </c>
      <c r="E1141" t="s">
        <v>9878</v>
      </c>
      <c r="F1141" t="s">
        <v>10041</v>
      </c>
      <c r="H1141">
        <v>64.038677100000001</v>
      </c>
      <c r="I1141">
        <v>-111.1794402</v>
      </c>
      <c r="J1141" s="1" t="str">
        <f t="shared" si="118"/>
        <v>Till</v>
      </c>
      <c r="K1141" s="1" t="str">
        <f t="shared" si="121"/>
        <v>Grain Mount: 0.25 – 0.50 mm</v>
      </c>
      <c r="L1141" t="s">
        <v>9401</v>
      </c>
      <c r="M1141" s="1" t="str">
        <f>HYPERLINK("http://geochem.nrcan.gc.ca/cdogs/content/kwd/kwd030125_e.htm", "Rt")</f>
        <v>Rt</v>
      </c>
      <c r="N1141" t="s">
        <v>531</v>
      </c>
      <c r="O1141" t="s">
        <v>245</v>
      </c>
      <c r="P1141" t="s">
        <v>4954</v>
      </c>
      <c r="Q1141" t="s">
        <v>4954</v>
      </c>
      <c r="R1141" t="s">
        <v>245</v>
      </c>
      <c r="S1141" t="s">
        <v>728</v>
      </c>
      <c r="T1141" t="s">
        <v>33</v>
      </c>
      <c r="U1141" t="s">
        <v>36</v>
      </c>
      <c r="V1141" t="s">
        <v>33</v>
      </c>
      <c r="W1141" t="s">
        <v>1697</v>
      </c>
      <c r="X1141" t="s">
        <v>10042</v>
      </c>
    </row>
    <row r="1142" spans="1:24" hidden="1" x14ac:dyDescent="0.25">
      <c r="A1142" t="s">
        <v>10043</v>
      </c>
      <c r="B1142" t="s">
        <v>10044</v>
      </c>
      <c r="C1142" s="1" t="str">
        <f t="shared" si="119"/>
        <v>21:0955</v>
      </c>
      <c r="D1142" s="1" t="str">
        <f t="shared" si="120"/>
        <v>21:0006</v>
      </c>
      <c r="E1142" t="s">
        <v>9878</v>
      </c>
      <c r="F1142" t="s">
        <v>10045</v>
      </c>
      <c r="H1142">
        <v>64.038677100000001</v>
      </c>
      <c r="I1142">
        <v>-111.1794402</v>
      </c>
      <c r="J1142" s="1" t="str">
        <f t="shared" si="118"/>
        <v>Till</v>
      </c>
      <c r="K1142" s="1" t="str">
        <f t="shared" si="121"/>
        <v>Grain Mount: 0.25 – 0.50 mm</v>
      </c>
      <c r="L1142" t="s">
        <v>9401</v>
      </c>
      <c r="M1142" s="1" t="str">
        <f>HYPERLINK("http://geochem.nrcan.gc.ca/cdogs/content/kwd/kwd030541_e.htm", "Ti_Mag")</f>
        <v>Ti_Mag</v>
      </c>
      <c r="N1142" t="s">
        <v>495</v>
      </c>
      <c r="O1142" t="s">
        <v>255</v>
      </c>
      <c r="P1142" t="s">
        <v>3902</v>
      </c>
      <c r="Q1142" t="s">
        <v>10046</v>
      </c>
      <c r="R1142" t="s">
        <v>101</v>
      </c>
      <c r="S1142" t="s">
        <v>10047</v>
      </c>
      <c r="T1142" t="s">
        <v>2948</v>
      </c>
      <c r="U1142" t="s">
        <v>331</v>
      </c>
      <c r="V1142" t="s">
        <v>307</v>
      </c>
      <c r="W1142" t="s">
        <v>10048</v>
      </c>
      <c r="X1142" t="s">
        <v>10049</v>
      </c>
    </row>
    <row r="1143" spans="1:24" hidden="1" x14ac:dyDescent="0.25">
      <c r="A1143" t="s">
        <v>10050</v>
      </c>
      <c r="B1143" t="s">
        <v>10051</v>
      </c>
      <c r="C1143" s="1" t="str">
        <f t="shared" si="119"/>
        <v>21:0955</v>
      </c>
      <c r="D1143" s="1" t="str">
        <f t="shared" si="120"/>
        <v>21:0006</v>
      </c>
      <c r="E1143" t="s">
        <v>10052</v>
      </c>
      <c r="F1143" t="s">
        <v>10053</v>
      </c>
      <c r="H1143">
        <v>64.8150586</v>
      </c>
      <c r="I1143">
        <v>-111.970051</v>
      </c>
      <c r="J1143" s="1" t="str">
        <f t="shared" si="118"/>
        <v>Till</v>
      </c>
      <c r="K1143" s="1" t="str">
        <f t="shared" si="121"/>
        <v>Grain Mount: 0.25 – 0.50 mm</v>
      </c>
      <c r="L1143" t="s">
        <v>9401</v>
      </c>
      <c r="M1143" s="1" t="str">
        <f>HYPERLINK("http://geochem.nrcan.gc.ca/cdogs/content/kwd/kwd030523_e.htm", "Prp")</f>
        <v>Prp</v>
      </c>
      <c r="N1143" t="s">
        <v>10054</v>
      </c>
      <c r="O1143" t="s">
        <v>10055</v>
      </c>
      <c r="P1143" t="s">
        <v>10056</v>
      </c>
      <c r="Q1143" t="s">
        <v>3647</v>
      </c>
      <c r="R1143" t="s">
        <v>474</v>
      </c>
      <c r="S1143" t="s">
        <v>10057</v>
      </c>
      <c r="T1143" t="s">
        <v>3649</v>
      </c>
      <c r="U1143" t="s">
        <v>33</v>
      </c>
      <c r="V1143" t="s">
        <v>10058</v>
      </c>
      <c r="W1143" t="s">
        <v>806</v>
      </c>
      <c r="X1143" t="s">
        <v>10059</v>
      </c>
    </row>
    <row r="1144" spans="1:24" hidden="1" x14ac:dyDescent="0.25">
      <c r="A1144" t="s">
        <v>10060</v>
      </c>
      <c r="B1144" t="s">
        <v>10061</v>
      </c>
      <c r="C1144" s="1" t="str">
        <f t="shared" si="119"/>
        <v>21:0955</v>
      </c>
      <c r="D1144" s="1" t="str">
        <f t="shared" si="120"/>
        <v>21:0006</v>
      </c>
      <c r="E1144" t="s">
        <v>10052</v>
      </c>
      <c r="F1144" t="s">
        <v>10062</v>
      </c>
      <c r="H1144">
        <v>64.8150586</v>
      </c>
      <c r="I1144">
        <v>-111.970051</v>
      </c>
      <c r="J1144" s="1" t="str">
        <f t="shared" si="118"/>
        <v>Till</v>
      </c>
      <c r="K1144" s="1" t="str">
        <f t="shared" si="121"/>
        <v>Grain Mount: 0.25 – 0.50 mm</v>
      </c>
      <c r="L1144" t="s">
        <v>9401</v>
      </c>
      <c r="M1144" s="1" t="str">
        <f>HYPERLINK("http://geochem.nrcan.gc.ca/cdogs/content/kwd/kwd030523_e.htm", "Prp")</f>
        <v>Prp</v>
      </c>
      <c r="N1144" t="s">
        <v>8559</v>
      </c>
      <c r="O1144" t="s">
        <v>5112</v>
      </c>
      <c r="P1144" t="s">
        <v>8584</v>
      </c>
      <c r="Q1144" t="s">
        <v>10063</v>
      </c>
      <c r="R1144" t="s">
        <v>331</v>
      </c>
      <c r="S1144" t="s">
        <v>5321</v>
      </c>
      <c r="T1144" t="s">
        <v>38</v>
      </c>
      <c r="U1144" t="s">
        <v>366</v>
      </c>
      <c r="V1144" t="s">
        <v>10064</v>
      </c>
      <c r="W1144" t="s">
        <v>1196</v>
      </c>
      <c r="X1144" t="s">
        <v>10065</v>
      </c>
    </row>
    <row r="1145" spans="1:24" hidden="1" x14ac:dyDescent="0.25">
      <c r="A1145" t="s">
        <v>10066</v>
      </c>
      <c r="B1145" t="s">
        <v>10067</v>
      </c>
      <c r="C1145" s="1" t="str">
        <f t="shared" si="119"/>
        <v>21:0955</v>
      </c>
      <c r="D1145" s="1" t="str">
        <f t="shared" si="120"/>
        <v>21:0006</v>
      </c>
      <c r="E1145" t="s">
        <v>10052</v>
      </c>
      <c r="F1145" t="s">
        <v>10068</v>
      </c>
      <c r="H1145">
        <v>64.8150586</v>
      </c>
      <c r="I1145">
        <v>-111.970051</v>
      </c>
      <c r="J1145" s="1" t="str">
        <f t="shared" si="118"/>
        <v>Till</v>
      </c>
      <c r="K1145" s="1" t="str">
        <f t="shared" si="121"/>
        <v>Grain Mount: 0.25 – 0.50 mm</v>
      </c>
      <c r="L1145" t="s">
        <v>9401</v>
      </c>
      <c r="M1145" s="1" t="str">
        <f>HYPERLINK("http://geochem.nrcan.gc.ca/cdogs/content/kwd/kwd030530_e.htm", "Cr_Di")</f>
        <v>Cr_Di</v>
      </c>
      <c r="N1145" t="s">
        <v>6759</v>
      </c>
      <c r="O1145" t="s">
        <v>2193</v>
      </c>
      <c r="P1145" t="s">
        <v>6768</v>
      </c>
      <c r="Q1145" t="s">
        <v>10069</v>
      </c>
      <c r="R1145" t="s">
        <v>172</v>
      </c>
      <c r="S1145" t="s">
        <v>7584</v>
      </c>
      <c r="T1145" t="s">
        <v>5979</v>
      </c>
      <c r="U1145" t="s">
        <v>10070</v>
      </c>
      <c r="V1145" t="s">
        <v>10071</v>
      </c>
      <c r="W1145" t="s">
        <v>3487</v>
      </c>
      <c r="X1145" t="s">
        <v>10072</v>
      </c>
    </row>
    <row r="1146" spans="1:24" hidden="1" x14ac:dyDescent="0.25">
      <c r="A1146" t="s">
        <v>10073</v>
      </c>
      <c r="B1146" t="s">
        <v>10074</v>
      </c>
      <c r="C1146" s="1" t="str">
        <f t="shared" si="119"/>
        <v>21:0955</v>
      </c>
      <c r="D1146" s="1" t="str">
        <f t="shared" si="120"/>
        <v>21:0006</v>
      </c>
      <c r="E1146" t="s">
        <v>10052</v>
      </c>
      <c r="F1146" t="s">
        <v>10075</v>
      </c>
      <c r="H1146">
        <v>64.8150586</v>
      </c>
      <c r="I1146">
        <v>-111.970051</v>
      </c>
      <c r="J1146" s="1" t="str">
        <f t="shared" si="118"/>
        <v>Till</v>
      </c>
      <c r="K1146" s="1" t="str">
        <f t="shared" si="121"/>
        <v>Grain Mount: 0.25 – 0.50 mm</v>
      </c>
      <c r="L1146" t="s">
        <v>9401</v>
      </c>
      <c r="M1146" s="1" t="str">
        <f>HYPERLINK("http://geochem.nrcan.gc.ca/cdogs/content/kwd/kwd030529_e.htm", "Hi_Cr_Di")</f>
        <v>Hi_Cr_Di</v>
      </c>
      <c r="N1146" t="s">
        <v>10076</v>
      </c>
      <c r="O1146" t="s">
        <v>10077</v>
      </c>
      <c r="P1146" t="s">
        <v>10078</v>
      </c>
      <c r="Q1146" t="s">
        <v>10079</v>
      </c>
      <c r="R1146" t="s">
        <v>170</v>
      </c>
      <c r="S1146" t="s">
        <v>10080</v>
      </c>
      <c r="T1146" t="s">
        <v>78</v>
      </c>
      <c r="U1146" t="s">
        <v>9382</v>
      </c>
      <c r="V1146" t="s">
        <v>132</v>
      </c>
      <c r="W1146" t="s">
        <v>1390</v>
      </c>
      <c r="X1146" t="s">
        <v>10081</v>
      </c>
    </row>
    <row r="1147" spans="1:24" hidden="1" x14ac:dyDescent="0.25">
      <c r="A1147" t="s">
        <v>10082</v>
      </c>
      <c r="B1147" t="s">
        <v>10083</v>
      </c>
      <c r="C1147" s="1" t="str">
        <f t="shared" si="119"/>
        <v>21:0955</v>
      </c>
      <c r="D1147" s="1" t="str">
        <f t="shared" si="120"/>
        <v>21:0006</v>
      </c>
      <c r="E1147" t="s">
        <v>10052</v>
      </c>
      <c r="F1147" t="s">
        <v>10084</v>
      </c>
      <c r="H1147">
        <v>64.8150586</v>
      </c>
      <c r="I1147">
        <v>-111.970051</v>
      </c>
      <c r="J1147" s="1" t="str">
        <f t="shared" si="118"/>
        <v>Till</v>
      </c>
      <c r="K1147" s="1" t="str">
        <f t="shared" si="121"/>
        <v>Grain Mount: 0.25 – 0.50 mm</v>
      </c>
      <c r="L1147" t="s">
        <v>9401</v>
      </c>
      <c r="M1147" s="1" t="str">
        <f>HYPERLINK("http://geochem.nrcan.gc.ca/cdogs/content/kwd/kwd030125_e.htm", "Rt")</f>
        <v>Rt</v>
      </c>
      <c r="N1147" t="s">
        <v>669</v>
      </c>
      <c r="O1147" t="s">
        <v>420</v>
      </c>
      <c r="P1147" t="s">
        <v>182</v>
      </c>
      <c r="Q1147" t="s">
        <v>89</v>
      </c>
      <c r="R1147" t="s">
        <v>245</v>
      </c>
      <c r="S1147" t="s">
        <v>235</v>
      </c>
      <c r="T1147" t="s">
        <v>33</v>
      </c>
      <c r="U1147" t="s">
        <v>33</v>
      </c>
      <c r="V1147" t="s">
        <v>33</v>
      </c>
      <c r="W1147" t="s">
        <v>10085</v>
      </c>
      <c r="X1147" t="s">
        <v>10086</v>
      </c>
    </row>
    <row r="1148" spans="1:24" hidden="1" x14ac:dyDescent="0.25">
      <c r="A1148" t="s">
        <v>10087</v>
      </c>
      <c r="B1148" t="s">
        <v>10088</v>
      </c>
      <c r="C1148" s="1" t="str">
        <f t="shared" si="119"/>
        <v>21:0955</v>
      </c>
      <c r="D1148" s="1" t="str">
        <f t="shared" si="120"/>
        <v>21:0006</v>
      </c>
      <c r="E1148" t="s">
        <v>10052</v>
      </c>
      <c r="F1148" t="s">
        <v>10089</v>
      </c>
      <c r="H1148">
        <v>64.8150586</v>
      </c>
      <c r="I1148">
        <v>-111.970051</v>
      </c>
      <c r="J1148" s="1" t="str">
        <f t="shared" si="118"/>
        <v>Till</v>
      </c>
      <c r="K1148" s="1" t="str">
        <f t="shared" si="121"/>
        <v>Grain Mount: 0.25 – 0.50 mm</v>
      </c>
      <c r="L1148" t="s">
        <v>9401</v>
      </c>
      <c r="M1148" s="1" t="str">
        <f t="shared" ref="M1148:M1153" si="123">HYPERLINK("http://geochem.nrcan.gc.ca/cdogs/content/kwd/kwd030120_e.htm", "Ilm")</f>
        <v>Ilm</v>
      </c>
      <c r="N1148" t="s">
        <v>531</v>
      </c>
      <c r="O1148" t="s">
        <v>33</v>
      </c>
      <c r="P1148" t="s">
        <v>115</v>
      </c>
      <c r="Q1148" t="s">
        <v>10090</v>
      </c>
      <c r="R1148" t="s">
        <v>33</v>
      </c>
      <c r="S1148" t="s">
        <v>1704</v>
      </c>
      <c r="T1148" t="s">
        <v>4677</v>
      </c>
      <c r="U1148" t="s">
        <v>33</v>
      </c>
      <c r="V1148" t="s">
        <v>474</v>
      </c>
      <c r="W1148" t="s">
        <v>10091</v>
      </c>
      <c r="X1148" t="s">
        <v>10092</v>
      </c>
    </row>
    <row r="1149" spans="1:24" hidden="1" x14ac:dyDescent="0.25">
      <c r="A1149" t="s">
        <v>10093</v>
      </c>
      <c r="B1149" t="s">
        <v>10094</v>
      </c>
      <c r="C1149" s="1" t="str">
        <f t="shared" si="119"/>
        <v>21:0955</v>
      </c>
      <c r="D1149" s="1" t="str">
        <f t="shared" si="120"/>
        <v>21:0006</v>
      </c>
      <c r="E1149" t="s">
        <v>10052</v>
      </c>
      <c r="F1149" t="s">
        <v>10095</v>
      </c>
      <c r="H1149">
        <v>64.8150586</v>
      </c>
      <c r="I1149">
        <v>-111.970051</v>
      </c>
      <c r="J1149" s="1" t="str">
        <f t="shared" si="118"/>
        <v>Till</v>
      </c>
      <c r="K1149" s="1" t="str">
        <f t="shared" si="121"/>
        <v>Grain Mount: 0.25 – 0.50 mm</v>
      </c>
      <c r="L1149" t="s">
        <v>9401</v>
      </c>
      <c r="M1149" s="1" t="str">
        <f t="shared" si="123"/>
        <v>Ilm</v>
      </c>
      <c r="N1149" t="s">
        <v>219</v>
      </c>
      <c r="O1149" t="s">
        <v>420</v>
      </c>
      <c r="P1149" t="s">
        <v>955</v>
      </c>
      <c r="Q1149" t="s">
        <v>10096</v>
      </c>
      <c r="R1149" t="s">
        <v>226</v>
      </c>
      <c r="S1149" t="s">
        <v>4883</v>
      </c>
      <c r="T1149" t="s">
        <v>10097</v>
      </c>
      <c r="U1149" t="s">
        <v>33</v>
      </c>
      <c r="V1149" t="s">
        <v>33</v>
      </c>
      <c r="W1149" t="s">
        <v>10098</v>
      </c>
      <c r="X1149" t="s">
        <v>10099</v>
      </c>
    </row>
    <row r="1150" spans="1:24" hidden="1" x14ac:dyDescent="0.25">
      <c r="A1150" t="s">
        <v>10100</v>
      </c>
      <c r="B1150" t="s">
        <v>10101</v>
      </c>
      <c r="C1150" s="1" t="str">
        <f t="shared" si="119"/>
        <v>21:0955</v>
      </c>
      <c r="D1150" s="1" t="str">
        <f t="shared" si="120"/>
        <v>21:0006</v>
      </c>
      <c r="E1150" t="s">
        <v>10052</v>
      </c>
      <c r="F1150" t="s">
        <v>10102</v>
      </c>
      <c r="H1150">
        <v>64.8150586</v>
      </c>
      <c r="I1150">
        <v>-111.970051</v>
      </c>
      <c r="J1150" s="1" t="str">
        <f t="shared" si="118"/>
        <v>Till</v>
      </c>
      <c r="K1150" s="1" t="str">
        <f t="shared" si="121"/>
        <v>Grain Mount: 0.25 – 0.50 mm</v>
      </c>
      <c r="L1150" t="s">
        <v>9401</v>
      </c>
      <c r="M1150" s="1" t="str">
        <f t="shared" si="123"/>
        <v>Ilm</v>
      </c>
      <c r="N1150" t="s">
        <v>641</v>
      </c>
      <c r="O1150" t="s">
        <v>255</v>
      </c>
      <c r="P1150" t="s">
        <v>641</v>
      </c>
      <c r="Q1150" t="s">
        <v>10103</v>
      </c>
      <c r="R1150" t="s">
        <v>33</v>
      </c>
      <c r="S1150" t="s">
        <v>2343</v>
      </c>
      <c r="T1150" t="s">
        <v>6947</v>
      </c>
      <c r="U1150" t="s">
        <v>33</v>
      </c>
      <c r="V1150" t="s">
        <v>33</v>
      </c>
      <c r="W1150" t="s">
        <v>10104</v>
      </c>
      <c r="X1150" t="s">
        <v>10105</v>
      </c>
    </row>
    <row r="1151" spans="1:24" hidden="1" x14ac:dyDescent="0.25">
      <c r="A1151" t="s">
        <v>10106</v>
      </c>
      <c r="B1151" t="s">
        <v>10107</v>
      </c>
      <c r="C1151" s="1" t="str">
        <f t="shared" si="119"/>
        <v>21:0955</v>
      </c>
      <c r="D1151" s="1" t="str">
        <f t="shared" si="120"/>
        <v>21:0006</v>
      </c>
      <c r="E1151" t="s">
        <v>10052</v>
      </c>
      <c r="F1151" t="s">
        <v>10108</v>
      </c>
      <c r="H1151">
        <v>64.8150586</v>
      </c>
      <c r="I1151">
        <v>-111.970051</v>
      </c>
      <c r="J1151" s="1" t="str">
        <f t="shared" si="118"/>
        <v>Till</v>
      </c>
      <c r="K1151" s="1" t="str">
        <f t="shared" si="121"/>
        <v>Grain Mount: 0.25 – 0.50 mm</v>
      </c>
      <c r="L1151" t="s">
        <v>9401</v>
      </c>
      <c r="M1151" s="1" t="str">
        <f t="shared" si="123"/>
        <v>Ilm</v>
      </c>
      <c r="N1151" t="s">
        <v>449</v>
      </c>
      <c r="O1151" t="s">
        <v>33</v>
      </c>
      <c r="P1151" t="s">
        <v>421</v>
      </c>
      <c r="Q1151" t="s">
        <v>10109</v>
      </c>
      <c r="R1151" t="s">
        <v>101</v>
      </c>
      <c r="S1151" t="s">
        <v>2948</v>
      </c>
      <c r="T1151" t="s">
        <v>10110</v>
      </c>
      <c r="U1151" t="s">
        <v>33</v>
      </c>
      <c r="V1151" t="s">
        <v>33</v>
      </c>
      <c r="W1151" t="s">
        <v>10111</v>
      </c>
      <c r="X1151" t="s">
        <v>10112</v>
      </c>
    </row>
    <row r="1152" spans="1:24" hidden="1" x14ac:dyDescent="0.25">
      <c r="A1152" t="s">
        <v>10113</v>
      </c>
      <c r="B1152" t="s">
        <v>10114</v>
      </c>
      <c r="C1152" s="1" t="str">
        <f t="shared" si="119"/>
        <v>21:0955</v>
      </c>
      <c r="D1152" s="1" t="str">
        <f t="shared" si="120"/>
        <v>21:0006</v>
      </c>
      <c r="E1152" t="s">
        <v>10052</v>
      </c>
      <c r="F1152" t="s">
        <v>10115</v>
      </c>
      <c r="H1152">
        <v>64.8150586</v>
      </c>
      <c r="I1152">
        <v>-111.970051</v>
      </c>
      <c r="J1152" s="1" t="str">
        <f t="shared" si="118"/>
        <v>Till</v>
      </c>
      <c r="K1152" s="1" t="str">
        <f t="shared" si="121"/>
        <v>Grain Mount: 0.25 – 0.50 mm</v>
      </c>
      <c r="L1152" t="s">
        <v>9401</v>
      </c>
      <c r="M1152" s="1" t="str">
        <f t="shared" si="123"/>
        <v>Ilm</v>
      </c>
      <c r="N1152" t="s">
        <v>490</v>
      </c>
      <c r="O1152" t="s">
        <v>555</v>
      </c>
      <c r="P1152" t="s">
        <v>1558</v>
      </c>
      <c r="Q1152" t="s">
        <v>10116</v>
      </c>
      <c r="R1152" t="s">
        <v>101</v>
      </c>
      <c r="S1152" t="s">
        <v>330</v>
      </c>
      <c r="T1152" t="s">
        <v>10117</v>
      </c>
      <c r="U1152" t="s">
        <v>474</v>
      </c>
      <c r="V1152" t="s">
        <v>400</v>
      </c>
      <c r="W1152" t="s">
        <v>10118</v>
      </c>
      <c r="X1152" t="s">
        <v>10119</v>
      </c>
    </row>
    <row r="1153" spans="1:24" hidden="1" x14ac:dyDescent="0.25">
      <c r="A1153" t="s">
        <v>10120</v>
      </c>
      <c r="B1153" t="s">
        <v>10121</v>
      </c>
      <c r="C1153" s="1" t="str">
        <f t="shared" si="119"/>
        <v>21:0955</v>
      </c>
      <c r="D1153" s="1" t="str">
        <f t="shared" si="120"/>
        <v>21:0006</v>
      </c>
      <c r="E1153" t="s">
        <v>10052</v>
      </c>
      <c r="F1153" t="s">
        <v>10122</v>
      </c>
      <c r="H1153">
        <v>64.8150586</v>
      </c>
      <c r="I1153">
        <v>-111.970051</v>
      </c>
      <c r="J1153" s="1" t="str">
        <f t="shared" si="118"/>
        <v>Till</v>
      </c>
      <c r="K1153" s="1" t="str">
        <f t="shared" si="121"/>
        <v>Grain Mount: 0.25 – 0.50 mm</v>
      </c>
      <c r="L1153" t="s">
        <v>9401</v>
      </c>
      <c r="M1153" s="1" t="str">
        <f t="shared" si="123"/>
        <v>Ilm</v>
      </c>
      <c r="N1153" t="s">
        <v>409</v>
      </c>
      <c r="O1153" t="s">
        <v>33</v>
      </c>
      <c r="P1153" t="s">
        <v>234</v>
      </c>
      <c r="Q1153" t="s">
        <v>10123</v>
      </c>
      <c r="R1153" t="s">
        <v>87</v>
      </c>
      <c r="S1153" t="s">
        <v>219</v>
      </c>
      <c r="T1153" t="s">
        <v>10124</v>
      </c>
      <c r="U1153" t="s">
        <v>33</v>
      </c>
      <c r="V1153" t="s">
        <v>474</v>
      </c>
      <c r="W1153" t="s">
        <v>10125</v>
      </c>
      <c r="X1153" t="s">
        <v>10126</v>
      </c>
    </row>
    <row r="1154" spans="1:24" hidden="1" x14ac:dyDescent="0.25">
      <c r="A1154" t="s">
        <v>10127</v>
      </c>
      <c r="B1154" t="s">
        <v>10128</v>
      </c>
      <c r="C1154" s="1" t="str">
        <f t="shared" si="119"/>
        <v>21:0955</v>
      </c>
      <c r="D1154" s="1" t="str">
        <f t="shared" si="120"/>
        <v>21:0006</v>
      </c>
      <c r="E1154" t="s">
        <v>10129</v>
      </c>
      <c r="F1154" t="s">
        <v>10130</v>
      </c>
      <c r="H1154">
        <v>64.772392600000003</v>
      </c>
      <c r="I1154">
        <v>-111.7204016</v>
      </c>
      <c r="J1154" s="1" t="str">
        <f t="shared" si="118"/>
        <v>Till</v>
      </c>
      <c r="K1154" s="1" t="str">
        <f t="shared" si="121"/>
        <v>Grain Mount: 0.25 – 0.50 mm</v>
      </c>
      <c r="L1154" t="s">
        <v>10131</v>
      </c>
      <c r="M1154" s="1" t="str">
        <f t="shared" ref="M1154:M1159" si="124">HYPERLINK("http://geochem.nrcan.gc.ca/cdogs/content/kwd/kwd030523_e.htm", "Prp")</f>
        <v>Prp</v>
      </c>
      <c r="N1154" t="s">
        <v>10132</v>
      </c>
      <c r="O1154" t="s">
        <v>10133</v>
      </c>
      <c r="P1154" t="s">
        <v>10134</v>
      </c>
      <c r="Q1154" t="s">
        <v>2579</v>
      </c>
      <c r="R1154" t="s">
        <v>226</v>
      </c>
      <c r="S1154" t="s">
        <v>10135</v>
      </c>
      <c r="T1154" t="s">
        <v>2054</v>
      </c>
      <c r="U1154" t="s">
        <v>33</v>
      </c>
      <c r="V1154" t="s">
        <v>5917</v>
      </c>
      <c r="W1154" t="s">
        <v>662</v>
      </c>
      <c r="X1154" t="s">
        <v>3466</v>
      </c>
    </row>
    <row r="1155" spans="1:24" hidden="1" x14ac:dyDescent="0.25">
      <c r="A1155" t="s">
        <v>10136</v>
      </c>
      <c r="B1155" t="s">
        <v>10137</v>
      </c>
      <c r="C1155" s="1" t="str">
        <f t="shared" si="119"/>
        <v>21:0955</v>
      </c>
      <c r="D1155" s="1" t="str">
        <f t="shared" si="120"/>
        <v>21:0006</v>
      </c>
      <c r="E1155" t="s">
        <v>10129</v>
      </c>
      <c r="F1155" t="s">
        <v>10138</v>
      </c>
      <c r="H1155">
        <v>64.772392600000003</v>
      </c>
      <c r="I1155">
        <v>-111.7204016</v>
      </c>
      <c r="J1155" s="1" t="str">
        <f t="shared" si="118"/>
        <v>Till</v>
      </c>
      <c r="K1155" s="1" t="str">
        <f t="shared" si="121"/>
        <v>Grain Mount: 0.25 – 0.50 mm</v>
      </c>
      <c r="L1155" t="s">
        <v>10131</v>
      </c>
      <c r="M1155" s="1" t="str">
        <f t="shared" si="124"/>
        <v>Prp</v>
      </c>
      <c r="N1155" t="s">
        <v>10139</v>
      </c>
      <c r="O1155" t="s">
        <v>10140</v>
      </c>
      <c r="P1155" t="s">
        <v>8972</v>
      </c>
      <c r="Q1155" t="s">
        <v>10141</v>
      </c>
      <c r="R1155" t="s">
        <v>235</v>
      </c>
      <c r="S1155" t="s">
        <v>10142</v>
      </c>
      <c r="T1155" t="s">
        <v>63</v>
      </c>
      <c r="U1155" t="s">
        <v>184</v>
      </c>
      <c r="V1155" t="s">
        <v>8838</v>
      </c>
      <c r="W1155" t="s">
        <v>2571</v>
      </c>
      <c r="X1155" t="s">
        <v>10143</v>
      </c>
    </row>
    <row r="1156" spans="1:24" hidden="1" x14ac:dyDescent="0.25">
      <c r="A1156" t="s">
        <v>10144</v>
      </c>
      <c r="B1156" t="s">
        <v>10145</v>
      </c>
      <c r="C1156" s="1" t="str">
        <f t="shared" si="119"/>
        <v>21:0955</v>
      </c>
      <c r="D1156" s="1" t="str">
        <f t="shared" si="120"/>
        <v>21:0006</v>
      </c>
      <c r="E1156" t="s">
        <v>10129</v>
      </c>
      <c r="F1156" t="s">
        <v>10146</v>
      </c>
      <c r="H1156">
        <v>64.772392600000003</v>
      </c>
      <c r="I1156">
        <v>-111.7204016</v>
      </c>
      <c r="J1156" s="1" t="str">
        <f t="shared" si="118"/>
        <v>Till</v>
      </c>
      <c r="K1156" s="1" t="str">
        <f t="shared" si="121"/>
        <v>Grain Mount: 0.25 – 0.50 mm</v>
      </c>
      <c r="L1156" t="s">
        <v>10131</v>
      </c>
      <c r="M1156" s="1" t="str">
        <f t="shared" si="124"/>
        <v>Prp</v>
      </c>
      <c r="N1156" t="s">
        <v>7727</v>
      </c>
      <c r="O1156" t="s">
        <v>10147</v>
      </c>
      <c r="P1156" t="s">
        <v>10148</v>
      </c>
      <c r="Q1156" t="s">
        <v>10149</v>
      </c>
      <c r="R1156" t="s">
        <v>33</v>
      </c>
      <c r="S1156" t="s">
        <v>10150</v>
      </c>
      <c r="T1156" t="s">
        <v>8173</v>
      </c>
      <c r="U1156" t="s">
        <v>366</v>
      </c>
      <c r="V1156" t="s">
        <v>7254</v>
      </c>
      <c r="W1156" t="s">
        <v>728</v>
      </c>
      <c r="X1156" t="s">
        <v>10151</v>
      </c>
    </row>
    <row r="1157" spans="1:24" hidden="1" x14ac:dyDescent="0.25">
      <c r="A1157" t="s">
        <v>10152</v>
      </c>
      <c r="B1157" t="s">
        <v>10153</v>
      </c>
      <c r="C1157" s="1" t="str">
        <f t="shared" si="119"/>
        <v>21:0955</v>
      </c>
      <c r="D1157" s="1" t="str">
        <f t="shared" si="120"/>
        <v>21:0006</v>
      </c>
      <c r="E1157" t="s">
        <v>10129</v>
      </c>
      <c r="F1157" t="s">
        <v>10154</v>
      </c>
      <c r="H1157">
        <v>64.772392600000003</v>
      </c>
      <c r="I1157">
        <v>-111.7204016</v>
      </c>
      <c r="J1157" s="1" t="str">
        <f t="shared" si="118"/>
        <v>Till</v>
      </c>
      <c r="K1157" s="1" t="str">
        <f t="shared" si="121"/>
        <v>Grain Mount: 0.25 – 0.50 mm</v>
      </c>
      <c r="L1157" t="s">
        <v>10131</v>
      </c>
      <c r="M1157" s="1" t="str">
        <f t="shared" si="124"/>
        <v>Prp</v>
      </c>
      <c r="N1157" t="s">
        <v>10155</v>
      </c>
      <c r="O1157" t="s">
        <v>10156</v>
      </c>
      <c r="P1157" t="s">
        <v>10157</v>
      </c>
      <c r="Q1157" t="s">
        <v>8981</v>
      </c>
      <c r="R1157" t="s">
        <v>291</v>
      </c>
      <c r="S1157" t="s">
        <v>10158</v>
      </c>
      <c r="T1157" t="s">
        <v>403</v>
      </c>
      <c r="U1157" t="s">
        <v>291</v>
      </c>
      <c r="V1157" t="s">
        <v>1749</v>
      </c>
      <c r="W1157" t="s">
        <v>78</v>
      </c>
      <c r="X1157" t="s">
        <v>10159</v>
      </c>
    </row>
    <row r="1158" spans="1:24" hidden="1" x14ac:dyDescent="0.25">
      <c r="A1158" t="s">
        <v>10160</v>
      </c>
      <c r="B1158" t="s">
        <v>10161</v>
      </c>
      <c r="C1158" s="1" t="str">
        <f t="shared" si="119"/>
        <v>21:0955</v>
      </c>
      <c r="D1158" s="1" t="str">
        <f t="shared" si="120"/>
        <v>21:0006</v>
      </c>
      <c r="E1158" t="s">
        <v>10129</v>
      </c>
      <c r="F1158" t="s">
        <v>10162</v>
      </c>
      <c r="H1158">
        <v>64.772392600000003</v>
      </c>
      <c r="I1158">
        <v>-111.7204016</v>
      </c>
      <c r="J1158" s="1" t="str">
        <f t="shared" si="118"/>
        <v>Till</v>
      </c>
      <c r="K1158" s="1" t="str">
        <f t="shared" si="121"/>
        <v>Grain Mount: 0.25 – 0.50 mm</v>
      </c>
      <c r="L1158" t="s">
        <v>10131</v>
      </c>
      <c r="M1158" s="1" t="str">
        <f t="shared" si="124"/>
        <v>Prp</v>
      </c>
      <c r="N1158" t="s">
        <v>10163</v>
      </c>
      <c r="O1158" t="s">
        <v>3595</v>
      </c>
      <c r="P1158" t="s">
        <v>10164</v>
      </c>
      <c r="Q1158" t="s">
        <v>10165</v>
      </c>
      <c r="R1158" t="s">
        <v>33</v>
      </c>
      <c r="S1158" t="s">
        <v>4131</v>
      </c>
      <c r="T1158" t="s">
        <v>2425</v>
      </c>
      <c r="U1158" t="s">
        <v>457</v>
      </c>
      <c r="V1158" t="s">
        <v>4588</v>
      </c>
      <c r="W1158" t="s">
        <v>1704</v>
      </c>
      <c r="X1158" t="s">
        <v>10166</v>
      </c>
    </row>
    <row r="1159" spans="1:24" hidden="1" x14ac:dyDescent="0.25">
      <c r="A1159" t="s">
        <v>10167</v>
      </c>
      <c r="B1159" t="s">
        <v>10168</v>
      </c>
      <c r="C1159" s="1" t="str">
        <f t="shared" si="119"/>
        <v>21:0955</v>
      </c>
      <c r="D1159" s="1" t="str">
        <f t="shared" si="120"/>
        <v>21:0006</v>
      </c>
      <c r="E1159" t="s">
        <v>10129</v>
      </c>
      <c r="F1159" t="s">
        <v>10169</v>
      </c>
      <c r="H1159">
        <v>64.772392600000003</v>
      </c>
      <c r="I1159">
        <v>-111.7204016</v>
      </c>
      <c r="J1159" s="1" t="str">
        <f t="shared" si="118"/>
        <v>Till</v>
      </c>
      <c r="K1159" s="1" t="str">
        <f t="shared" si="121"/>
        <v>Grain Mount: 0.25 – 0.50 mm</v>
      </c>
      <c r="L1159" t="s">
        <v>10131</v>
      </c>
      <c r="M1159" s="1" t="str">
        <f t="shared" si="124"/>
        <v>Prp</v>
      </c>
      <c r="N1159" t="s">
        <v>10170</v>
      </c>
      <c r="O1159" t="s">
        <v>10171</v>
      </c>
      <c r="P1159" t="s">
        <v>3291</v>
      </c>
      <c r="Q1159" t="s">
        <v>1305</v>
      </c>
      <c r="R1159" t="s">
        <v>33</v>
      </c>
      <c r="S1159" t="s">
        <v>10172</v>
      </c>
      <c r="T1159" t="s">
        <v>1847</v>
      </c>
      <c r="U1159" t="s">
        <v>33</v>
      </c>
      <c r="V1159" t="s">
        <v>2433</v>
      </c>
      <c r="W1159" t="s">
        <v>1231</v>
      </c>
      <c r="X1159" t="s">
        <v>10173</v>
      </c>
    </row>
    <row r="1160" spans="1:24" hidden="1" x14ac:dyDescent="0.25">
      <c r="A1160" t="s">
        <v>10174</v>
      </c>
      <c r="B1160" t="s">
        <v>10175</v>
      </c>
      <c r="C1160" s="1" t="str">
        <f t="shared" si="119"/>
        <v>21:0955</v>
      </c>
      <c r="D1160" s="1" t="str">
        <f t="shared" si="120"/>
        <v>21:0006</v>
      </c>
      <c r="E1160" t="s">
        <v>10129</v>
      </c>
      <c r="F1160" t="s">
        <v>10176</v>
      </c>
      <c r="H1160">
        <v>64.772392600000003</v>
      </c>
      <c r="I1160">
        <v>-111.7204016</v>
      </c>
      <c r="J1160" s="1" t="str">
        <f t="shared" si="118"/>
        <v>Till</v>
      </c>
      <c r="K1160" s="1" t="str">
        <f t="shared" si="121"/>
        <v>Grain Mount: 0.25 – 0.50 mm</v>
      </c>
      <c r="L1160" t="s">
        <v>10131</v>
      </c>
      <c r="M1160" s="1" t="str">
        <f>HYPERLINK("http://geochem.nrcan.gc.ca/cdogs/content/kwd/kwd030539_e.htm", "Qz")</f>
        <v>Qz</v>
      </c>
      <c r="N1160" t="s">
        <v>10177</v>
      </c>
      <c r="O1160" t="s">
        <v>2343</v>
      </c>
      <c r="P1160" t="s">
        <v>4499</v>
      </c>
      <c r="Q1160" t="s">
        <v>997</v>
      </c>
      <c r="R1160" t="s">
        <v>480</v>
      </c>
      <c r="S1160" t="s">
        <v>2290</v>
      </c>
      <c r="T1160" t="s">
        <v>474</v>
      </c>
      <c r="U1160" t="s">
        <v>523</v>
      </c>
      <c r="V1160" t="s">
        <v>10178</v>
      </c>
      <c r="W1160" t="s">
        <v>457</v>
      </c>
      <c r="X1160" t="s">
        <v>10179</v>
      </c>
    </row>
    <row r="1161" spans="1:24" hidden="1" x14ac:dyDescent="0.25">
      <c r="A1161" t="s">
        <v>10180</v>
      </c>
      <c r="B1161" t="s">
        <v>10181</v>
      </c>
      <c r="C1161" s="1" t="str">
        <f t="shared" si="119"/>
        <v>21:0955</v>
      </c>
      <c r="D1161" s="1" t="str">
        <f t="shared" si="120"/>
        <v>21:0006</v>
      </c>
      <c r="E1161" t="s">
        <v>10129</v>
      </c>
      <c r="F1161" t="s">
        <v>10182</v>
      </c>
      <c r="H1161">
        <v>64.772392600000003</v>
      </c>
      <c r="I1161">
        <v>-111.7204016</v>
      </c>
      <c r="J1161" s="1" t="str">
        <f t="shared" si="118"/>
        <v>Till</v>
      </c>
      <c r="K1161" s="1" t="str">
        <f t="shared" si="121"/>
        <v>Grain Mount: 0.25 – 0.50 mm</v>
      </c>
      <c r="L1161" t="s">
        <v>10131</v>
      </c>
      <c r="M1161" s="1" t="str">
        <f t="shared" ref="M1161:M1168" si="125">HYPERLINK("http://geochem.nrcan.gc.ca/cdogs/content/kwd/kwd030523_e.htm", "Prp")</f>
        <v>Prp</v>
      </c>
      <c r="N1161" t="s">
        <v>8494</v>
      </c>
      <c r="O1161" t="s">
        <v>1607</v>
      </c>
      <c r="P1161" t="s">
        <v>10183</v>
      </c>
      <c r="Q1161" t="s">
        <v>5821</v>
      </c>
      <c r="R1161" t="s">
        <v>33</v>
      </c>
      <c r="S1161" t="s">
        <v>10184</v>
      </c>
      <c r="T1161" t="s">
        <v>403</v>
      </c>
      <c r="U1161" t="s">
        <v>33</v>
      </c>
      <c r="V1161" t="s">
        <v>10185</v>
      </c>
      <c r="W1161" t="s">
        <v>676</v>
      </c>
      <c r="X1161" t="s">
        <v>7247</v>
      </c>
    </row>
    <row r="1162" spans="1:24" hidden="1" x14ac:dyDescent="0.25">
      <c r="A1162" t="s">
        <v>10186</v>
      </c>
      <c r="B1162" t="s">
        <v>10187</v>
      </c>
      <c r="C1162" s="1" t="str">
        <f t="shared" si="119"/>
        <v>21:0955</v>
      </c>
      <c r="D1162" s="1" t="str">
        <f t="shared" si="120"/>
        <v>21:0006</v>
      </c>
      <c r="E1162" t="s">
        <v>10129</v>
      </c>
      <c r="F1162" t="s">
        <v>10188</v>
      </c>
      <c r="H1162">
        <v>64.772392600000003</v>
      </c>
      <c r="I1162">
        <v>-111.7204016</v>
      </c>
      <c r="J1162" s="1" t="str">
        <f t="shared" si="118"/>
        <v>Till</v>
      </c>
      <c r="K1162" s="1" t="str">
        <f t="shared" si="121"/>
        <v>Grain Mount: 0.25 – 0.50 mm</v>
      </c>
      <c r="L1162" t="s">
        <v>10131</v>
      </c>
      <c r="M1162" s="1" t="str">
        <f t="shared" si="125"/>
        <v>Prp</v>
      </c>
      <c r="N1162" t="s">
        <v>10189</v>
      </c>
      <c r="O1162" t="s">
        <v>10190</v>
      </c>
      <c r="P1162" t="s">
        <v>8660</v>
      </c>
      <c r="Q1162" t="s">
        <v>10191</v>
      </c>
      <c r="R1162" t="s">
        <v>235</v>
      </c>
      <c r="S1162" t="s">
        <v>10192</v>
      </c>
      <c r="T1162" t="s">
        <v>49</v>
      </c>
      <c r="U1162" t="s">
        <v>366</v>
      </c>
      <c r="V1162" t="s">
        <v>10193</v>
      </c>
      <c r="W1162" t="s">
        <v>246</v>
      </c>
      <c r="X1162" t="s">
        <v>10194</v>
      </c>
    </row>
    <row r="1163" spans="1:24" hidden="1" x14ac:dyDescent="0.25">
      <c r="A1163" t="s">
        <v>10195</v>
      </c>
      <c r="B1163" t="s">
        <v>10196</v>
      </c>
      <c r="C1163" s="1" t="str">
        <f t="shared" si="119"/>
        <v>21:0955</v>
      </c>
      <c r="D1163" s="1" t="str">
        <f t="shared" si="120"/>
        <v>21:0006</v>
      </c>
      <c r="E1163" t="s">
        <v>10129</v>
      </c>
      <c r="F1163" t="s">
        <v>10197</v>
      </c>
      <c r="H1163">
        <v>64.772392600000003</v>
      </c>
      <c r="I1163">
        <v>-111.7204016</v>
      </c>
      <c r="J1163" s="1" t="str">
        <f t="shared" si="118"/>
        <v>Till</v>
      </c>
      <c r="K1163" s="1" t="str">
        <f t="shared" si="121"/>
        <v>Grain Mount: 0.25 – 0.50 mm</v>
      </c>
      <c r="L1163" t="s">
        <v>10131</v>
      </c>
      <c r="M1163" s="1" t="str">
        <f t="shared" si="125"/>
        <v>Prp</v>
      </c>
      <c r="N1163" t="s">
        <v>10198</v>
      </c>
      <c r="O1163" t="s">
        <v>6007</v>
      </c>
      <c r="P1163" t="s">
        <v>10199</v>
      </c>
      <c r="Q1163" t="s">
        <v>10200</v>
      </c>
      <c r="R1163" t="s">
        <v>33</v>
      </c>
      <c r="S1163" t="s">
        <v>10201</v>
      </c>
      <c r="T1163" t="s">
        <v>1451</v>
      </c>
      <c r="U1163" t="s">
        <v>184</v>
      </c>
      <c r="V1163" t="s">
        <v>8080</v>
      </c>
      <c r="W1163" t="s">
        <v>345</v>
      </c>
      <c r="X1163" t="s">
        <v>10202</v>
      </c>
    </row>
    <row r="1164" spans="1:24" hidden="1" x14ac:dyDescent="0.25">
      <c r="A1164" t="s">
        <v>10203</v>
      </c>
      <c r="B1164" t="s">
        <v>10204</v>
      </c>
      <c r="C1164" s="1" t="str">
        <f t="shared" si="119"/>
        <v>21:0955</v>
      </c>
      <c r="D1164" s="1" t="str">
        <f t="shared" si="120"/>
        <v>21:0006</v>
      </c>
      <c r="E1164" t="s">
        <v>10129</v>
      </c>
      <c r="F1164" t="s">
        <v>10205</v>
      </c>
      <c r="H1164">
        <v>64.772392600000003</v>
      </c>
      <c r="I1164">
        <v>-111.7204016</v>
      </c>
      <c r="J1164" s="1" t="str">
        <f t="shared" si="118"/>
        <v>Till</v>
      </c>
      <c r="K1164" s="1" t="str">
        <f t="shared" si="121"/>
        <v>Grain Mount: 0.25 – 0.50 mm</v>
      </c>
      <c r="L1164" t="s">
        <v>10131</v>
      </c>
      <c r="M1164" s="1" t="str">
        <f t="shared" si="125"/>
        <v>Prp</v>
      </c>
      <c r="N1164" t="s">
        <v>10206</v>
      </c>
      <c r="O1164" t="s">
        <v>6420</v>
      </c>
      <c r="P1164" t="s">
        <v>10207</v>
      </c>
      <c r="Q1164" t="s">
        <v>10208</v>
      </c>
      <c r="R1164" t="s">
        <v>420</v>
      </c>
      <c r="S1164" t="s">
        <v>10209</v>
      </c>
      <c r="T1164" t="s">
        <v>4617</v>
      </c>
      <c r="U1164" t="s">
        <v>235</v>
      </c>
      <c r="V1164" t="s">
        <v>10210</v>
      </c>
      <c r="W1164" t="s">
        <v>686</v>
      </c>
      <c r="X1164" t="s">
        <v>10211</v>
      </c>
    </row>
    <row r="1165" spans="1:24" hidden="1" x14ac:dyDescent="0.25">
      <c r="A1165" t="s">
        <v>10212</v>
      </c>
      <c r="B1165" t="s">
        <v>10213</v>
      </c>
      <c r="C1165" s="1" t="str">
        <f t="shared" si="119"/>
        <v>21:0955</v>
      </c>
      <c r="D1165" s="1" t="str">
        <f t="shared" si="120"/>
        <v>21:0006</v>
      </c>
      <c r="E1165" t="s">
        <v>10129</v>
      </c>
      <c r="F1165" t="s">
        <v>10214</v>
      </c>
      <c r="H1165">
        <v>64.772392600000003</v>
      </c>
      <c r="I1165">
        <v>-111.7204016</v>
      </c>
      <c r="J1165" s="1" t="str">
        <f t="shared" si="118"/>
        <v>Till</v>
      </c>
      <c r="K1165" s="1" t="str">
        <f t="shared" si="121"/>
        <v>Grain Mount: 0.25 – 0.50 mm</v>
      </c>
      <c r="L1165" t="s">
        <v>10131</v>
      </c>
      <c r="M1165" s="1" t="str">
        <f t="shared" si="125"/>
        <v>Prp</v>
      </c>
      <c r="N1165" t="s">
        <v>10215</v>
      </c>
      <c r="O1165" t="s">
        <v>10216</v>
      </c>
      <c r="P1165" t="s">
        <v>3977</v>
      </c>
      <c r="Q1165" t="s">
        <v>7409</v>
      </c>
      <c r="R1165" t="s">
        <v>101</v>
      </c>
      <c r="S1165" t="s">
        <v>10217</v>
      </c>
      <c r="T1165" t="s">
        <v>2581</v>
      </c>
      <c r="U1165" t="s">
        <v>223</v>
      </c>
      <c r="V1165" t="s">
        <v>4382</v>
      </c>
      <c r="W1165" t="s">
        <v>1850</v>
      </c>
      <c r="X1165" t="s">
        <v>10218</v>
      </c>
    </row>
    <row r="1166" spans="1:24" hidden="1" x14ac:dyDescent="0.25">
      <c r="A1166" t="s">
        <v>10219</v>
      </c>
      <c r="B1166" t="s">
        <v>10220</v>
      </c>
      <c r="C1166" s="1" t="str">
        <f t="shared" si="119"/>
        <v>21:0955</v>
      </c>
      <c r="D1166" s="1" t="str">
        <f t="shared" si="120"/>
        <v>21:0006</v>
      </c>
      <c r="E1166" t="s">
        <v>10129</v>
      </c>
      <c r="F1166" t="s">
        <v>10221</v>
      </c>
      <c r="H1166">
        <v>64.772392600000003</v>
      </c>
      <c r="I1166">
        <v>-111.7204016</v>
      </c>
      <c r="J1166" s="1" t="str">
        <f t="shared" si="118"/>
        <v>Till</v>
      </c>
      <c r="K1166" s="1" t="str">
        <f t="shared" si="121"/>
        <v>Grain Mount: 0.25 – 0.50 mm</v>
      </c>
      <c r="L1166" t="s">
        <v>10131</v>
      </c>
      <c r="M1166" s="1" t="str">
        <f t="shared" si="125"/>
        <v>Prp</v>
      </c>
      <c r="N1166" t="s">
        <v>8938</v>
      </c>
      <c r="O1166" t="s">
        <v>10222</v>
      </c>
      <c r="P1166" t="s">
        <v>10223</v>
      </c>
      <c r="Q1166" t="s">
        <v>10224</v>
      </c>
      <c r="R1166" t="s">
        <v>33</v>
      </c>
      <c r="S1166" t="s">
        <v>10225</v>
      </c>
      <c r="T1166" t="s">
        <v>437</v>
      </c>
      <c r="U1166" t="s">
        <v>255</v>
      </c>
      <c r="V1166" t="s">
        <v>10226</v>
      </c>
      <c r="W1166" t="s">
        <v>226</v>
      </c>
      <c r="X1166" t="s">
        <v>10218</v>
      </c>
    </row>
    <row r="1167" spans="1:24" hidden="1" x14ac:dyDescent="0.25">
      <c r="A1167" t="s">
        <v>10227</v>
      </c>
      <c r="B1167" t="s">
        <v>10228</v>
      </c>
      <c r="C1167" s="1" t="str">
        <f t="shared" si="119"/>
        <v>21:0955</v>
      </c>
      <c r="D1167" s="1" t="str">
        <f t="shared" si="120"/>
        <v>21:0006</v>
      </c>
      <c r="E1167" t="s">
        <v>10129</v>
      </c>
      <c r="F1167" t="s">
        <v>10229</v>
      </c>
      <c r="H1167">
        <v>64.772392600000003</v>
      </c>
      <c r="I1167">
        <v>-111.7204016</v>
      </c>
      <c r="J1167" s="1" t="str">
        <f t="shared" si="118"/>
        <v>Till</v>
      </c>
      <c r="K1167" s="1" t="str">
        <f t="shared" si="121"/>
        <v>Grain Mount: 0.25 – 0.50 mm</v>
      </c>
      <c r="L1167" t="s">
        <v>10131</v>
      </c>
      <c r="M1167" s="1" t="str">
        <f t="shared" si="125"/>
        <v>Prp</v>
      </c>
      <c r="N1167" t="s">
        <v>10230</v>
      </c>
      <c r="O1167" t="s">
        <v>10231</v>
      </c>
      <c r="P1167" t="s">
        <v>4130</v>
      </c>
      <c r="Q1167" t="s">
        <v>44</v>
      </c>
      <c r="R1167" t="s">
        <v>33</v>
      </c>
      <c r="S1167" t="s">
        <v>7270</v>
      </c>
      <c r="T1167" t="s">
        <v>599</v>
      </c>
      <c r="U1167" t="s">
        <v>474</v>
      </c>
      <c r="V1167" t="s">
        <v>10232</v>
      </c>
      <c r="W1167" t="s">
        <v>5147</v>
      </c>
      <c r="X1167" t="s">
        <v>10233</v>
      </c>
    </row>
    <row r="1168" spans="1:24" hidden="1" x14ac:dyDescent="0.25">
      <c r="A1168" t="s">
        <v>10234</v>
      </c>
      <c r="B1168" t="s">
        <v>10235</v>
      </c>
      <c r="C1168" s="1" t="str">
        <f t="shared" si="119"/>
        <v>21:0955</v>
      </c>
      <c r="D1168" s="1" t="str">
        <f t="shared" si="120"/>
        <v>21:0006</v>
      </c>
      <c r="E1168" t="s">
        <v>10129</v>
      </c>
      <c r="F1168" t="s">
        <v>10236</v>
      </c>
      <c r="H1168">
        <v>64.772392600000003</v>
      </c>
      <c r="I1168">
        <v>-111.7204016</v>
      </c>
      <c r="J1168" s="1" t="str">
        <f t="shared" si="118"/>
        <v>Till</v>
      </c>
      <c r="K1168" s="1" t="str">
        <f t="shared" si="121"/>
        <v>Grain Mount: 0.25 – 0.50 mm</v>
      </c>
      <c r="L1168" t="s">
        <v>10131</v>
      </c>
      <c r="M1168" s="1" t="str">
        <f t="shared" si="125"/>
        <v>Prp</v>
      </c>
      <c r="N1168" t="s">
        <v>5277</v>
      </c>
      <c r="O1168" t="s">
        <v>10237</v>
      </c>
      <c r="P1168" t="s">
        <v>10238</v>
      </c>
      <c r="Q1168" t="s">
        <v>10239</v>
      </c>
      <c r="R1168" t="s">
        <v>33</v>
      </c>
      <c r="S1168" t="s">
        <v>8463</v>
      </c>
      <c r="T1168" t="s">
        <v>1462</v>
      </c>
      <c r="U1168" t="s">
        <v>33</v>
      </c>
      <c r="V1168" t="s">
        <v>7026</v>
      </c>
      <c r="W1168" t="s">
        <v>409</v>
      </c>
      <c r="X1168" t="s">
        <v>4958</v>
      </c>
    </row>
    <row r="1169" spans="1:24" hidden="1" x14ac:dyDescent="0.25">
      <c r="A1169" t="s">
        <v>10240</v>
      </c>
      <c r="B1169" t="s">
        <v>10241</v>
      </c>
      <c r="C1169" s="1" t="str">
        <f t="shared" si="119"/>
        <v>21:0955</v>
      </c>
      <c r="D1169" s="1" t="str">
        <f t="shared" si="120"/>
        <v>21:0006</v>
      </c>
      <c r="E1169" t="s">
        <v>10129</v>
      </c>
      <c r="F1169" t="s">
        <v>10242</v>
      </c>
      <c r="H1169">
        <v>64.772392600000003</v>
      </c>
      <c r="I1169">
        <v>-111.7204016</v>
      </c>
      <c r="J1169" s="1" t="str">
        <f t="shared" si="118"/>
        <v>Till</v>
      </c>
      <c r="K1169" s="1" t="str">
        <f t="shared" si="121"/>
        <v>Grain Mount: 0.25 – 0.50 mm</v>
      </c>
      <c r="L1169" t="s">
        <v>10131</v>
      </c>
      <c r="M1169" s="1" t="str">
        <f>HYPERLINK("http://geochem.nrcan.gc.ca/cdogs/content/kwd/kwd030537_e.htm", "Crn")</f>
        <v>Crn</v>
      </c>
      <c r="N1169" t="s">
        <v>10243</v>
      </c>
      <c r="O1169" t="s">
        <v>235</v>
      </c>
      <c r="P1169" t="s">
        <v>712</v>
      </c>
      <c r="Q1169" t="s">
        <v>1295</v>
      </c>
      <c r="R1169" t="s">
        <v>33</v>
      </c>
      <c r="S1169" t="s">
        <v>87</v>
      </c>
      <c r="T1169" t="s">
        <v>480</v>
      </c>
      <c r="U1169" t="s">
        <v>90</v>
      </c>
      <c r="V1169" t="s">
        <v>6568</v>
      </c>
      <c r="W1169" t="s">
        <v>662</v>
      </c>
      <c r="X1169" t="s">
        <v>10244</v>
      </c>
    </row>
    <row r="1170" spans="1:24" hidden="1" x14ac:dyDescent="0.25">
      <c r="A1170" t="s">
        <v>10245</v>
      </c>
      <c r="B1170" t="s">
        <v>10246</v>
      </c>
      <c r="C1170" s="1" t="str">
        <f t="shared" si="119"/>
        <v>21:0955</v>
      </c>
      <c r="D1170" s="1" t="str">
        <f t="shared" si="120"/>
        <v>21:0006</v>
      </c>
      <c r="E1170" t="s">
        <v>10129</v>
      </c>
      <c r="F1170" t="s">
        <v>10247</v>
      </c>
      <c r="H1170">
        <v>64.772392600000003</v>
      </c>
      <c r="I1170">
        <v>-111.7204016</v>
      </c>
      <c r="J1170" s="1" t="str">
        <f t="shared" si="118"/>
        <v>Till</v>
      </c>
      <c r="K1170" s="1" t="str">
        <f t="shared" si="121"/>
        <v>Grain Mount: 0.25 – 0.50 mm</v>
      </c>
      <c r="L1170" t="s">
        <v>10131</v>
      </c>
      <c r="M1170" s="1" t="str">
        <f t="shared" ref="M1170:M1175" si="126">HYPERLINK("http://geochem.nrcan.gc.ca/cdogs/content/kwd/kwd030523_e.htm", "Prp")</f>
        <v>Prp</v>
      </c>
      <c r="N1170" t="s">
        <v>10248</v>
      </c>
      <c r="O1170" t="s">
        <v>10249</v>
      </c>
      <c r="P1170" t="s">
        <v>7766</v>
      </c>
      <c r="Q1170" t="s">
        <v>10250</v>
      </c>
      <c r="R1170" t="s">
        <v>101</v>
      </c>
      <c r="S1170" t="s">
        <v>4428</v>
      </c>
      <c r="T1170" t="s">
        <v>1203</v>
      </c>
      <c r="U1170" t="s">
        <v>104</v>
      </c>
      <c r="V1170" t="s">
        <v>10251</v>
      </c>
      <c r="W1170" t="s">
        <v>4718</v>
      </c>
      <c r="X1170" t="s">
        <v>10252</v>
      </c>
    </row>
    <row r="1171" spans="1:24" hidden="1" x14ac:dyDescent="0.25">
      <c r="A1171" t="s">
        <v>10253</v>
      </c>
      <c r="B1171" t="s">
        <v>10254</v>
      </c>
      <c r="C1171" s="1" t="str">
        <f t="shared" si="119"/>
        <v>21:0955</v>
      </c>
      <c r="D1171" s="1" t="str">
        <f t="shared" si="120"/>
        <v>21:0006</v>
      </c>
      <c r="E1171" t="s">
        <v>10129</v>
      </c>
      <c r="F1171" t="s">
        <v>10255</v>
      </c>
      <c r="H1171">
        <v>64.772392600000003</v>
      </c>
      <c r="I1171">
        <v>-111.7204016</v>
      </c>
      <c r="J1171" s="1" t="str">
        <f t="shared" si="118"/>
        <v>Till</v>
      </c>
      <c r="K1171" s="1" t="str">
        <f t="shared" si="121"/>
        <v>Grain Mount: 0.25 – 0.50 mm</v>
      </c>
      <c r="L1171" t="s">
        <v>10131</v>
      </c>
      <c r="M1171" s="1" t="str">
        <f t="shared" si="126"/>
        <v>Prp</v>
      </c>
      <c r="N1171" t="s">
        <v>10256</v>
      </c>
      <c r="O1171" t="s">
        <v>5041</v>
      </c>
      <c r="P1171" t="s">
        <v>10257</v>
      </c>
      <c r="Q1171" t="s">
        <v>10258</v>
      </c>
      <c r="R1171" t="s">
        <v>33</v>
      </c>
      <c r="S1171" t="s">
        <v>10259</v>
      </c>
      <c r="T1171" t="s">
        <v>2707</v>
      </c>
      <c r="U1171" t="s">
        <v>366</v>
      </c>
      <c r="V1171" t="s">
        <v>2872</v>
      </c>
      <c r="W1171" t="s">
        <v>4087</v>
      </c>
      <c r="X1171" t="s">
        <v>10260</v>
      </c>
    </row>
    <row r="1172" spans="1:24" hidden="1" x14ac:dyDescent="0.25">
      <c r="A1172" t="s">
        <v>10261</v>
      </c>
      <c r="B1172" t="s">
        <v>10262</v>
      </c>
      <c r="C1172" s="1" t="str">
        <f t="shared" si="119"/>
        <v>21:0955</v>
      </c>
      <c r="D1172" s="1" t="str">
        <f t="shared" si="120"/>
        <v>21:0006</v>
      </c>
      <c r="E1172" t="s">
        <v>10129</v>
      </c>
      <c r="F1172" t="s">
        <v>10263</v>
      </c>
      <c r="H1172">
        <v>64.772392600000003</v>
      </c>
      <c r="I1172">
        <v>-111.7204016</v>
      </c>
      <c r="J1172" s="1" t="str">
        <f t="shared" si="118"/>
        <v>Till</v>
      </c>
      <c r="K1172" s="1" t="str">
        <f t="shared" si="121"/>
        <v>Grain Mount: 0.25 – 0.50 mm</v>
      </c>
      <c r="L1172" t="s">
        <v>10131</v>
      </c>
      <c r="M1172" s="1" t="str">
        <f t="shared" si="126"/>
        <v>Prp</v>
      </c>
      <c r="N1172" t="s">
        <v>5783</v>
      </c>
      <c r="O1172" t="s">
        <v>10264</v>
      </c>
      <c r="P1172" t="s">
        <v>7128</v>
      </c>
      <c r="Q1172" t="s">
        <v>10265</v>
      </c>
      <c r="R1172" t="s">
        <v>234</v>
      </c>
      <c r="S1172" t="s">
        <v>10266</v>
      </c>
      <c r="T1172" t="s">
        <v>2473</v>
      </c>
      <c r="U1172" t="s">
        <v>223</v>
      </c>
      <c r="V1172" t="s">
        <v>7262</v>
      </c>
      <c r="W1172" t="s">
        <v>4497</v>
      </c>
      <c r="X1172" t="s">
        <v>2521</v>
      </c>
    </row>
    <row r="1173" spans="1:24" hidden="1" x14ac:dyDescent="0.25">
      <c r="A1173" t="s">
        <v>10267</v>
      </c>
      <c r="B1173" t="s">
        <v>10268</v>
      </c>
      <c r="C1173" s="1" t="str">
        <f t="shared" si="119"/>
        <v>21:0955</v>
      </c>
      <c r="D1173" s="1" t="str">
        <f t="shared" si="120"/>
        <v>21:0006</v>
      </c>
      <c r="E1173" t="s">
        <v>10129</v>
      </c>
      <c r="F1173" t="s">
        <v>10269</v>
      </c>
      <c r="H1173">
        <v>64.772392600000003</v>
      </c>
      <c r="I1173">
        <v>-111.7204016</v>
      </c>
      <c r="J1173" s="1" t="str">
        <f t="shared" si="118"/>
        <v>Till</v>
      </c>
      <c r="K1173" s="1" t="str">
        <f t="shared" si="121"/>
        <v>Grain Mount: 0.25 – 0.50 mm</v>
      </c>
      <c r="L1173" t="s">
        <v>10131</v>
      </c>
      <c r="M1173" s="1" t="str">
        <f t="shared" si="126"/>
        <v>Prp</v>
      </c>
      <c r="N1173" t="s">
        <v>10270</v>
      </c>
      <c r="O1173" t="s">
        <v>10271</v>
      </c>
      <c r="P1173" t="s">
        <v>10272</v>
      </c>
      <c r="Q1173" t="s">
        <v>10273</v>
      </c>
      <c r="R1173" t="s">
        <v>33</v>
      </c>
      <c r="S1173" t="s">
        <v>8406</v>
      </c>
      <c r="T1173" t="s">
        <v>3030</v>
      </c>
      <c r="U1173" t="s">
        <v>87</v>
      </c>
      <c r="V1173" t="s">
        <v>10274</v>
      </c>
      <c r="W1173" t="s">
        <v>413</v>
      </c>
      <c r="X1173" t="s">
        <v>7723</v>
      </c>
    </row>
    <row r="1174" spans="1:24" hidden="1" x14ac:dyDescent="0.25">
      <c r="A1174" t="s">
        <v>10275</v>
      </c>
      <c r="B1174" t="s">
        <v>10276</v>
      </c>
      <c r="C1174" s="1" t="str">
        <f t="shared" si="119"/>
        <v>21:0955</v>
      </c>
      <c r="D1174" s="1" t="str">
        <f t="shared" si="120"/>
        <v>21:0006</v>
      </c>
      <c r="E1174" t="s">
        <v>10129</v>
      </c>
      <c r="F1174" t="s">
        <v>10277</v>
      </c>
      <c r="H1174">
        <v>64.772392600000003</v>
      </c>
      <c r="I1174">
        <v>-111.7204016</v>
      </c>
      <c r="J1174" s="1" t="str">
        <f t="shared" si="118"/>
        <v>Till</v>
      </c>
      <c r="K1174" s="1" t="str">
        <f t="shared" si="121"/>
        <v>Grain Mount: 0.25 – 0.50 mm</v>
      </c>
      <c r="L1174" t="s">
        <v>10131</v>
      </c>
      <c r="M1174" s="1" t="str">
        <f t="shared" si="126"/>
        <v>Prp</v>
      </c>
      <c r="N1174" t="s">
        <v>10278</v>
      </c>
      <c r="O1174" t="s">
        <v>10279</v>
      </c>
      <c r="P1174" t="s">
        <v>10280</v>
      </c>
      <c r="Q1174" t="s">
        <v>10281</v>
      </c>
      <c r="R1174" t="s">
        <v>245</v>
      </c>
      <c r="S1174" t="s">
        <v>5264</v>
      </c>
      <c r="T1174" t="s">
        <v>5812</v>
      </c>
      <c r="U1174" t="s">
        <v>449</v>
      </c>
      <c r="V1174" t="s">
        <v>7412</v>
      </c>
      <c r="W1174" t="s">
        <v>8249</v>
      </c>
      <c r="X1174" t="s">
        <v>7215</v>
      </c>
    </row>
    <row r="1175" spans="1:24" hidden="1" x14ac:dyDescent="0.25">
      <c r="A1175" t="s">
        <v>10282</v>
      </c>
      <c r="B1175" t="s">
        <v>10283</v>
      </c>
      <c r="C1175" s="1" t="str">
        <f t="shared" si="119"/>
        <v>21:0955</v>
      </c>
      <c r="D1175" s="1" t="str">
        <f t="shared" si="120"/>
        <v>21:0006</v>
      </c>
      <c r="E1175" t="s">
        <v>10129</v>
      </c>
      <c r="F1175" t="s">
        <v>10284</v>
      </c>
      <c r="H1175">
        <v>64.772392600000003</v>
      </c>
      <c r="I1175">
        <v>-111.7204016</v>
      </c>
      <c r="J1175" s="1" t="str">
        <f t="shared" si="118"/>
        <v>Till</v>
      </c>
      <c r="K1175" s="1" t="str">
        <f t="shared" si="121"/>
        <v>Grain Mount: 0.25 – 0.50 mm</v>
      </c>
      <c r="L1175" t="s">
        <v>10131</v>
      </c>
      <c r="M1175" s="1" t="str">
        <f t="shared" si="126"/>
        <v>Prp</v>
      </c>
      <c r="N1175" t="s">
        <v>10285</v>
      </c>
      <c r="O1175" t="s">
        <v>10286</v>
      </c>
      <c r="P1175" t="s">
        <v>10287</v>
      </c>
      <c r="Q1175" t="s">
        <v>8416</v>
      </c>
      <c r="R1175" t="s">
        <v>331</v>
      </c>
      <c r="S1175" t="s">
        <v>10288</v>
      </c>
      <c r="T1175" t="s">
        <v>939</v>
      </c>
      <c r="U1175" t="s">
        <v>307</v>
      </c>
      <c r="V1175" t="s">
        <v>10289</v>
      </c>
      <c r="W1175" t="s">
        <v>3202</v>
      </c>
      <c r="X1175" t="s">
        <v>10290</v>
      </c>
    </row>
    <row r="1176" spans="1:24" hidden="1" x14ac:dyDescent="0.25">
      <c r="A1176" t="s">
        <v>10291</v>
      </c>
      <c r="B1176" t="s">
        <v>10292</v>
      </c>
      <c r="C1176" s="1" t="str">
        <f t="shared" si="119"/>
        <v>21:0955</v>
      </c>
      <c r="D1176" s="1" t="str">
        <f t="shared" si="120"/>
        <v>21:0006</v>
      </c>
      <c r="E1176" t="s">
        <v>10129</v>
      </c>
      <c r="F1176" t="s">
        <v>10293</v>
      </c>
      <c r="H1176">
        <v>64.772392600000003</v>
      </c>
      <c r="I1176">
        <v>-111.7204016</v>
      </c>
      <c r="J1176" s="1" t="str">
        <f t="shared" si="118"/>
        <v>Till</v>
      </c>
      <c r="K1176" s="1" t="str">
        <f t="shared" si="121"/>
        <v>Grain Mount: 0.25 – 0.50 mm</v>
      </c>
      <c r="L1176" t="s">
        <v>10131</v>
      </c>
      <c r="M1176" s="1" t="str">
        <f>HYPERLINK("http://geochem.nrcan.gc.ca/cdogs/content/kwd/kwd030543_e.htm", "Di")</f>
        <v>Di</v>
      </c>
      <c r="N1176" t="s">
        <v>10294</v>
      </c>
      <c r="O1176" t="s">
        <v>10295</v>
      </c>
      <c r="P1176" t="s">
        <v>911</v>
      </c>
      <c r="Q1176" t="s">
        <v>6583</v>
      </c>
      <c r="R1176" t="s">
        <v>129</v>
      </c>
      <c r="S1176" t="s">
        <v>10296</v>
      </c>
      <c r="T1176" t="s">
        <v>2340</v>
      </c>
      <c r="U1176" t="s">
        <v>10297</v>
      </c>
      <c r="V1176" t="s">
        <v>10298</v>
      </c>
      <c r="W1176" t="s">
        <v>214</v>
      </c>
      <c r="X1176" t="s">
        <v>5664</v>
      </c>
    </row>
    <row r="1177" spans="1:24" hidden="1" x14ac:dyDescent="0.25">
      <c r="A1177" t="s">
        <v>10299</v>
      </c>
      <c r="B1177" t="s">
        <v>10300</v>
      </c>
      <c r="C1177" s="1" t="str">
        <f t="shared" si="119"/>
        <v>21:0955</v>
      </c>
      <c r="D1177" s="1" t="str">
        <f t="shared" si="120"/>
        <v>21:0006</v>
      </c>
      <c r="E1177" t="s">
        <v>10129</v>
      </c>
      <c r="F1177" t="s">
        <v>10301</v>
      </c>
      <c r="H1177">
        <v>64.772392600000003</v>
      </c>
      <c r="I1177">
        <v>-111.7204016</v>
      </c>
      <c r="J1177" s="1" t="str">
        <f t="shared" si="118"/>
        <v>Till</v>
      </c>
      <c r="K1177" s="1" t="str">
        <f t="shared" si="121"/>
        <v>Grain Mount: 0.25 – 0.50 mm</v>
      </c>
      <c r="L1177" t="s">
        <v>10131</v>
      </c>
      <c r="M1177" s="1" t="str">
        <f>HYPERLINK("http://geochem.nrcan.gc.ca/cdogs/content/kwd/kwd030529_e.htm", "Hi_Cr_Di")</f>
        <v>Hi_Cr_Di</v>
      </c>
      <c r="N1177" t="s">
        <v>6310</v>
      </c>
      <c r="O1177" t="s">
        <v>10302</v>
      </c>
      <c r="P1177" t="s">
        <v>10303</v>
      </c>
      <c r="Q1177" t="s">
        <v>10304</v>
      </c>
      <c r="R1177" t="s">
        <v>782</v>
      </c>
      <c r="S1177" t="s">
        <v>10305</v>
      </c>
      <c r="T1177" t="s">
        <v>5979</v>
      </c>
      <c r="U1177" t="s">
        <v>2455</v>
      </c>
      <c r="V1177" t="s">
        <v>10306</v>
      </c>
      <c r="W1177" t="s">
        <v>5250</v>
      </c>
      <c r="X1177" t="s">
        <v>6905</v>
      </c>
    </row>
    <row r="1178" spans="1:24" hidden="1" x14ac:dyDescent="0.25">
      <c r="A1178" t="s">
        <v>10307</v>
      </c>
      <c r="B1178" t="s">
        <v>10308</v>
      </c>
      <c r="C1178" s="1" t="str">
        <f t="shared" si="119"/>
        <v>21:0955</v>
      </c>
      <c r="D1178" s="1" t="str">
        <f t="shared" si="120"/>
        <v>21:0006</v>
      </c>
      <c r="E1178" t="s">
        <v>10129</v>
      </c>
      <c r="F1178" t="s">
        <v>10309</v>
      </c>
      <c r="H1178">
        <v>64.772392600000003</v>
      </c>
      <c r="I1178">
        <v>-111.7204016</v>
      </c>
      <c r="J1178" s="1" t="str">
        <f t="shared" si="118"/>
        <v>Till</v>
      </c>
      <c r="K1178" s="1" t="str">
        <f t="shared" si="121"/>
        <v>Grain Mount: 0.25 – 0.50 mm</v>
      </c>
      <c r="L1178" t="s">
        <v>10131</v>
      </c>
      <c r="M1178" s="1" t="str">
        <f>HYPERLINK("http://geochem.nrcan.gc.ca/cdogs/content/kwd/kwd030529_e.htm", "Hi_Cr_Di")</f>
        <v>Hi_Cr_Di</v>
      </c>
      <c r="N1178" t="s">
        <v>9967</v>
      </c>
      <c r="O1178" t="s">
        <v>2587</v>
      </c>
      <c r="P1178" t="s">
        <v>10310</v>
      </c>
      <c r="Q1178" t="s">
        <v>10311</v>
      </c>
      <c r="R1178" t="s">
        <v>226</v>
      </c>
      <c r="S1178" t="s">
        <v>10312</v>
      </c>
      <c r="T1178" t="s">
        <v>651</v>
      </c>
      <c r="U1178" t="s">
        <v>10313</v>
      </c>
      <c r="V1178" t="s">
        <v>10314</v>
      </c>
      <c r="W1178" t="s">
        <v>1172</v>
      </c>
      <c r="X1178" t="s">
        <v>10315</v>
      </c>
    </row>
    <row r="1179" spans="1:24" hidden="1" x14ac:dyDescent="0.25">
      <c r="A1179" t="s">
        <v>10316</v>
      </c>
      <c r="B1179" t="s">
        <v>10317</v>
      </c>
      <c r="C1179" s="1" t="str">
        <f t="shared" si="119"/>
        <v>21:0955</v>
      </c>
      <c r="D1179" s="1" t="str">
        <f t="shared" si="120"/>
        <v>21:0006</v>
      </c>
      <c r="E1179" t="s">
        <v>10129</v>
      </c>
      <c r="F1179" t="s">
        <v>10318</v>
      </c>
      <c r="H1179">
        <v>64.772392600000003</v>
      </c>
      <c r="I1179">
        <v>-111.7204016</v>
      </c>
      <c r="J1179" s="1" t="str">
        <f t="shared" si="118"/>
        <v>Till</v>
      </c>
      <c r="K1179" s="1" t="str">
        <f t="shared" si="121"/>
        <v>Grain Mount: 0.25 – 0.50 mm</v>
      </c>
      <c r="L1179" t="s">
        <v>10131</v>
      </c>
      <c r="M1179" s="1" t="str">
        <f>HYPERLINK("http://geochem.nrcan.gc.ca/cdogs/content/kwd/kwd030529_e.htm", "Hi_Cr_Di")</f>
        <v>Hi_Cr_Di</v>
      </c>
      <c r="N1179" t="s">
        <v>10319</v>
      </c>
      <c r="O1179" t="s">
        <v>10320</v>
      </c>
      <c r="P1179" t="s">
        <v>1598</v>
      </c>
      <c r="Q1179" t="s">
        <v>6247</v>
      </c>
      <c r="R1179" t="s">
        <v>501</v>
      </c>
      <c r="S1179" t="s">
        <v>10321</v>
      </c>
      <c r="T1179" t="s">
        <v>5979</v>
      </c>
      <c r="U1179" t="s">
        <v>10322</v>
      </c>
      <c r="V1179" t="s">
        <v>10323</v>
      </c>
      <c r="W1179" t="s">
        <v>893</v>
      </c>
      <c r="X1179" t="s">
        <v>10324</v>
      </c>
    </row>
    <row r="1180" spans="1:24" hidden="1" x14ac:dyDescent="0.25">
      <c r="A1180" t="s">
        <v>10325</v>
      </c>
      <c r="B1180" t="s">
        <v>10326</v>
      </c>
      <c r="C1180" s="1" t="str">
        <f t="shared" si="119"/>
        <v>21:0955</v>
      </c>
      <c r="D1180" s="1" t="str">
        <f t="shared" si="120"/>
        <v>21:0006</v>
      </c>
      <c r="E1180" t="s">
        <v>10129</v>
      </c>
      <c r="F1180" t="s">
        <v>10327</v>
      </c>
      <c r="H1180">
        <v>64.772392600000003</v>
      </c>
      <c r="I1180">
        <v>-111.7204016</v>
      </c>
      <c r="J1180" s="1" t="str">
        <f t="shared" ref="J1180:J1243" si="127">HYPERLINK("http://geochem.nrcan.gc.ca/cdogs/content/kwd/kwd020044_e.htm", "Till")</f>
        <v>Till</v>
      </c>
      <c r="K1180" s="1" t="str">
        <f t="shared" si="121"/>
        <v>Grain Mount: 0.25 – 0.50 mm</v>
      </c>
      <c r="L1180" t="s">
        <v>10131</v>
      </c>
      <c r="M1180" s="1" t="str">
        <f>HYPERLINK("http://geochem.nrcan.gc.ca/cdogs/content/kwd/kwd030541_e.htm", "Ti_Mag")</f>
        <v>Ti_Mag</v>
      </c>
      <c r="N1180" t="s">
        <v>3222</v>
      </c>
      <c r="O1180" t="s">
        <v>457</v>
      </c>
      <c r="P1180" t="s">
        <v>2491</v>
      </c>
      <c r="Q1180" t="s">
        <v>10328</v>
      </c>
      <c r="R1180" t="s">
        <v>33</v>
      </c>
      <c r="S1180" t="s">
        <v>451</v>
      </c>
      <c r="T1180" t="s">
        <v>1558</v>
      </c>
      <c r="U1180" t="s">
        <v>33</v>
      </c>
      <c r="V1180" t="s">
        <v>36</v>
      </c>
      <c r="W1180" t="s">
        <v>6410</v>
      </c>
      <c r="X1180" t="s">
        <v>10329</v>
      </c>
    </row>
    <row r="1181" spans="1:24" hidden="1" x14ac:dyDescent="0.25">
      <c r="A1181" t="s">
        <v>10330</v>
      </c>
      <c r="B1181" t="s">
        <v>10331</v>
      </c>
      <c r="C1181" s="1" t="str">
        <f t="shared" si="119"/>
        <v>21:0955</v>
      </c>
      <c r="D1181" s="1" t="str">
        <f t="shared" si="120"/>
        <v>21:0006</v>
      </c>
      <c r="E1181" t="s">
        <v>10129</v>
      </c>
      <c r="F1181" t="s">
        <v>10332</v>
      </c>
      <c r="H1181">
        <v>64.772392600000003</v>
      </c>
      <c r="I1181">
        <v>-111.7204016</v>
      </c>
      <c r="J1181" s="1" t="str">
        <f t="shared" si="127"/>
        <v>Till</v>
      </c>
      <c r="K1181" s="1" t="str">
        <f t="shared" si="121"/>
        <v>Grain Mount: 0.25 – 0.50 mm</v>
      </c>
      <c r="L1181" t="s">
        <v>10131</v>
      </c>
      <c r="M1181" s="1" t="str">
        <f>HYPERLINK("http://geochem.nrcan.gc.ca/cdogs/content/kwd/kwd030541_e.htm", "Ti_Mag")</f>
        <v>Ti_Mag</v>
      </c>
      <c r="N1181" t="s">
        <v>120</v>
      </c>
      <c r="O1181" t="s">
        <v>234</v>
      </c>
      <c r="P1181" t="s">
        <v>4748</v>
      </c>
      <c r="Q1181" t="s">
        <v>10333</v>
      </c>
      <c r="R1181" t="s">
        <v>420</v>
      </c>
      <c r="S1181" t="s">
        <v>89</v>
      </c>
      <c r="T1181" t="s">
        <v>398</v>
      </c>
      <c r="U1181" t="s">
        <v>33</v>
      </c>
      <c r="V1181" t="s">
        <v>170</v>
      </c>
      <c r="W1181" t="s">
        <v>10334</v>
      </c>
      <c r="X1181" t="s">
        <v>10335</v>
      </c>
    </row>
    <row r="1182" spans="1:24" hidden="1" x14ac:dyDescent="0.25">
      <c r="A1182" t="s">
        <v>10336</v>
      </c>
      <c r="B1182" t="s">
        <v>10337</v>
      </c>
      <c r="C1182" s="1" t="str">
        <f t="shared" ref="C1182:C1245" si="128">HYPERLINK("http://geochem.nrcan.gc.ca/cdogs/content/bdl/bdl210955_e.htm", "21:0955")</f>
        <v>21:0955</v>
      </c>
      <c r="D1182" s="1" t="str">
        <f t="shared" ref="D1182:D1245" si="129">HYPERLINK("http://geochem.nrcan.gc.ca/cdogs/content/svy/svy210006_e.htm", "21:0006")</f>
        <v>21:0006</v>
      </c>
      <c r="E1182" t="s">
        <v>10129</v>
      </c>
      <c r="F1182" t="s">
        <v>10338</v>
      </c>
      <c r="H1182">
        <v>64.772392600000003</v>
      </c>
      <c r="I1182">
        <v>-111.7204016</v>
      </c>
      <c r="J1182" s="1" t="str">
        <f t="shared" si="127"/>
        <v>Till</v>
      </c>
      <c r="K1182" s="1" t="str">
        <f t="shared" ref="K1182:K1245" si="130">HYPERLINK("http://geochem.nrcan.gc.ca/cdogs/content/kwd/kwd080043_e.htm", "Grain Mount: 0.25 – 0.50 mm")</f>
        <v>Grain Mount: 0.25 – 0.50 mm</v>
      </c>
      <c r="L1182" t="s">
        <v>10131</v>
      </c>
      <c r="M1182" s="1" t="str">
        <f>HYPERLINK("http://geochem.nrcan.gc.ca/cdogs/content/kwd/kwd030125_e.htm", "Rt")</f>
        <v>Rt</v>
      </c>
      <c r="N1182" t="s">
        <v>469</v>
      </c>
      <c r="O1182" t="s">
        <v>47</v>
      </c>
      <c r="P1182" t="s">
        <v>380</v>
      </c>
      <c r="Q1182" t="s">
        <v>7126</v>
      </c>
      <c r="R1182" t="s">
        <v>278</v>
      </c>
      <c r="S1182" t="s">
        <v>411</v>
      </c>
      <c r="T1182" t="s">
        <v>223</v>
      </c>
      <c r="U1182" t="s">
        <v>33</v>
      </c>
      <c r="V1182" t="s">
        <v>33</v>
      </c>
      <c r="W1182" t="s">
        <v>10339</v>
      </c>
      <c r="X1182" t="s">
        <v>10340</v>
      </c>
    </row>
    <row r="1183" spans="1:24" hidden="1" x14ac:dyDescent="0.25">
      <c r="A1183" t="s">
        <v>10341</v>
      </c>
      <c r="B1183" t="s">
        <v>10342</v>
      </c>
      <c r="C1183" s="1" t="str">
        <f t="shared" si="128"/>
        <v>21:0955</v>
      </c>
      <c r="D1183" s="1" t="str">
        <f t="shared" si="129"/>
        <v>21:0006</v>
      </c>
      <c r="E1183" t="s">
        <v>10129</v>
      </c>
      <c r="F1183" t="s">
        <v>10343</v>
      </c>
      <c r="H1183">
        <v>64.772392600000003</v>
      </c>
      <c r="I1183">
        <v>-111.7204016</v>
      </c>
      <c r="J1183" s="1" t="str">
        <f t="shared" si="127"/>
        <v>Till</v>
      </c>
      <c r="K1183" s="1" t="str">
        <f t="shared" si="130"/>
        <v>Grain Mount: 0.25 – 0.50 mm</v>
      </c>
      <c r="L1183" t="s">
        <v>10131</v>
      </c>
      <c r="M1183" s="1" t="str">
        <f t="shared" ref="M1183:M1189" si="131">HYPERLINK("http://geochem.nrcan.gc.ca/cdogs/content/kwd/kwd030120_e.htm", "Ilm")</f>
        <v>Ilm</v>
      </c>
      <c r="N1183" t="s">
        <v>490</v>
      </c>
      <c r="O1183" t="s">
        <v>50</v>
      </c>
      <c r="P1183" t="s">
        <v>398</v>
      </c>
      <c r="Q1183" t="s">
        <v>10344</v>
      </c>
      <c r="R1183" t="s">
        <v>33</v>
      </c>
      <c r="S1183" t="s">
        <v>10345</v>
      </c>
      <c r="T1183" t="s">
        <v>10346</v>
      </c>
      <c r="U1183" t="s">
        <v>462</v>
      </c>
      <c r="V1183" t="s">
        <v>33</v>
      </c>
      <c r="W1183" t="s">
        <v>10347</v>
      </c>
      <c r="X1183" t="s">
        <v>10348</v>
      </c>
    </row>
    <row r="1184" spans="1:24" hidden="1" x14ac:dyDescent="0.25">
      <c r="A1184" t="s">
        <v>10349</v>
      </c>
      <c r="B1184" t="s">
        <v>10350</v>
      </c>
      <c r="C1184" s="1" t="str">
        <f t="shared" si="128"/>
        <v>21:0955</v>
      </c>
      <c r="D1184" s="1" t="str">
        <f t="shared" si="129"/>
        <v>21:0006</v>
      </c>
      <c r="E1184" t="s">
        <v>10129</v>
      </c>
      <c r="F1184" t="s">
        <v>10351</v>
      </c>
      <c r="H1184">
        <v>64.772392600000003</v>
      </c>
      <c r="I1184">
        <v>-111.7204016</v>
      </c>
      <c r="J1184" s="1" t="str">
        <f t="shared" si="127"/>
        <v>Till</v>
      </c>
      <c r="K1184" s="1" t="str">
        <f t="shared" si="130"/>
        <v>Grain Mount: 0.25 – 0.50 mm</v>
      </c>
      <c r="L1184" t="s">
        <v>10131</v>
      </c>
      <c r="M1184" s="1" t="str">
        <f t="shared" si="131"/>
        <v>Ilm</v>
      </c>
      <c r="N1184" t="s">
        <v>409</v>
      </c>
      <c r="O1184" t="s">
        <v>246</v>
      </c>
      <c r="P1184" t="s">
        <v>1124</v>
      </c>
      <c r="Q1184" t="s">
        <v>10352</v>
      </c>
      <c r="R1184" t="s">
        <v>420</v>
      </c>
      <c r="S1184" t="s">
        <v>9726</v>
      </c>
      <c r="T1184" t="s">
        <v>6081</v>
      </c>
      <c r="U1184" t="s">
        <v>33</v>
      </c>
      <c r="V1184" t="s">
        <v>33</v>
      </c>
      <c r="W1184" t="s">
        <v>10353</v>
      </c>
      <c r="X1184" t="s">
        <v>10354</v>
      </c>
    </row>
    <row r="1185" spans="1:24" hidden="1" x14ac:dyDescent="0.25">
      <c r="A1185" t="s">
        <v>10355</v>
      </c>
      <c r="B1185" t="s">
        <v>10356</v>
      </c>
      <c r="C1185" s="1" t="str">
        <f t="shared" si="128"/>
        <v>21:0955</v>
      </c>
      <c r="D1185" s="1" t="str">
        <f t="shared" si="129"/>
        <v>21:0006</v>
      </c>
      <c r="E1185" t="s">
        <v>10129</v>
      </c>
      <c r="F1185" t="s">
        <v>10357</v>
      </c>
      <c r="H1185">
        <v>64.772392600000003</v>
      </c>
      <c r="I1185">
        <v>-111.7204016</v>
      </c>
      <c r="J1185" s="1" t="str">
        <f t="shared" si="127"/>
        <v>Till</v>
      </c>
      <c r="K1185" s="1" t="str">
        <f t="shared" si="130"/>
        <v>Grain Mount: 0.25 – 0.50 mm</v>
      </c>
      <c r="L1185" t="s">
        <v>10131</v>
      </c>
      <c r="M1185" s="1" t="str">
        <f t="shared" si="131"/>
        <v>Ilm</v>
      </c>
      <c r="N1185" t="s">
        <v>494</v>
      </c>
      <c r="O1185" t="s">
        <v>366</v>
      </c>
      <c r="P1185" t="s">
        <v>255</v>
      </c>
      <c r="Q1185" t="s">
        <v>10358</v>
      </c>
      <c r="R1185" t="s">
        <v>33</v>
      </c>
      <c r="S1185" t="s">
        <v>1124</v>
      </c>
      <c r="T1185" t="s">
        <v>10359</v>
      </c>
      <c r="U1185" t="s">
        <v>87</v>
      </c>
      <c r="V1185" t="s">
        <v>33</v>
      </c>
      <c r="W1185" t="s">
        <v>10360</v>
      </c>
      <c r="X1185" t="s">
        <v>3474</v>
      </c>
    </row>
    <row r="1186" spans="1:24" hidden="1" x14ac:dyDescent="0.25">
      <c r="A1186" t="s">
        <v>10361</v>
      </c>
      <c r="B1186" t="s">
        <v>10362</v>
      </c>
      <c r="C1186" s="1" t="str">
        <f t="shared" si="128"/>
        <v>21:0955</v>
      </c>
      <c r="D1186" s="1" t="str">
        <f t="shared" si="129"/>
        <v>21:0006</v>
      </c>
      <c r="E1186" t="s">
        <v>10129</v>
      </c>
      <c r="F1186" t="s">
        <v>10363</v>
      </c>
      <c r="H1186">
        <v>64.772392600000003</v>
      </c>
      <c r="I1186">
        <v>-111.7204016</v>
      </c>
      <c r="J1186" s="1" t="str">
        <f t="shared" si="127"/>
        <v>Till</v>
      </c>
      <c r="K1186" s="1" t="str">
        <f t="shared" si="130"/>
        <v>Grain Mount: 0.25 – 0.50 mm</v>
      </c>
      <c r="L1186" t="s">
        <v>10131</v>
      </c>
      <c r="M1186" s="1" t="str">
        <f t="shared" si="131"/>
        <v>Ilm</v>
      </c>
      <c r="N1186" t="s">
        <v>1644</v>
      </c>
      <c r="O1186" t="s">
        <v>420</v>
      </c>
      <c r="P1186" t="s">
        <v>50</v>
      </c>
      <c r="Q1186" t="s">
        <v>4912</v>
      </c>
      <c r="R1186" t="s">
        <v>33</v>
      </c>
      <c r="S1186" t="s">
        <v>4235</v>
      </c>
      <c r="T1186" t="s">
        <v>4285</v>
      </c>
      <c r="U1186" t="s">
        <v>33</v>
      </c>
      <c r="V1186" t="s">
        <v>33</v>
      </c>
      <c r="W1186" t="s">
        <v>9654</v>
      </c>
      <c r="X1186" t="s">
        <v>10364</v>
      </c>
    </row>
    <row r="1187" spans="1:24" hidden="1" x14ac:dyDescent="0.25">
      <c r="A1187" t="s">
        <v>10365</v>
      </c>
      <c r="B1187" t="s">
        <v>10366</v>
      </c>
      <c r="C1187" s="1" t="str">
        <f t="shared" si="128"/>
        <v>21:0955</v>
      </c>
      <c r="D1187" s="1" t="str">
        <f t="shared" si="129"/>
        <v>21:0006</v>
      </c>
      <c r="E1187" t="s">
        <v>10129</v>
      </c>
      <c r="F1187" t="s">
        <v>10367</v>
      </c>
      <c r="H1187">
        <v>64.772392600000003</v>
      </c>
      <c r="I1187">
        <v>-111.7204016</v>
      </c>
      <c r="J1187" s="1" t="str">
        <f t="shared" si="127"/>
        <v>Till</v>
      </c>
      <c r="K1187" s="1" t="str">
        <f t="shared" si="130"/>
        <v>Grain Mount: 0.25 – 0.50 mm</v>
      </c>
      <c r="L1187" t="s">
        <v>10131</v>
      </c>
      <c r="M1187" s="1" t="str">
        <f t="shared" si="131"/>
        <v>Ilm</v>
      </c>
      <c r="N1187" t="s">
        <v>209</v>
      </c>
      <c r="O1187" t="s">
        <v>33</v>
      </c>
      <c r="P1187" t="s">
        <v>47</v>
      </c>
      <c r="Q1187" t="s">
        <v>10368</v>
      </c>
      <c r="R1187" t="s">
        <v>226</v>
      </c>
      <c r="S1187" t="s">
        <v>161</v>
      </c>
      <c r="T1187" t="s">
        <v>187</v>
      </c>
      <c r="U1187" t="s">
        <v>226</v>
      </c>
      <c r="V1187" t="s">
        <v>33</v>
      </c>
      <c r="W1187" t="s">
        <v>10369</v>
      </c>
      <c r="X1187" t="s">
        <v>10370</v>
      </c>
    </row>
    <row r="1188" spans="1:24" hidden="1" x14ac:dyDescent="0.25">
      <c r="A1188" t="s">
        <v>10371</v>
      </c>
      <c r="B1188" t="s">
        <v>10372</v>
      </c>
      <c r="C1188" s="1" t="str">
        <f t="shared" si="128"/>
        <v>21:0955</v>
      </c>
      <c r="D1188" s="1" t="str">
        <f t="shared" si="129"/>
        <v>21:0006</v>
      </c>
      <c r="E1188" t="s">
        <v>10129</v>
      </c>
      <c r="F1188" t="s">
        <v>10373</v>
      </c>
      <c r="H1188">
        <v>64.772392600000003</v>
      </c>
      <c r="I1188">
        <v>-111.7204016</v>
      </c>
      <c r="J1188" s="1" t="str">
        <f t="shared" si="127"/>
        <v>Till</v>
      </c>
      <c r="K1188" s="1" t="str">
        <f t="shared" si="130"/>
        <v>Grain Mount: 0.25 – 0.50 mm</v>
      </c>
      <c r="L1188" t="s">
        <v>10131</v>
      </c>
      <c r="M1188" s="1" t="str">
        <f t="shared" si="131"/>
        <v>Ilm</v>
      </c>
      <c r="N1188" t="s">
        <v>641</v>
      </c>
      <c r="O1188" t="s">
        <v>226</v>
      </c>
      <c r="P1188" t="s">
        <v>490</v>
      </c>
      <c r="Q1188" t="s">
        <v>10374</v>
      </c>
      <c r="R1188" t="s">
        <v>33</v>
      </c>
      <c r="S1188" t="s">
        <v>1246</v>
      </c>
      <c r="T1188" t="s">
        <v>10375</v>
      </c>
      <c r="U1188" t="s">
        <v>33</v>
      </c>
      <c r="V1188" t="s">
        <v>33</v>
      </c>
      <c r="W1188" t="s">
        <v>10376</v>
      </c>
      <c r="X1188" t="s">
        <v>10377</v>
      </c>
    </row>
    <row r="1189" spans="1:24" hidden="1" x14ac:dyDescent="0.25">
      <c r="A1189" t="s">
        <v>10378</v>
      </c>
      <c r="B1189" t="s">
        <v>10379</v>
      </c>
      <c r="C1189" s="1" t="str">
        <f t="shared" si="128"/>
        <v>21:0955</v>
      </c>
      <c r="D1189" s="1" t="str">
        <f t="shared" si="129"/>
        <v>21:0006</v>
      </c>
      <c r="E1189" t="s">
        <v>10129</v>
      </c>
      <c r="F1189" t="s">
        <v>10380</v>
      </c>
      <c r="H1189">
        <v>64.772392600000003</v>
      </c>
      <c r="I1189">
        <v>-111.7204016</v>
      </c>
      <c r="J1189" s="1" t="str">
        <f t="shared" si="127"/>
        <v>Till</v>
      </c>
      <c r="K1189" s="1" t="str">
        <f t="shared" si="130"/>
        <v>Grain Mount: 0.25 – 0.50 mm</v>
      </c>
      <c r="L1189" t="s">
        <v>10131</v>
      </c>
      <c r="M1189" s="1" t="str">
        <f t="shared" si="131"/>
        <v>Ilm</v>
      </c>
      <c r="N1189" t="s">
        <v>509</v>
      </c>
      <c r="O1189" t="s">
        <v>234</v>
      </c>
      <c r="P1189" t="s">
        <v>782</v>
      </c>
      <c r="Q1189" t="s">
        <v>10381</v>
      </c>
      <c r="R1189" t="s">
        <v>33</v>
      </c>
      <c r="S1189" t="s">
        <v>10382</v>
      </c>
      <c r="T1189" t="s">
        <v>3523</v>
      </c>
      <c r="U1189" t="s">
        <v>33</v>
      </c>
      <c r="V1189" t="s">
        <v>33</v>
      </c>
      <c r="W1189" t="s">
        <v>9132</v>
      </c>
      <c r="X1189" t="s">
        <v>10383</v>
      </c>
    </row>
    <row r="1190" spans="1:24" hidden="1" x14ac:dyDescent="0.25">
      <c r="A1190" t="s">
        <v>10384</v>
      </c>
      <c r="B1190" t="s">
        <v>10385</v>
      </c>
      <c r="C1190" s="1" t="str">
        <f t="shared" si="128"/>
        <v>21:0955</v>
      </c>
      <c r="D1190" s="1" t="str">
        <f t="shared" si="129"/>
        <v>21:0006</v>
      </c>
      <c r="E1190" t="s">
        <v>10386</v>
      </c>
      <c r="F1190" t="s">
        <v>10387</v>
      </c>
      <c r="H1190">
        <v>64.224672699999999</v>
      </c>
      <c r="I1190">
        <v>-110.69699300000001</v>
      </c>
      <c r="J1190" s="1" t="str">
        <f t="shared" si="127"/>
        <v>Till</v>
      </c>
      <c r="K1190" s="1" t="str">
        <f t="shared" si="130"/>
        <v>Grain Mount: 0.25 – 0.50 mm</v>
      </c>
      <c r="L1190" t="s">
        <v>10131</v>
      </c>
      <c r="M1190" s="1" t="str">
        <f>HYPERLINK("http://geochem.nrcan.gc.ca/cdogs/content/kwd/kwd030523_e.htm", "Prp")</f>
        <v>Prp</v>
      </c>
      <c r="N1190" t="s">
        <v>10388</v>
      </c>
      <c r="O1190" t="s">
        <v>10389</v>
      </c>
      <c r="P1190" t="s">
        <v>10390</v>
      </c>
      <c r="Q1190" t="s">
        <v>10391</v>
      </c>
      <c r="R1190" t="s">
        <v>234</v>
      </c>
      <c r="S1190" t="s">
        <v>10392</v>
      </c>
      <c r="T1190" t="s">
        <v>2759</v>
      </c>
      <c r="U1190" t="s">
        <v>457</v>
      </c>
      <c r="V1190" t="s">
        <v>8140</v>
      </c>
      <c r="W1190" t="s">
        <v>8391</v>
      </c>
      <c r="X1190" t="s">
        <v>10393</v>
      </c>
    </row>
    <row r="1191" spans="1:24" hidden="1" x14ac:dyDescent="0.25">
      <c r="A1191" t="s">
        <v>10394</v>
      </c>
      <c r="B1191" t="s">
        <v>10395</v>
      </c>
      <c r="C1191" s="1" t="str">
        <f t="shared" si="128"/>
        <v>21:0955</v>
      </c>
      <c r="D1191" s="1" t="str">
        <f t="shared" si="129"/>
        <v>21:0006</v>
      </c>
      <c r="E1191" t="s">
        <v>10386</v>
      </c>
      <c r="F1191" t="s">
        <v>10396</v>
      </c>
      <c r="H1191">
        <v>64.224672699999999</v>
      </c>
      <c r="I1191">
        <v>-110.69699300000001</v>
      </c>
      <c r="J1191" s="1" t="str">
        <f t="shared" si="127"/>
        <v>Till</v>
      </c>
      <c r="K1191" s="1" t="str">
        <f t="shared" si="130"/>
        <v>Grain Mount: 0.25 – 0.50 mm</v>
      </c>
      <c r="L1191" t="s">
        <v>10131</v>
      </c>
      <c r="M1191" s="1" t="str">
        <f>HYPERLINK("http://geochem.nrcan.gc.ca/cdogs/content/kwd/kwd030543_e.htm", "Di")</f>
        <v>Di</v>
      </c>
      <c r="N1191" t="s">
        <v>10397</v>
      </c>
      <c r="O1191" t="s">
        <v>10398</v>
      </c>
      <c r="P1191" t="s">
        <v>5563</v>
      </c>
      <c r="Q1191" t="s">
        <v>1910</v>
      </c>
      <c r="R1191" t="s">
        <v>245</v>
      </c>
      <c r="S1191" t="s">
        <v>10399</v>
      </c>
      <c r="T1191" t="s">
        <v>6400</v>
      </c>
      <c r="U1191" t="s">
        <v>4970</v>
      </c>
      <c r="V1191" t="s">
        <v>10400</v>
      </c>
      <c r="W1191" t="s">
        <v>78</v>
      </c>
      <c r="X1191" t="s">
        <v>10401</v>
      </c>
    </row>
    <row r="1192" spans="1:24" hidden="1" x14ac:dyDescent="0.25">
      <c r="A1192" t="s">
        <v>10402</v>
      </c>
      <c r="B1192" t="s">
        <v>10403</v>
      </c>
      <c r="C1192" s="1" t="str">
        <f t="shared" si="128"/>
        <v>21:0955</v>
      </c>
      <c r="D1192" s="1" t="str">
        <f t="shared" si="129"/>
        <v>21:0006</v>
      </c>
      <c r="E1192" t="s">
        <v>10386</v>
      </c>
      <c r="F1192" t="s">
        <v>10404</v>
      </c>
      <c r="H1192">
        <v>64.224672699999999</v>
      </c>
      <c r="I1192">
        <v>-110.69699300000001</v>
      </c>
      <c r="J1192" s="1" t="str">
        <f t="shared" si="127"/>
        <v>Till</v>
      </c>
      <c r="K1192" s="1" t="str">
        <f t="shared" si="130"/>
        <v>Grain Mount: 0.25 – 0.50 mm</v>
      </c>
      <c r="L1192" t="s">
        <v>10131</v>
      </c>
      <c r="M1192" s="1" t="str">
        <f>HYPERLINK("http://geochem.nrcan.gc.ca/cdogs/content/kwd/kwd030543_e.htm", "Di")</f>
        <v>Di</v>
      </c>
      <c r="N1192" t="s">
        <v>4814</v>
      </c>
      <c r="O1192" t="s">
        <v>10405</v>
      </c>
      <c r="P1192" t="s">
        <v>10406</v>
      </c>
      <c r="Q1192" t="s">
        <v>10407</v>
      </c>
      <c r="R1192" t="s">
        <v>33</v>
      </c>
      <c r="S1192" t="s">
        <v>10408</v>
      </c>
      <c r="T1192" t="s">
        <v>6400</v>
      </c>
      <c r="U1192" t="s">
        <v>4677</v>
      </c>
      <c r="V1192" t="s">
        <v>10409</v>
      </c>
      <c r="W1192" t="s">
        <v>709</v>
      </c>
      <c r="X1192" t="s">
        <v>10410</v>
      </c>
    </row>
    <row r="1193" spans="1:24" hidden="1" x14ac:dyDescent="0.25">
      <c r="A1193" t="s">
        <v>10411</v>
      </c>
      <c r="B1193" t="s">
        <v>10412</v>
      </c>
      <c r="C1193" s="1" t="str">
        <f t="shared" si="128"/>
        <v>21:0955</v>
      </c>
      <c r="D1193" s="1" t="str">
        <f t="shared" si="129"/>
        <v>21:0006</v>
      </c>
      <c r="E1193" t="s">
        <v>10386</v>
      </c>
      <c r="F1193" t="s">
        <v>10413</v>
      </c>
      <c r="H1193">
        <v>64.224672699999999</v>
      </c>
      <c r="I1193">
        <v>-110.69699300000001</v>
      </c>
      <c r="J1193" s="1" t="str">
        <f t="shared" si="127"/>
        <v>Till</v>
      </c>
      <c r="K1193" s="1" t="str">
        <f t="shared" si="130"/>
        <v>Grain Mount: 0.25 – 0.50 mm</v>
      </c>
      <c r="L1193" t="s">
        <v>10131</v>
      </c>
      <c r="M1193" s="1" t="str">
        <f>HYPERLINK("http://geochem.nrcan.gc.ca/cdogs/content/kwd/kwd030543_e.htm", "Di")</f>
        <v>Di</v>
      </c>
      <c r="N1193" t="s">
        <v>3062</v>
      </c>
      <c r="O1193" t="s">
        <v>10414</v>
      </c>
      <c r="P1193" t="s">
        <v>10415</v>
      </c>
      <c r="Q1193" t="s">
        <v>10416</v>
      </c>
      <c r="R1193" t="s">
        <v>1156</v>
      </c>
      <c r="S1193" t="s">
        <v>10417</v>
      </c>
      <c r="T1193" t="s">
        <v>751</v>
      </c>
      <c r="U1193" t="s">
        <v>10418</v>
      </c>
      <c r="V1193" t="s">
        <v>10419</v>
      </c>
      <c r="W1193" t="s">
        <v>669</v>
      </c>
      <c r="X1193" t="s">
        <v>283</v>
      </c>
    </row>
    <row r="1194" spans="1:24" hidden="1" x14ac:dyDescent="0.25">
      <c r="A1194" t="s">
        <v>10420</v>
      </c>
      <c r="B1194" t="s">
        <v>10421</v>
      </c>
      <c r="C1194" s="1" t="str">
        <f t="shared" si="128"/>
        <v>21:0955</v>
      </c>
      <c r="D1194" s="1" t="str">
        <f t="shared" si="129"/>
        <v>21:0006</v>
      </c>
      <c r="E1194" t="s">
        <v>10386</v>
      </c>
      <c r="F1194" t="s">
        <v>10422</v>
      </c>
      <c r="H1194">
        <v>64.224672699999999</v>
      </c>
      <c r="I1194">
        <v>-110.69699300000001</v>
      </c>
      <c r="J1194" s="1" t="str">
        <f t="shared" si="127"/>
        <v>Till</v>
      </c>
      <c r="K1194" s="1" t="str">
        <f t="shared" si="130"/>
        <v>Grain Mount: 0.25 – 0.50 mm</v>
      </c>
      <c r="L1194" t="s">
        <v>10131</v>
      </c>
      <c r="M1194" s="1" t="str">
        <f>HYPERLINK("http://geochem.nrcan.gc.ca/cdogs/content/kwd/kwd030120_e.htm", "Ilm")</f>
        <v>Ilm</v>
      </c>
      <c r="N1194" t="s">
        <v>9464</v>
      </c>
      <c r="O1194" t="s">
        <v>142</v>
      </c>
      <c r="P1194" t="s">
        <v>398</v>
      </c>
      <c r="Q1194" t="s">
        <v>10423</v>
      </c>
      <c r="R1194" t="s">
        <v>245</v>
      </c>
      <c r="S1194" t="s">
        <v>390</v>
      </c>
      <c r="T1194" t="s">
        <v>1239</v>
      </c>
      <c r="U1194" t="s">
        <v>33</v>
      </c>
      <c r="V1194" t="s">
        <v>33</v>
      </c>
      <c r="W1194" t="s">
        <v>10424</v>
      </c>
      <c r="X1194" t="s">
        <v>10425</v>
      </c>
    </row>
    <row r="1195" spans="1:24" hidden="1" x14ac:dyDescent="0.25">
      <c r="A1195" t="s">
        <v>10426</v>
      </c>
      <c r="B1195" t="s">
        <v>10427</v>
      </c>
      <c r="C1195" s="1" t="str">
        <f t="shared" si="128"/>
        <v>21:0955</v>
      </c>
      <c r="D1195" s="1" t="str">
        <f t="shared" si="129"/>
        <v>21:0006</v>
      </c>
      <c r="E1195" t="s">
        <v>10386</v>
      </c>
      <c r="F1195" t="s">
        <v>10428</v>
      </c>
      <c r="H1195">
        <v>64.224672699999999</v>
      </c>
      <c r="I1195">
        <v>-110.69699300000001</v>
      </c>
      <c r="J1195" s="1" t="str">
        <f t="shared" si="127"/>
        <v>Till</v>
      </c>
      <c r="K1195" s="1" t="str">
        <f t="shared" si="130"/>
        <v>Grain Mount: 0.25 – 0.50 mm</v>
      </c>
      <c r="L1195" t="s">
        <v>10131</v>
      </c>
      <c r="M1195" s="1" t="str">
        <f>HYPERLINK("http://geochem.nrcan.gc.ca/cdogs/content/kwd/kwd030118_e.htm", "Hem")</f>
        <v>Hem</v>
      </c>
      <c r="N1195" t="s">
        <v>495</v>
      </c>
      <c r="O1195" t="s">
        <v>172</v>
      </c>
      <c r="P1195" t="s">
        <v>245</v>
      </c>
      <c r="Q1195" t="s">
        <v>10429</v>
      </c>
      <c r="R1195" t="s">
        <v>226</v>
      </c>
      <c r="S1195" t="s">
        <v>33</v>
      </c>
      <c r="T1195" t="s">
        <v>233</v>
      </c>
      <c r="U1195" t="s">
        <v>33</v>
      </c>
      <c r="V1195" t="s">
        <v>5349</v>
      </c>
      <c r="W1195" t="s">
        <v>1350</v>
      </c>
      <c r="X1195" t="s">
        <v>10430</v>
      </c>
    </row>
    <row r="1196" spans="1:24" hidden="1" x14ac:dyDescent="0.25">
      <c r="A1196" t="s">
        <v>10431</v>
      </c>
      <c r="B1196" t="s">
        <v>10432</v>
      </c>
      <c r="C1196" s="1" t="str">
        <f t="shared" si="128"/>
        <v>21:0955</v>
      </c>
      <c r="D1196" s="1" t="str">
        <f t="shared" si="129"/>
        <v>21:0006</v>
      </c>
      <c r="E1196" t="s">
        <v>10386</v>
      </c>
      <c r="F1196" t="s">
        <v>10433</v>
      </c>
      <c r="H1196">
        <v>64.224672699999999</v>
      </c>
      <c r="I1196">
        <v>-110.69699300000001</v>
      </c>
      <c r="J1196" s="1" t="str">
        <f t="shared" si="127"/>
        <v>Till</v>
      </c>
      <c r="K1196" s="1" t="str">
        <f t="shared" si="130"/>
        <v>Grain Mount: 0.25 – 0.50 mm</v>
      </c>
      <c r="L1196" t="s">
        <v>10131</v>
      </c>
      <c r="M1196" s="1" t="str">
        <f>HYPERLINK("http://geochem.nrcan.gc.ca/cdogs/content/kwd/kwd030120_e.htm", "Ilm")</f>
        <v>Ilm</v>
      </c>
      <c r="N1196" t="s">
        <v>233</v>
      </c>
      <c r="O1196" t="s">
        <v>220</v>
      </c>
      <c r="P1196" t="s">
        <v>61</v>
      </c>
      <c r="Q1196" t="s">
        <v>10434</v>
      </c>
      <c r="R1196" t="s">
        <v>87</v>
      </c>
      <c r="S1196" t="s">
        <v>10435</v>
      </c>
      <c r="T1196" t="s">
        <v>10345</v>
      </c>
      <c r="U1196" t="s">
        <v>33</v>
      </c>
      <c r="V1196" t="s">
        <v>33</v>
      </c>
      <c r="W1196" t="s">
        <v>9505</v>
      </c>
      <c r="X1196" t="s">
        <v>9520</v>
      </c>
    </row>
    <row r="1197" spans="1:24" hidden="1" x14ac:dyDescent="0.25">
      <c r="A1197" t="s">
        <v>10436</v>
      </c>
      <c r="B1197" t="s">
        <v>10437</v>
      </c>
      <c r="C1197" s="1" t="str">
        <f t="shared" si="128"/>
        <v>21:0955</v>
      </c>
      <c r="D1197" s="1" t="str">
        <f t="shared" si="129"/>
        <v>21:0006</v>
      </c>
      <c r="E1197" t="s">
        <v>10438</v>
      </c>
      <c r="F1197" t="s">
        <v>10439</v>
      </c>
      <c r="H1197">
        <v>64.066635199999993</v>
      </c>
      <c r="I1197">
        <v>-110.728221</v>
      </c>
      <c r="J1197" s="1" t="str">
        <f t="shared" si="127"/>
        <v>Till</v>
      </c>
      <c r="K1197" s="1" t="str">
        <f t="shared" si="130"/>
        <v>Grain Mount: 0.25 – 0.50 mm</v>
      </c>
      <c r="L1197" t="s">
        <v>10131</v>
      </c>
      <c r="M1197" s="1" t="str">
        <f>HYPERLINK("http://geochem.nrcan.gc.ca/cdogs/content/kwd/kwd030543_e.htm", "Di")</f>
        <v>Di</v>
      </c>
      <c r="N1197" t="s">
        <v>10440</v>
      </c>
      <c r="O1197" t="s">
        <v>10441</v>
      </c>
      <c r="P1197" t="s">
        <v>2288</v>
      </c>
      <c r="Q1197" t="s">
        <v>10442</v>
      </c>
      <c r="R1197" t="s">
        <v>33</v>
      </c>
      <c r="S1197" t="s">
        <v>10443</v>
      </c>
      <c r="T1197" t="s">
        <v>3235</v>
      </c>
      <c r="U1197" t="s">
        <v>4924</v>
      </c>
      <c r="V1197" t="s">
        <v>10444</v>
      </c>
      <c r="W1197" t="s">
        <v>955</v>
      </c>
      <c r="X1197" t="s">
        <v>10445</v>
      </c>
    </row>
    <row r="1198" spans="1:24" hidden="1" x14ac:dyDescent="0.25">
      <c r="A1198" t="s">
        <v>10446</v>
      </c>
      <c r="B1198" t="s">
        <v>10447</v>
      </c>
      <c r="C1198" s="1" t="str">
        <f t="shared" si="128"/>
        <v>21:0955</v>
      </c>
      <c r="D1198" s="1" t="str">
        <f t="shared" si="129"/>
        <v>21:0006</v>
      </c>
      <c r="E1198" t="s">
        <v>10438</v>
      </c>
      <c r="F1198" t="s">
        <v>10448</v>
      </c>
      <c r="H1198">
        <v>64.066635199999993</v>
      </c>
      <c r="I1198">
        <v>-110.728221</v>
      </c>
      <c r="J1198" s="1" t="str">
        <f t="shared" si="127"/>
        <v>Till</v>
      </c>
      <c r="K1198" s="1" t="str">
        <f t="shared" si="130"/>
        <v>Grain Mount: 0.25 – 0.50 mm</v>
      </c>
      <c r="L1198" t="s">
        <v>10131</v>
      </c>
      <c r="M1198" s="1" t="str">
        <f>HYPERLINK("http://geochem.nrcan.gc.ca/cdogs/content/kwd/kwd030120_e.htm", "Ilm")</f>
        <v>Ilm</v>
      </c>
      <c r="N1198" t="s">
        <v>469</v>
      </c>
      <c r="O1198" t="s">
        <v>33</v>
      </c>
      <c r="P1198" t="s">
        <v>264</v>
      </c>
      <c r="Q1198" t="s">
        <v>1407</v>
      </c>
      <c r="R1198" t="s">
        <v>101</v>
      </c>
      <c r="S1198" t="s">
        <v>258</v>
      </c>
      <c r="T1198" t="s">
        <v>10449</v>
      </c>
      <c r="U1198" t="s">
        <v>33</v>
      </c>
      <c r="V1198" t="s">
        <v>1161</v>
      </c>
      <c r="W1198" t="s">
        <v>10450</v>
      </c>
      <c r="X1198" t="s">
        <v>5002</v>
      </c>
    </row>
    <row r="1199" spans="1:24" hidden="1" x14ac:dyDescent="0.25">
      <c r="A1199" t="s">
        <v>10451</v>
      </c>
      <c r="B1199" t="s">
        <v>10452</v>
      </c>
      <c r="C1199" s="1" t="str">
        <f t="shared" si="128"/>
        <v>21:0955</v>
      </c>
      <c r="D1199" s="1" t="str">
        <f t="shared" si="129"/>
        <v>21:0006</v>
      </c>
      <c r="E1199" t="s">
        <v>10438</v>
      </c>
      <c r="F1199" t="s">
        <v>10453</v>
      </c>
      <c r="H1199">
        <v>64.066635199999993</v>
      </c>
      <c r="I1199">
        <v>-110.728221</v>
      </c>
      <c r="J1199" s="1" t="str">
        <f t="shared" si="127"/>
        <v>Till</v>
      </c>
      <c r="K1199" s="1" t="str">
        <f t="shared" si="130"/>
        <v>Grain Mount: 0.25 – 0.50 mm</v>
      </c>
      <c r="L1199" t="s">
        <v>10131</v>
      </c>
      <c r="M1199" s="1" t="str">
        <f>HYPERLINK("http://geochem.nrcan.gc.ca/cdogs/content/kwd/kwd030120_e.htm", "Ilm")</f>
        <v>Ilm</v>
      </c>
      <c r="N1199" t="s">
        <v>254</v>
      </c>
      <c r="O1199" t="s">
        <v>220</v>
      </c>
      <c r="P1199" t="s">
        <v>2340</v>
      </c>
      <c r="Q1199" t="s">
        <v>10454</v>
      </c>
      <c r="R1199" t="s">
        <v>223</v>
      </c>
      <c r="S1199" t="s">
        <v>4235</v>
      </c>
      <c r="T1199" t="s">
        <v>10455</v>
      </c>
      <c r="U1199" t="s">
        <v>366</v>
      </c>
      <c r="V1199" t="s">
        <v>33</v>
      </c>
      <c r="W1199" t="s">
        <v>10456</v>
      </c>
      <c r="X1199" t="s">
        <v>10457</v>
      </c>
    </row>
    <row r="1200" spans="1:24" hidden="1" x14ac:dyDescent="0.25">
      <c r="A1200" t="s">
        <v>10458</v>
      </c>
      <c r="B1200" t="s">
        <v>10459</v>
      </c>
      <c r="C1200" s="1" t="str">
        <f t="shared" si="128"/>
        <v>21:0955</v>
      </c>
      <c r="D1200" s="1" t="str">
        <f t="shared" si="129"/>
        <v>21:0006</v>
      </c>
      <c r="E1200" t="s">
        <v>10438</v>
      </c>
      <c r="F1200" t="s">
        <v>10460</v>
      </c>
      <c r="H1200">
        <v>64.066635199999993</v>
      </c>
      <c r="I1200">
        <v>-110.728221</v>
      </c>
      <c r="J1200" s="1" t="str">
        <f t="shared" si="127"/>
        <v>Till</v>
      </c>
      <c r="K1200" s="1" t="str">
        <f t="shared" si="130"/>
        <v>Grain Mount: 0.25 – 0.50 mm</v>
      </c>
      <c r="L1200" t="s">
        <v>10131</v>
      </c>
      <c r="M1200" s="1" t="str">
        <f>HYPERLINK("http://geochem.nrcan.gc.ca/cdogs/content/kwd/kwd030120_e.htm", "Ilm")</f>
        <v>Ilm</v>
      </c>
      <c r="N1200" t="s">
        <v>718</v>
      </c>
      <c r="O1200" t="s">
        <v>223</v>
      </c>
      <c r="P1200" t="s">
        <v>955</v>
      </c>
      <c r="Q1200" t="s">
        <v>10461</v>
      </c>
      <c r="R1200" t="s">
        <v>33</v>
      </c>
      <c r="S1200" t="s">
        <v>8070</v>
      </c>
      <c r="T1200" t="s">
        <v>10462</v>
      </c>
      <c r="U1200" t="s">
        <v>33</v>
      </c>
      <c r="V1200" t="s">
        <v>291</v>
      </c>
      <c r="W1200" t="s">
        <v>10463</v>
      </c>
      <c r="X1200" t="s">
        <v>10464</v>
      </c>
    </row>
    <row r="1201" spans="1:24" hidden="1" x14ac:dyDescent="0.25">
      <c r="A1201" t="s">
        <v>10465</v>
      </c>
      <c r="B1201" t="s">
        <v>10466</v>
      </c>
      <c r="C1201" s="1" t="str">
        <f t="shared" si="128"/>
        <v>21:0955</v>
      </c>
      <c r="D1201" s="1" t="str">
        <f t="shared" si="129"/>
        <v>21:0006</v>
      </c>
      <c r="E1201" t="s">
        <v>10438</v>
      </c>
      <c r="F1201" t="s">
        <v>10467</v>
      </c>
      <c r="H1201">
        <v>64.066635199999993</v>
      </c>
      <c r="I1201">
        <v>-110.728221</v>
      </c>
      <c r="J1201" s="1" t="str">
        <f t="shared" si="127"/>
        <v>Till</v>
      </c>
      <c r="K1201" s="1" t="str">
        <f t="shared" si="130"/>
        <v>Grain Mount: 0.25 – 0.50 mm</v>
      </c>
      <c r="L1201" t="s">
        <v>10131</v>
      </c>
      <c r="M1201" s="1" t="str">
        <f>HYPERLINK("http://geochem.nrcan.gc.ca/cdogs/content/kwd/kwd030125_e.htm", "Rt")</f>
        <v>Rt</v>
      </c>
      <c r="N1201" t="s">
        <v>645</v>
      </c>
      <c r="O1201" t="s">
        <v>235</v>
      </c>
      <c r="P1201" t="s">
        <v>1390</v>
      </c>
      <c r="Q1201" t="s">
        <v>345</v>
      </c>
      <c r="R1201" t="s">
        <v>366</v>
      </c>
      <c r="S1201" t="s">
        <v>641</v>
      </c>
      <c r="T1201" t="s">
        <v>223</v>
      </c>
      <c r="U1201" t="s">
        <v>255</v>
      </c>
      <c r="V1201" t="s">
        <v>33</v>
      </c>
      <c r="W1201" t="s">
        <v>10468</v>
      </c>
      <c r="X1201" t="s">
        <v>3519</v>
      </c>
    </row>
    <row r="1202" spans="1:24" hidden="1" x14ac:dyDescent="0.25">
      <c r="A1202" t="s">
        <v>10469</v>
      </c>
      <c r="B1202" t="s">
        <v>10470</v>
      </c>
      <c r="C1202" s="1" t="str">
        <f t="shared" si="128"/>
        <v>21:0955</v>
      </c>
      <c r="D1202" s="1" t="str">
        <f t="shared" si="129"/>
        <v>21:0006</v>
      </c>
      <c r="E1202" t="s">
        <v>10438</v>
      </c>
      <c r="F1202" t="s">
        <v>10471</v>
      </c>
      <c r="H1202">
        <v>64.066635199999993</v>
      </c>
      <c r="I1202">
        <v>-110.728221</v>
      </c>
      <c r="J1202" s="1" t="str">
        <f t="shared" si="127"/>
        <v>Till</v>
      </c>
      <c r="K1202" s="1" t="str">
        <f t="shared" si="130"/>
        <v>Grain Mount: 0.25 – 0.50 mm</v>
      </c>
      <c r="L1202" t="s">
        <v>10131</v>
      </c>
      <c r="M1202" s="1" t="str">
        <f>HYPERLINK("http://geochem.nrcan.gc.ca/cdogs/content/kwd/kwd030120_e.htm", "Ilm")</f>
        <v>Ilm</v>
      </c>
      <c r="N1202" t="s">
        <v>645</v>
      </c>
      <c r="O1202" t="s">
        <v>255</v>
      </c>
      <c r="P1202" t="s">
        <v>662</v>
      </c>
      <c r="Q1202" t="s">
        <v>5380</v>
      </c>
      <c r="R1202" t="s">
        <v>33</v>
      </c>
      <c r="S1202" t="s">
        <v>1216</v>
      </c>
      <c r="T1202" t="s">
        <v>10472</v>
      </c>
      <c r="U1202" t="s">
        <v>33</v>
      </c>
      <c r="V1202" t="s">
        <v>33</v>
      </c>
      <c r="W1202" t="s">
        <v>10473</v>
      </c>
      <c r="X1202" t="s">
        <v>10474</v>
      </c>
    </row>
    <row r="1203" spans="1:24" hidden="1" x14ac:dyDescent="0.25">
      <c r="A1203" t="s">
        <v>10475</v>
      </c>
      <c r="B1203" t="s">
        <v>10476</v>
      </c>
      <c r="C1203" s="1" t="str">
        <f t="shared" si="128"/>
        <v>21:0955</v>
      </c>
      <c r="D1203" s="1" t="str">
        <f t="shared" si="129"/>
        <v>21:0006</v>
      </c>
      <c r="E1203" t="s">
        <v>10477</v>
      </c>
      <c r="F1203" t="s">
        <v>10478</v>
      </c>
      <c r="H1203">
        <v>64.167642000000001</v>
      </c>
      <c r="I1203">
        <v>-110.431169</v>
      </c>
      <c r="J1203" s="1" t="str">
        <f t="shared" si="127"/>
        <v>Till</v>
      </c>
      <c r="K1203" s="1" t="str">
        <f t="shared" si="130"/>
        <v>Grain Mount: 0.25 – 0.50 mm</v>
      </c>
      <c r="L1203" t="s">
        <v>10131</v>
      </c>
      <c r="M1203" s="1" t="str">
        <f>HYPERLINK("http://geochem.nrcan.gc.ca/cdogs/content/kwd/kwd030120_e.htm", "Ilm")</f>
        <v>Ilm</v>
      </c>
      <c r="N1203" t="s">
        <v>501</v>
      </c>
      <c r="O1203" t="s">
        <v>223</v>
      </c>
      <c r="P1203" t="s">
        <v>223</v>
      </c>
      <c r="Q1203" t="s">
        <v>10479</v>
      </c>
      <c r="R1203" t="s">
        <v>33</v>
      </c>
      <c r="S1203" t="s">
        <v>4736</v>
      </c>
      <c r="T1203" t="s">
        <v>10480</v>
      </c>
      <c r="U1203" t="s">
        <v>33</v>
      </c>
      <c r="V1203" t="s">
        <v>33</v>
      </c>
      <c r="W1203" t="s">
        <v>10481</v>
      </c>
      <c r="X1203" t="s">
        <v>10482</v>
      </c>
    </row>
    <row r="1204" spans="1:24" hidden="1" x14ac:dyDescent="0.25">
      <c r="A1204" t="s">
        <v>10483</v>
      </c>
      <c r="B1204" t="s">
        <v>10484</v>
      </c>
      <c r="C1204" s="1" t="str">
        <f t="shared" si="128"/>
        <v>21:0955</v>
      </c>
      <c r="D1204" s="1" t="str">
        <f t="shared" si="129"/>
        <v>21:0006</v>
      </c>
      <c r="E1204" t="s">
        <v>10477</v>
      </c>
      <c r="F1204" t="s">
        <v>10485</v>
      </c>
      <c r="H1204">
        <v>64.167642000000001</v>
      </c>
      <c r="I1204">
        <v>-110.431169</v>
      </c>
      <c r="J1204" s="1" t="str">
        <f t="shared" si="127"/>
        <v>Till</v>
      </c>
      <c r="K1204" s="1" t="str">
        <f t="shared" si="130"/>
        <v>Grain Mount: 0.25 – 0.50 mm</v>
      </c>
      <c r="L1204" t="s">
        <v>10131</v>
      </c>
      <c r="M1204" s="1" t="str">
        <f>HYPERLINK("http://geochem.nrcan.gc.ca/cdogs/content/kwd/kwd030541_e.htm", "Ti_Mag")</f>
        <v>Ti_Mag</v>
      </c>
      <c r="N1204" t="s">
        <v>4842</v>
      </c>
      <c r="O1204" t="s">
        <v>462</v>
      </c>
      <c r="P1204" t="s">
        <v>412</v>
      </c>
      <c r="Q1204" t="s">
        <v>10486</v>
      </c>
      <c r="R1204" t="s">
        <v>33</v>
      </c>
      <c r="S1204" t="s">
        <v>950</v>
      </c>
      <c r="T1204" t="s">
        <v>4550</v>
      </c>
      <c r="U1204" t="s">
        <v>33</v>
      </c>
      <c r="V1204" t="s">
        <v>115</v>
      </c>
      <c r="W1204" t="s">
        <v>10487</v>
      </c>
      <c r="X1204" t="s">
        <v>10488</v>
      </c>
    </row>
    <row r="1205" spans="1:24" hidden="1" x14ac:dyDescent="0.25">
      <c r="A1205" t="s">
        <v>10489</v>
      </c>
      <c r="B1205" t="s">
        <v>10490</v>
      </c>
      <c r="C1205" s="1" t="str">
        <f t="shared" si="128"/>
        <v>21:0955</v>
      </c>
      <c r="D1205" s="1" t="str">
        <f t="shared" si="129"/>
        <v>21:0006</v>
      </c>
      <c r="E1205" t="s">
        <v>10491</v>
      </c>
      <c r="F1205" t="s">
        <v>10492</v>
      </c>
      <c r="H1205">
        <v>64.789421599999997</v>
      </c>
      <c r="I1205">
        <v>-111.05480849999999</v>
      </c>
      <c r="J1205" s="1" t="str">
        <f t="shared" si="127"/>
        <v>Till</v>
      </c>
      <c r="K1205" s="1" t="str">
        <f t="shared" si="130"/>
        <v>Grain Mount: 0.25 – 0.50 mm</v>
      </c>
      <c r="L1205" t="s">
        <v>10131</v>
      </c>
      <c r="M1205" s="1" t="str">
        <f t="shared" ref="M1205:M1236" si="132">HYPERLINK("http://geochem.nrcan.gc.ca/cdogs/content/kwd/kwd030523_e.htm", "Prp")</f>
        <v>Prp</v>
      </c>
      <c r="N1205" t="s">
        <v>10493</v>
      </c>
      <c r="O1205" t="s">
        <v>10494</v>
      </c>
      <c r="P1205" t="s">
        <v>10495</v>
      </c>
      <c r="Q1205" t="s">
        <v>4557</v>
      </c>
      <c r="R1205" t="s">
        <v>291</v>
      </c>
      <c r="S1205" t="s">
        <v>10496</v>
      </c>
      <c r="T1205" t="s">
        <v>49</v>
      </c>
      <c r="U1205" t="s">
        <v>474</v>
      </c>
      <c r="V1205" t="s">
        <v>10497</v>
      </c>
      <c r="W1205" t="s">
        <v>2893</v>
      </c>
      <c r="X1205" t="s">
        <v>10498</v>
      </c>
    </row>
    <row r="1206" spans="1:24" hidden="1" x14ac:dyDescent="0.25">
      <c r="A1206" t="s">
        <v>10499</v>
      </c>
      <c r="B1206" t="s">
        <v>10500</v>
      </c>
      <c r="C1206" s="1" t="str">
        <f t="shared" si="128"/>
        <v>21:0955</v>
      </c>
      <c r="D1206" s="1" t="str">
        <f t="shared" si="129"/>
        <v>21:0006</v>
      </c>
      <c r="E1206" t="s">
        <v>10491</v>
      </c>
      <c r="F1206" t="s">
        <v>10501</v>
      </c>
      <c r="H1206">
        <v>64.789421599999997</v>
      </c>
      <c r="I1206">
        <v>-111.05480849999999</v>
      </c>
      <c r="J1206" s="1" t="str">
        <f t="shared" si="127"/>
        <v>Till</v>
      </c>
      <c r="K1206" s="1" t="str">
        <f t="shared" si="130"/>
        <v>Grain Mount: 0.25 – 0.50 mm</v>
      </c>
      <c r="L1206" t="s">
        <v>10131</v>
      </c>
      <c r="M1206" s="1" t="str">
        <f t="shared" si="132"/>
        <v>Prp</v>
      </c>
      <c r="N1206" t="s">
        <v>10502</v>
      </c>
      <c r="O1206" t="s">
        <v>9166</v>
      </c>
      <c r="P1206" t="s">
        <v>10503</v>
      </c>
      <c r="Q1206" t="s">
        <v>2704</v>
      </c>
      <c r="R1206" t="s">
        <v>33</v>
      </c>
      <c r="S1206" t="s">
        <v>279</v>
      </c>
      <c r="T1206" t="s">
        <v>49</v>
      </c>
      <c r="U1206" t="s">
        <v>33</v>
      </c>
      <c r="V1206" t="s">
        <v>10504</v>
      </c>
      <c r="W1206" t="s">
        <v>1408</v>
      </c>
      <c r="X1206" t="s">
        <v>10505</v>
      </c>
    </row>
    <row r="1207" spans="1:24" hidden="1" x14ac:dyDescent="0.25">
      <c r="A1207" t="s">
        <v>10506</v>
      </c>
      <c r="B1207" t="s">
        <v>10507</v>
      </c>
      <c r="C1207" s="1" t="str">
        <f t="shared" si="128"/>
        <v>21:0955</v>
      </c>
      <c r="D1207" s="1" t="str">
        <f t="shared" si="129"/>
        <v>21:0006</v>
      </c>
      <c r="E1207" t="s">
        <v>10491</v>
      </c>
      <c r="F1207" t="s">
        <v>10508</v>
      </c>
      <c r="H1207">
        <v>64.789421599999997</v>
      </c>
      <c r="I1207">
        <v>-111.05480849999999</v>
      </c>
      <c r="J1207" s="1" t="str">
        <f t="shared" si="127"/>
        <v>Till</v>
      </c>
      <c r="K1207" s="1" t="str">
        <f t="shared" si="130"/>
        <v>Grain Mount: 0.25 – 0.50 mm</v>
      </c>
      <c r="L1207" t="s">
        <v>10131</v>
      </c>
      <c r="M1207" s="1" t="str">
        <f t="shared" si="132"/>
        <v>Prp</v>
      </c>
      <c r="N1207" t="s">
        <v>10509</v>
      </c>
      <c r="O1207" t="s">
        <v>2285</v>
      </c>
      <c r="P1207" t="s">
        <v>10510</v>
      </c>
      <c r="Q1207" t="s">
        <v>10511</v>
      </c>
      <c r="R1207" t="s">
        <v>555</v>
      </c>
      <c r="S1207" t="s">
        <v>10512</v>
      </c>
      <c r="T1207" t="s">
        <v>858</v>
      </c>
      <c r="U1207" t="s">
        <v>226</v>
      </c>
      <c r="V1207" t="s">
        <v>3711</v>
      </c>
      <c r="W1207" t="s">
        <v>684</v>
      </c>
      <c r="X1207" t="s">
        <v>10513</v>
      </c>
    </row>
    <row r="1208" spans="1:24" hidden="1" x14ac:dyDescent="0.25">
      <c r="A1208" t="s">
        <v>10514</v>
      </c>
      <c r="B1208" t="s">
        <v>10515</v>
      </c>
      <c r="C1208" s="1" t="str">
        <f t="shared" si="128"/>
        <v>21:0955</v>
      </c>
      <c r="D1208" s="1" t="str">
        <f t="shared" si="129"/>
        <v>21:0006</v>
      </c>
      <c r="E1208" t="s">
        <v>10491</v>
      </c>
      <c r="F1208" t="s">
        <v>10516</v>
      </c>
      <c r="H1208">
        <v>64.789421599999997</v>
      </c>
      <c r="I1208">
        <v>-111.05480849999999</v>
      </c>
      <c r="J1208" s="1" t="str">
        <f t="shared" si="127"/>
        <v>Till</v>
      </c>
      <c r="K1208" s="1" t="str">
        <f t="shared" si="130"/>
        <v>Grain Mount: 0.25 – 0.50 mm</v>
      </c>
      <c r="L1208" t="s">
        <v>10131</v>
      </c>
      <c r="M1208" s="1" t="str">
        <f t="shared" si="132"/>
        <v>Prp</v>
      </c>
      <c r="N1208" t="s">
        <v>7972</v>
      </c>
      <c r="O1208" t="s">
        <v>10517</v>
      </c>
      <c r="P1208" t="s">
        <v>10511</v>
      </c>
      <c r="Q1208" t="s">
        <v>10518</v>
      </c>
      <c r="R1208" t="s">
        <v>90</v>
      </c>
      <c r="S1208" t="s">
        <v>10519</v>
      </c>
      <c r="T1208" t="s">
        <v>3858</v>
      </c>
      <c r="U1208" t="s">
        <v>662</v>
      </c>
      <c r="V1208" t="s">
        <v>10520</v>
      </c>
      <c r="W1208" t="s">
        <v>8004</v>
      </c>
      <c r="X1208" t="s">
        <v>10521</v>
      </c>
    </row>
    <row r="1209" spans="1:24" hidden="1" x14ac:dyDescent="0.25">
      <c r="A1209" t="s">
        <v>10522</v>
      </c>
      <c r="B1209" t="s">
        <v>10523</v>
      </c>
      <c r="C1209" s="1" t="str">
        <f t="shared" si="128"/>
        <v>21:0955</v>
      </c>
      <c r="D1209" s="1" t="str">
        <f t="shared" si="129"/>
        <v>21:0006</v>
      </c>
      <c r="E1209" t="s">
        <v>10491</v>
      </c>
      <c r="F1209" t="s">
        <v>10524</v>
      </c>
      <c r="H1209">
        <v>64.789421599999997</v>
      </c>
      <c r="I1209">
        <v>-111.05480849999999</v>
      </c>
      <c r="J1209" s="1" t="str">
        <f t="shared" si="127"/>
        <v>Till</v>
      </c>
      <c r="K1209" s="1" t="str">
        <f t="shared" si="130"/>
        <v>Grain Mount: 0.25 – 0.50 mm</v>
      </c>
      <c r="L1209" t="s">
        <v>10131</v>
      </c>
      <c r="M1209" s="1" t="str">
        <f t="shared" si="132"/>
        <v>Prp</v>
      </c>
      <c r="N1209" t="s">
        <v>10525</v>
      </c>
      <c r="O1209" t="s">
        <v>10526</v>
      </c>
      <c r="P1209" t="s">
        <v>10527</v>
      </c>
      <c r="Q1209" t="s">
        <v>2621</v>
      </c>
      <c r="R1209" t="s">
        <v>33</v>
      </c>
      <c r="S1209" t="s">
        <v>984</v>
      </c>
      <c r="T1209" t="s">
        <v>1346</v>
      </c>
      <c r="U1209" t="s">
        <v>2609</v>
      </c>
      <c r="V1209" t="s">
        <v>10528</v>
      </c>
      <c r="W1209" t="s">
        <v>211</v>
      </c>
      <c r="X1209" t="s">
        <v>10529</v>
      </c>
    </row>
    <row r="1210" spans="1:24" hidden="1" x14ac:dyDescent="0.25">
      <c r="A1210" t="s">
        <v>10530</v>
      </c>
      <c r="B1210" t="s">
        <v>10531</v>
      </c>
      <c r="C1210" s="1" t="str">
        <f t="shared" si="128"/>
        <v>21:0955</v>
      </c>
      <c r="D1210" s="1" t="str">
        <f t="shared" si="129"/>
        <v>21:0006</v>
      </c>
      <c r="E1210" t="s">
        <v>10491</v>
      </c>
      <c r="F1210" t="s">
        <v>10532</v>
      </c>
      <c r="H1210">
        <v>64.789421599999997</v>
      </c>
      <c r="I1210">
        <v>-111.05480849999999</v>
      </c>
      <c r="J1210" s="1" t="str">
        <f t="shared" si="127"/>
        <v>Till</v>
      </c>
      <c r="K1210" s="1" t="str">
        <f t="shared" si="130"/>
        <v>Grain Mount: 0.25 – 0.50 mm</v>
      </c>
      <c r="L1210" t="s">
        <v>10131</v>
      </c>
      <c r="M1210" s="1" t="str">
        <f t="shared" si="132"/>
        <v>Prp</v>
      </c>
      <c r="N1210" t="s">
        <v>10533</v>
      </c>
      <c r="O1210" t="s">
        <v>8614</v>
      </c>
      <c r="P1210" t="s">
        <v>10534</v>
      </c>
      <c r="Q1210" t="s">
        <v>10535</v>
      </c>
      <c r="R1210" t="s">
        <v>462</v>
      </c>
      <c r="S1210" t="s">
        <v>3282</v>
      </c>
      <c r="T1210" t="s">
        <v>4224</v>
      </c>
      <c r="U1210" t="s">
        <v>33</v>
      </c>
      <c r="V1210" t="s">
        <v>10274</v>
      </c>
      <c r="W1210" t="s">
        <v>6274</v>
      </c>
      <c r="X1210" t="s">
        <v>10536</v>
      </c>
    </row>
    <row r="1211" spans="1:24" hidden="1" x14ac:dyDescent="0.25">
      <c r="A1211" t="s">
        <v>10537</v>
      </c>
      <c r="B1211" t="s">
        <v>10538</v>
      </c>
      <c r="C1211" s="1" t="str">
        <f t="shared" si="128"/>
        <v>21:0955</v>
      </c>
      <c r="D1211" s="1" t="str">
        <f t="shared" si="129"/>
        <v>21:0006</v>
      </c>
      <c r="E1211" t="s">
        <v>10491</v>
      </c>
      <c r="F1211" t="s">
        <v>10539</v>
      </c>
      <c r="H1211">
        <v>64.789421599999997</v>
      </c>
      <c r="I1211">
        <v>-111.05480849999999</v>
      </c>
      <c r="J1211" s="1" t="str">
        <f t="shared" si="127"/>
        <v>Till</v>
      </c>
      <c r="K1211" s="1" t="str">
        <f t="shared" si="130"/>
        <v>Grain Mount: 0.25 – 0.50 mm</v>
      </c>
      <c r="L1211" t="s">
        <v>10131</v>
      </c>
      <c r="M1211" s="1" t="str">
        <f t="shared" si="132"/>
        <v>Prp</v>
      </c>
      <c r="N1211" t="s">
        <v>8512</v>
      </c>
      <c r="O1211" t="s">
        <v>4007</v>
      </c>
      <c r="P1211" t="s">
        <v>10540</v>
      </c>
      <c r="Q1211" t="s">
        <v>10541</v>
      </c>
      <c r="R1211" t="s">
        <v>33</v>
      </c>
      <c r="S1211" t="s">
        <v>10542</v>
      </c>
      <c r="T1211" t="s">
        <v>5812</v>
      </c>
      <c r="U1211" t="s">
        <v>33</v>
      </c>
      <c r="V1211" t="s">
        <v>10543</v>
      </c>
      <c r="W1211" t="s">
        <v>64</v>
      </c>
      <c r="X1211" t="s">
        <v>3651</v>
      </c>
    </row>
    <row r="1212" spans="1:24" hidden="1" x14ac:dyDescent="0.25">
      <c r="A1212" t="s">
        <v>10544</v>
      </c>
      <c r="B1212" t="s">
        <v>10545</v>
      </c>
      <c r="C1212" s="1" t="str">
        <f t="shared" si="128"/>
        <v>21:0955</v>
      </c>
      <c r="D1212" s="1" t="str">
        <f t="shared" si="129"/>
        <v>21:0006</v>
      </c>
      <c r="E1212" t="s">
        <v>10491</v>
      </c>
      <c r="F1212" t="s">
        <v>10546</v>
      </c>
      <c r="H1212">
        <v>64.789421599999997</v>
      </c>
      <c r="I1212">
        <v>-111.05480849999999</v>
      </c>
      <c r="J1212" s="1" t="str">
        <f t="shared" si="127"/>
        <v>Till</v>
      </c>
      <c r="K1212" s="1" t="str">
        <f t="shared" si="130"/>
        <v>Grain Mount: 0.25 – 0.50 mm</v>
      </c>
      <c r="L1212" t="s">
        <v>10131</v>
      </c>
      <c r="M1212" s="1" t="str">
        <f t="shared" si="132"/>
        <v>Prp</v>
      </c>
      <c r="N1212" t="s">
        <v>10547</v>
      </c>
      <c r="O1212" t="s">
        <v>10548</v>
      </c>
      <c r="P1212" t="s">
        <v>10549</v>
      </c>
      <c r="Q1212" t="s">
        <v>7544</v>
      </c>
      <c r="R1212" t="s">
        <v>33</v>
      </c>
      <c r="S1212" t="s">
        <v>10550</v>
      </c>
      <c r="T1212" t="s">
        <v>856</v>
      </c>
      <c r="U1212" t="s">
        <v>33</v>
      </c>
      <c r="V1212" t="s">
        <v>2926</v>
      </c>
      <c r="W1212" t="s">
        <v>985</v>
      </c>
      <c r="X1212" t="s">
        <v>10551</v>
      </c>
    </row>
    <row r="1213" spans="1:24" hidden="1" x14ac:dyDescent="0.25">
      <c r="A1213" t="s">
        <v>10552</v>
      </c>
      <c r="B1213" t="s">
        <v>10553</v>
      </c>
      <c r="C1213" s="1" t="str">
        <f t="shared" si="128"/>
        <v>21:0955</v>
      </c>
      <c r="D1213" s="1" t="str">
        <f t="shared" si="129"/>
        <v>21:0006</v>
      </c>
      <c r="E1213" t="s">
        <v>10491</v>
      </c>
      <c r="F1213" t="s">
        <v>10554</v>
      </c>
      <c r="H1213">
        <v>64.789421599999997</v>
      </c>
      <c r="I1213">
        <v>-111.05480849999999</v>
      </c>
      <c r="J1213" s="1" t="str">
        <f t="shared" si="127"/>
        <v>Till</v>
      </c>
      <c r="K1213" s="1" t="str">
        <f t="shared" si="130"/>
        <v>Grain Mount: 0.25 – 0.50 mm</v>
      </c>
      <c r="L1213" t="s">
        <v>10131</v>
      </c>
      <c r="M1213" s="1" t="str">
        <f t="shared" si="132"/>
        <v>Prp</v>
      </c>
      <c r="N1213" t="s">
        <v>10555</v>
      </c>
      <c r="O1213" t="s">
        <v>10556</v>
      </c>
      <c r="P1213" t="s">
        <v>10557</v>
      </c>
      <c r="Q1213" t="s">
        <v>10558</v>
      </c>
      <c r="R1213" t="s">
        <v>234</v>
      </c>
      <c r="S1213" t="s">
        <v>10559</v>
      </c>
      <c r="T1213" t="s">
        <v>4984</v>
      </c>
      <c r="U1213" t="s">
        <v>33</v>
      </c>
      <c r="V1213" t="s">
        <v>10560</v>
      </c>
      <c r="W1213" t="s">
        <v>457</v>
      </c>
      <c r="X1213" t="s">
        <v>10561</v>
      </c>
    </row>
    <row r="1214" spans="1:24" hidden="1" x14ac:dyDescent="0.25">
      <c r="A1214" t="s">
        <v>10562</v>
      </c>
      <c r="B1214" t="s">
        <v>10563</v>
      </c>
      <c r="C1214" s="1" t="str">
        <f t="shared" si="128"/>
        <v>21:0955</v>
      </c>
      <c r="D1214" s="1" t="str">
        <f t="shared" si="129"/>
        <v>21:0006</v>
      </c>
      <c r="E1214" t="s">
        <v>10491</v>
      </c>
      <c r="F1214" t="s">
        <v>10564</v>
      </c>
      <c r="H1214">
        <v>64.789421599999997</v>
      </c>
      <c r="I1214">
        <v>-111.05480849999999</v>
      </c>
      <c r="J1214" s="1" t="str">
        <f t="shared" si="127"/>
        <v>Till</v>
      </c>
      <c r="K1214" s="1" t="str">
        <f t="shared" si="130"/>
        <v>Grain Mount: 0.25 – 0.50 mm</v>
      </c>
      <c r="L1214" t="s">
        <v>10131</v>
      </c>
      <c r="M1214" s="1" t="str">
        <f t="shared" si="132"/>
        <v>Prp</v>
      </c>
      <c r="N1214" t="s">
        <v>10565</v>
      </c>
      <c r="O1214" t="s">
        <v>8694</v>
      </c>
      <c r="P1214" t="s">
        <v>10566</v>
      </c>
      <c r="Q1214" t="s">
        <v>10567</v>
      </c>
      <c r="R1214" t="s">
        <v>101</v>
      </c>
      <c r="S1214" t="s">
        <v>10568</v>
      </c>
      <c r="T1214" t="s">
        <v>1861</v>
      </c>
      <c r="U1214" t="s">
        <v>33</v>
      </c>
      <c r="V1214" t="s">
        <v>3859</v>
      </c>
      <c r="W1214" t="s">
        <v>307</v>
      </c>
      <c r="X1214" t="s">
        <v>10569</v>
      </c>
    </row>
    <row r="1215" spans="1:24" hidden="1" x14ac:dyDescent="0.25">
      <c r="A1215" t="s">
        <v>10570</v>
      </c>
      <c r="B1215" t="s">
        <v>10571</v>
      </c>
      <c r="C1215" s="1" t="str">
        <f t="shared" si="128"/>
        <v>21:0955</v>
      </c>
      <c r="D1215" s="1" t="str">
        <f t="shared" si="129"/>
        <v>21:0006</v>
      </c>
      <c r="E1215" t="s">
        <v>10491</v>
      </c>
      <c r="F1215" t="s">
        <v>10572</v>
      </c>
      <c r="H1215">
        <v>64.789421599999997</v>
      </c>
      <c r="I1215">
        <v>-111.05480849999999</v>
      </c>
      <c r="J1215" s="1" t="str">
        <f t="shared" si="127"/>
        <v>Till</v>
      </c>
      <c r="K1215" s="1" t="str">
        <f t="shared" si="130"/>
        <v>Grain Mount: 0.25 – 0.50 mm</v>
      </c>
      <c r="L1215" t="s">
        <v>10131</v>
      </c>
      <c r="M1215" s="1" t="str">
        <f t="shared" si="132"/>
        <v>Prp</v>
      </c>
      <c r="N1215" t="s">
        <v>10573</v>
      </c>
      <c r="O1215" t="s">
        <v>10574</v>
      </c>
      <c r="P1215" t="s">
        <v>10575</v>
      </c>
      <c r="Q1215" t="s">
        <v>10576</v>
      </c>
      <c r="R1215" t="s">
        <v>291</v>
      </c>
      <c r="S1215" t="s">
        <v>6611</v>
      </c>
      <c r="T1215" t="s">
        <v>5581</v>
      </c>
      <c r="U1215" t="s">
        <v>457</v>
      </c>
      <c r="V1215" t="s">
        <v>10577</v>
      </c>
      <c r="W1215" t="s">
        <v>2600</v>
      </c>
      <c r="X1215" t="s">
        <v>10578</v>
      </c>
    </row>
    <row r="1216" spans="1:24" hidden="1" x14ac:dyDescent="0.25">
      <c r="A1216" t="s">
        <v>10579</v>
      </c>
      <c r="B1216" t="s">
        <v>10580</v>
      </c>
      <c r="C1216" s="1" t="str">
        <f t="shared" si="128"/>
        <v>21:0955</v>
      </c>
      <c r="D1216" s="1" t="str">
        <f t="shared" si="129"/>
        <v>21:0006</v>
      </c>
      <c r="E1216" t="s">
        <v>10491</v>
      </c>
      <c r="F1216" t="s">
        <v>10581</v>
      </c>
      <c r="H1216">
        <v>64.789421599999997</v>
      </c>
      <c r="I1216">
        <v>-111.05480849999999</v>
      </c>
      <c r="J1216" s="1" t="str">
        <f t="shared" si="127"/>
        <v>Till</v>
      </c>
      <c r="K1216" s="1" t="str">
        <f t="shared" si="130"/>
        <v>Grain Mount: 0.25 – 0.50 mm</v>
      </c>
      <c r="L1216" t="s">
        <v>10131</v>
      </c>
      <c r="M1216" s="1" t="str">
        <f t="shared" si="132"/>
        <v>Prp</v>
      </c>
      <c r="N1216" t="s">
        <v>10582</v>
      </c>
      <c r="O1216" t="s">
        <v>4584</v>
      </c>
      <c r="P1216" t="s">
        <v>2284</v>
      </c>
      <c r="Q1216" t="s">
        <v>8717</v>
      </c>
      <c r="R1216" t="s">
        <v>33</v>
      </c>
      <c r="S1216" t="s">
        <v>10583</v>
      </c>
      <c r="T1216" t="s">
        <v>1860</v>
      </c>
      <c r="U1216" t="s">
        <v>33</v>
      </c>
      <c r="V1216" t="s">
        <v>10584</v>
      </c>
      <c r="W1216" t="s">
        <v>409</v>
      </c>
      <c r="X1216" t="s">
        <v>2085</v>
      </c>
    </row>
    <row r="1217" spans="1:24" hidden="1" x14ac:dyDescent="0.25">
      <c r="A1217" t="s">
        <v>10585</v>
      </c>
      <c r="B1217" t="s">
        <v>10586</v>
      </c>
      <c r="C1217" s="1" t="str">
        <f t="shared" si="128"/>
        <v>21:0955</v>
      </c>
      <c r="D1217" s="1" t="str">
        <f t="shared" si="129"/>
        <v>21:0006</v>
      </c>
      <c r="E1217" t="s">
        <v>10491</v>
      </c>
      <c r="F1217" t="s">
        <v>10587</v>
      </c>
      <c r="H1217">
        <v>64.789421599999997</v>
      </c>
      <c r="I1217">
        <v>-111.05480849999999</v>
      </c>
      <c r="J1217" s="1" t="str">
        <f t="shared" si="127"/>
        <v>Till</v>
      </c>
      <c r="K1217" s="1" t="str">
        <f t="shared" si="130"/>
        <v>Grain Mount: 0.25 – 0.50 mm</v>
      </c>
      <c r="L1217" t="s">
        <v>10131</v>
      </c>
      <c r="M1217" s="1" t="str">
        <f t="shared" si="132"/>
        <v>Prp</v>
      </c>
      <c r="N1217" t="s">
        <v>10588</v>
      </c>
      <c r="O1217" t="s">
        <v>10589</v>
      </c>
      <c r="P1217" t="s">
        <v>10590</v>
      </c>
      <c r="Q1217" t="s">
        <v>7942</v>
      </c>
      <c r="R1217" t="s">
        <v>411</v>
      </c>
      <c r="S1217" t="s">
        <v>10591</v>
      </c>
      <c r="T1217" t="s">
        <v>2759</v>
      </c>
      <c r="U1217" t="s">
        <v>641</v>
      </c>
      <c r="V1217" t="s">
        <v>10592</v>
      </c>
      <c r="W1217" t="s">
        <v>709</v>
      </c>
      <c r="X1217" t="s">
        <v>6336</v>
      </c>
    </row>
    <row r="1218" spans="1:24" hidden="1" x14ac:dyDescent="0.25">
      <c r="A1218" t="s">
        <v>10593</v>
      </c>
      <c r="B1218" t="s">
        <v>10594</v>
      </c>
      <c r="C1218" s="1" t="str">
        <f t="shared" si="128"/>
        <v>21:0955</v>
      </c>
      <c r="D1218" s="1" t="str">
        <f t="shared" si="129"/>
        <v>21:0006</v>
      </c>
      <c r="E1218" t="s">
        <v>10491</v>
      </c>
      <c r="F1218" t="s">
        <v>10595</v>
      </c>
      <c r="H1218">
        <v>64.789421599999997</v>
      </c>
      <c r="I1218">
        <v>-111.05480849999999</v>
      </c>
      <c r="J1218" s="1" t="str">
        <f t="shared" si="127"/>
        <v>Till</v>
      </c>
      <c r="K1218" s="1" t="str">
        <f t="shared" si="130"/>
        <v>Grain Mount: 0.25 – 0.50 mm</v>
      </c>
      <c r="L1218" t="s">
        <v>10131</v>
      </c>
      <c r="M1218" s="1" t="str">
        <f t="shared" si="132"/>
        <v>Prp</v>
      </c>
      <c r="N1218" t="s">
        <v>10596</v>
      </c>
      <c r="O1218" t="s">
        <v>10597</v>
      </c>
      <c r="P1218" t="s">
        <v>10598</v>
      </c>
      <c r="Q1218" t="s">
        <v>10599</v>
      </c>
      <c r="R1218" t="s">
        <v>33</v>
      </c>
      <c r="S1218" t="s">
        <v>10600</v>
      </c>
      <c r="T1218" t="s">
        <v>5632</v>
      </c>
      <c r="U1218" t="s">
        <v>33</v>
      </c>
      <c r="V1218" t="s">
        <v>3010</v>
      </c>
      <c r="W1218" t="s">
        <v>1513</v>
      </c>
      <c r="X1218" t="s">
        <v>3732</v>
      </c>
    </row>
    <row r="1219" spans="1:24" hidden="1" x14ac:dyDescent="0.25">
      <c r="A1219" t="s">
        <v>10601</v>
      </c>
      <c r="B1219" t="s">
        <v>10602</v>
      </c>
      <c r="C1219" s="1" t="str">
        <f t="shared" si="128"/>
        <v>21:0955</v>
      </c>
      <c r="D1219" s="1" t="str">
        <f t="shared" si="129"/>
        <v>21:0006</v>
      </c>
      <c r="E1219" t="s">
        <v>10491</v>
      </c>
      <c r="F1219" t="s">
        <v>10603</v>
      </c>
      <c r="H1219">
        <v>64.789421599999997</v>
      </c>
      <c r="I1219">
        <v>-111.05480849999999</v>
      </c>
      <c r="J1219" s="1" t="str">
        <f t="shared" si="127"/>
        <v>Till</v>
      </c>
      <c r="K1219" s="1" t="str">
        <f t="shared" si="130"/>
        <v>Grain Mount: 0.25 – 0.50 mm</v>
      </c>
      <c r="L1219" t="s">
        <v>10131</v>
      </c>
      <c r="M1219" s="1" t="str">
        <f t="shared" si="132"/>
        <v>Prp</v>
      </c>
      <c r="N1219" t="s">
        <v>10604</v>
      </c>
      <c r="O1219" t="s">
        <v>10605</v>
      </c>
      <c r="P1219" t="s">
        <v>10606</v>
      </c>
      <c r="Q1219" t="s">
        <v>10607</v>
      </c>
      <c r="R1219" t="s">
        <v>235</v>
      </c>
      <c r="S1219" t="s">
        <v>6037</v>
      </c>
      <c r="T1219" t="s">
        <v>437</v>
      </c>
      <c r="U1219" t="s">
        <v>184</v>
      </c>
      <c r="V1219" t="s">
        <v>8646</v>
      </c>
      <c r="W1219" t="s">
        <v>2353</v>
      </c>
      <c r="X1219" t="s">
        <v>10608</v>
      </c>
    </row>
    <row r="1220" spans="1:24" hidden="1" x14ac:dyDescent="0.25">
      <c r="A1220" t="s">
        <v>10609</v>
      </c>
      <c r="B1220" t="s">
        <v>10610</v>
      </c>
      <c r="C1220" s="1" t="str">
        <f t="shared" si="128"/>
        <v>21:0955</v>
      </c>
      <c r="D1220" s="1" t="str">
        <f t="shared" si="129"/>
        <v>21:0006</v>
      </c>
      <c r="E1220" t="s">
        <v>10491</v>
      </c>
      <c r="F1220" t="s">
        <v>10611</v>
      </c>
      <c r="H1220">
        <v>64.789421599999997</v>
      </c>
      <c r="I1220">
        <v>-111.05480849999999</v>
      </c>
      <c r="J1220" s="1" t="str">
        <f t="shared" si="127"/>
        <v>Till</v>
      </c>
      <c r="K1220" s="1" t="str">
        <f t="shared" si="130"/>
        <v>Grain Mount: 0.25 – 0.50 mm</v>
      </c>
      <c r="L1220" t="s">
        <v>10131</v>
      </c>
      <c r="M1220" s="1" t="str">
        <f t="shared" si="132"/>
        <v>Prp</v>
      </c>
      <c r="N1220" t="s">
        <v>10612</v>
      </c>
      <c r="O1220" t="s">
        <v>10613</v>
      </c>
      <c r="P1220" t="s">
        <v>3418</v>
      </c>
      <c r="Q1220" t="s">
        <v>10614</v>
      </c>
      <c r="R1220" t="s">
        <v>33</v>
      </c>
      <c r="S1220" t="s">
        <v>5104</v>
      </c>
      <c r="T1220" t="s">
        <v>3409</v>
      </c>
      <c r="U1220" t="s">
        <v>33</v>
      </c>
      <c r="V1220" t="s">
        <v>10615</v>
      </c>
      <c r="W1220" t="s">
        <v>641</v>
      </c>
      <c r="X1220" t="s">
        <v>3085</v>
      </c>
    </row>
    <row r="1221" spans="1:24" hidden="1" x14ac:dyDescent="0.25">
      <c r="A1221" t="s">
        <v>10616</v>
      </c>
      <c r="B1221" t="s">
        <v>10617</v>
      </c>
      <c r="C1221" s="1" t="str">
        <f t="shared" si="128"/>
        <v>21:0955</v>
      </c>
      <c r="D1221" s="1" t="str">
        <f t="shared" si="129"/>
        <v>21:0006</v>
      </c>
      <c r="E1221" t="s">
        <v>10491</v>
      </c>
      <c r="F1221" t="s">
        <v>10618</v>
      </c>
      <c r="H1221">
        <v>64.789421599999997</v>
      </c>
      <c r="I1221">
        <v>-111.05480849999999</v>
      </c>
      <c r="J1221" s="1" t="str">
        <f t="shared" si="127"/>
        <v>Till</v>
      </c>
      <c r="K1221" s="1" t="str">
        <f t="shared" si="130"/>
        <v>Grain Mount: 0.25 – 0.50 mm</v>
      </c>
      <c r="L1221" t="s">
        <v>10131</v>
      </c>
      <c r="M1221" s="1" t="str">
        <f t="shared" si="132"/>
        <v>Prp</v>
      </c>
      <c r="N1221" t="s">
        <v>10619</v>
      </c>
      <c r="O1221" t="s">
        <v>10620</v>
      </c>
      <c r="P1221" t="s">
        <v>10621</v>
      </c>
      <c r="Q1221" t="s">
        <v>7720</v>
      </c>
      <c r="R1221" t="s">
        <v>366</v>
      </c>
      <c r="S1221" t="s">
        <v>5211</v>
      </c>
      <c r="T1221" t="s">
        <v>1295</v>
      </c>
      <c r="U1221" t="s">
        <v>33</v>
      </c>
      <c r="V1221" t="s">
        <v>10622</v>
      </c>
      <c r="W1221" t="s">
        <v>5250</v>
      </c>
      <c r="X1221" t="s">
        <v>10623</v>
      </c>
    </row>
    <row r="1222" spans="1:24" hidden="1" x14ac:dyDescent="0.25">
      <c r="A1222" t="s">
        <v>10624</v>
      </c>
      <c r="B1222" t="s">
        <v>10625</v>
      </c>
      <c r="C1222" s="1" t="str">
        <f t="shared" si="128"/>
        <v>21:0955</v>
      </c>
      <c r="D1222" s="1" t="str">
        <f t="shared" si="129"/>
        <v>21:0006</v>
      </c>
      <c r="E1222" t="s">
        <v>10491</v>
      </c>
      <c r="F1222" t="s">
        <v>10626</v>
      </c>
      <c r="H1222">
        <v>64.789421599999997</v>
      </c>
      <c r="I1222">
        <v>-111.05480849999999</v>
      </c>
      <c r="J1222" s="1" t="str">
        <f t="shared" si="127"/>
        <v>Till</v>
      </c>
      <c r="K1222" s="1" t="str">
        <f t="shared" si="130"/>
        <v>Grain Mount: 0.25 – 0.50 mm</v>
      </c>
      <c r="L1222" t="s">
        <v>10131</v>
      </c>
      <c r="M1222" s="1" t="str">
        <f t="shared" si="132"/>
        <v>Prp</v>
      </c>
      <c r="N1222" t="s">
        <v>10627</v>
      </c>
      <c r="O1222" t="s">
        <v>10628</v>
      </c>
      <c r="P1222" t="s">
        <v>6972</v>
      </c>
      <c r="Q1222" t="s">
        <v>10629</v>
      </c>
      <c r="R1222" t="s">
        <v>226</v>
      </c>
      <c r="S1222" t="s">
        <v>10630</v>
      </c>
      <c r="T1222" t="s">
        <v>1409</v>
      </c>
      <c r="U1222" t="s">
        <v>245</v>
      </c>
      <c r="V1222" t="s">
        <v>10631</v>
      </c>
      <c r="W1222" t="s">
        <v>411</v>
      </c>
      <c r="X1222" t="s">
        <v>8561</v>
      </c>
    </row>
    <row r="1223" spans="1:24" hidden="1" x14ac:dyDescent="0.25">
      <c r="A1223" t="s">
        <v>10632</v>
      </c>
      <c r="B1223" t="s">
        <v>10633</v>
      </c>
      <c r="C1223" s="1" t="str">
        <f t="shared" si="128"/>
        <v>21:0955</v>
      </c>
      <c r="D1223" s="1" t="str">
        <f t="shared" si="129"/>
        <v>21:0006</v>
      </c>
      <c r="E1223" t="s">
        <v>10491</v>
      </c>
      <c r="F1223" t="s">
        <v>10634</v>
      </c>
      <c r="H1223">
        <v>64.789421599999997</v>
      </c>
      <c r="I1223">
        <v>-111.05480849999999</v>
      </c>
      <c r="J1223" s="1" t="str">
        <f t="shared" si="127"/>
        <v>Till</v>
      </c>
      <c r="K1223" s="1" t="str">
        <f t="shared" si="130"/>
        <v>Grain Mount: 0.25 – 0.50 mm</v>
      </c>
      <c r="L1223" t="s">
        <v>10131</v>
      </c>
      <c r="M1223" s="1" t="str">
        <f t="shared" si="132"/>
        <v>Prp</v>
      </c>
      <c r="N1223" t="s">
        <v>10635</v>
      </c>
      <c r="O1223" t="s">
        <v>2878</v>
      </c>
      <c r="P1223" t="s">
        <v>10636</v>
      </c>
      <c r="Q1223" t="s">
        <v>10637</v>
      </c>
      <c r="R1223" t="s">
        <v>1156</v>
      </c>
      <c r="S1223" t="s">
        <v>10638</v>
      </c>
      <c r="T1223" t="s">
        <v>1460</v>
      </c>
      <c r="U1223" t="s">
        <v>641</v>
      </c>
      <c r="V1223" t="s">
        <v>10639</v>
      </c>
      <c r="W1223" t="s">
        <v>38</v>
      </c>
      <c r="X1223" t="s">
        <v>10640</v>
      </c>
    </row>
    <row r="1224" spans="1:24" hidden="1" x14ac:dyDescent="0.25">
      <c r="A1224" t="s">
        <v>10641</v>
      </c>
      <c r="B1224" t="s">
        <v>10642</v>
      </c>
      <c r="C1224" s="1" t="str">
        <f t="shared" si="128"/>
        <v>21:0955</v>
      </c>
      <c r="D1224" s="1" t="str">
        <f t="shared" si="129"/>
        <v>21:0006</v>
      </c>
      <c r="E1224" t="s">
        <v>10491</v>
      </c>
      <c r="F1224" t="s">
        <v>10643</v>
      </c>
      <c r="H1224">
        <v>64.789421599999997</v>
      </c>
      <c r="I1224">
        <v>-111.05480849999999</v>
      </c>
      <c r="J1224" s="1" t="str">
        <f t="shared" si="127"/>
        <v>Till</v>
      </c>
      <c r="K1224" s="1" t="str">
        <f t="shared" si="130"/>
        <v>Grain Mount: 0.25 – 0.50 mm</v>
      </c>
      <c r="L1224" t="s">
        <v>10131</v>
      </c>
      <c r="M1224" s="1" t="str">
        <f t="shared" si="132"/>
        <v>Prp</v>
      </c>
      <c r="N1224" t="s">
        <v>898</v>
      </c>
      <c r="O1224" t="s">
        <v>3437</v>
      </c>
      <c r="P1224" t="s">
        <v>10644</v>
      </c>
      <c r="Q1224" t="s">
        <v>10645</v>
      </c>
      <c r="R1224" t="s">
        <v>462</v>
      </c>
      <c r="S1224" t="s">
        <v>7851</v>
      </c>
      <c r="T1224" t="s">
        <v>601</v>
      </c>
      <c r="U1224" t="s">
        <v>390</v>
      </c>
      <c r="V1224" t="s">
        <v>7473</v>
      </c>
      <c r="W1224" t="s">
        <v>2145</v>
      </c>
      <c r="X1224" t="s">
        <v>8587</v>
      </c>
    </row>
    <row r="1225" spans="1:24" hidden="1" x14ac:dyDescent="0.25">
      <c r="A1225" t="s">
        <v>10646</v>
      </c>
      <c r="B1225" t="s">
        <v>10647</v>
      </c>
      <c r="C1225" s="1" t="str">
        <f t="shared" si="128"/>
        <v>21:0955</v>
      </c>
      <c r="D1225" s="1" t="str">
        <f t="shared" si="129"/>
        <v>21:0006</v>
      </c>
      <c r="E1225" t="s">
        <v>10491</v>
      </c>
      <c r="F1225" t="s">
        <v>10648</v>
      </c>
      <c r="H1225">
        <v>64.789421599999997</v>
      </c>
      <c r="I1225">
        <v>-111.05480849999999</v>
      </c>
      <c r="J1225" s="1" t="str">
        <f t="shared" si="127"/>
        <v>Till</v>
      </c>
      <c r="K1225" s="1" t="str">
        <f t="shared" si="130"/>
        <v>Grain Mount: 0.25 – 0.50 mm</v>
      </c>
      <c r="L1225" t="s">
        <v>10131</v>
      </c>
      <c r="M1225" s="1" t="str">
        <f t="shared" si="132"/>
        <v>Prp</v>
      </c>
      <c r="N1225" t="s">
        <v>10649</v>
      </c>
      <c r="O1225" t="s">
        <v>8762</v>
      </c>
      <c r="P1225" t="s">
        <v>10650</v>
      </c>
      <c r="Q1225" t="s">
        <v>10651</v>
      </c>
      <c r="R1225" t="s">
        <v>366</v>
      </c>
      <c r="S1225" t="s">
        <v>7429</v>
      </c>
      <c r="T1225" t="s">
        <v>330</v>
      </c>
      <c r="U1225" t="s">
        <v>474</v>
      </c>
      <c r="V1225" t="s">
        <v>10652</v>
      </c>
      <c r="W1225" t="s">
        <v>2592</v>
      </c>
      <c r="X1225" t="s">
        <v>10653</v>
      </c>
    </row>
    <row r="1226" spans="1:24" hidden="1" x14ac:dyDescent="0.25">
      <c r="A1226" t="s">
        <v>10654</v>
      </c>
      <c r="B1226" t="s">
        <v>10655</v>
      </c>
      <c r="C1226" s="1" t="str">
        <f t="shared" si="128"/>
        <v>21:0955</v>
      </c>
      <c r="D1226" s="1" t="str">
        <f t="shared" si="129"/>
        <v>21:0006</v>
      </c>
      <c r="E1226" t="s">
        <v>10491</v>
      </c>
      <c r="F1226" t="s">
        <v>10656</v>
      </c>
      <c r="H1226">
        <v>64.789421599999997</v>
      </c>
      <c r="I1226">
        <v>-111.05480849999999</v>
      </c>
      <c r="J1226" s="1" t="str">
        <f t="shared" si="127"/>
        <v>Till</v>
      </c>
      <c r="K1226" s="1" t="str">
        <f t="shared" si="130"/>
        <v>Grain Mount: 0.25 – 0.50 mm</v>
      </c>
      <c r="L1226" t="s">
        <v>10131</v>
      </c>
      <c r="M1226" s="1" t="str">
        <f t="shared" si="132"/>
        <v>Prp</v>
      </c>
      <c r="N1226" t="s">
        <v>10657</v>
      </c>
      <c r="O1226" t="s">
        <v>8497</v>
      </c>
      <c r="P1226" t="s">
        <v>10658</v>
      </c>
      <c r="Q1226" t="s">
        <v>341</v>
      </c>
      <c r="R1226" t="s">
        <v>33</v>
      </c>
      <c r="S1226" t="s">
        <v>10659</v>
      </c>
      <c r="T1226" t="s">
        <v>8206</v>
      </c>
      <c r="U1226" t="s">
        <v>469</v>
      </c>
      <c r="V1226" t="s">
        <v>10660</v>
      </c>
      <c r="W1226" t="s">
        <v>3113</v>
      </c>
      <c r="X1226" t="s">
        <v>10661</v>
      </c>
    </row>
    <row r="1227" spans="1:24" hidden="1" x14ac:dyDescent="0.25">
      <c r="A1227" t="s">
        <v>10662</v>
      </c>
      <c r="B1227" t="s">
        <v>10663</v>
      </c>
      <c r="C1227" s="1" t="str">
        <f t="shared" si="128"/>
        <v>21:0955</v>
      </c>
      <c r="D1227" s="1" t="str">
        <f t="shared" si="129"/>
        <v>21:0006</v>
      </c>
      <c r="E1227" t="s">
        <v>10491</v>
      </c>
      <c r="F1227" t="s">
        <v>10664</v>
      </c>
      <c r="H1227">
        <v>64.789421599999997</v>
      </c>
      <c r="I1227">
        <v>-111.05480849999999</v>
      </c>
      <c r="J1227" s="1" t="str">
        <f t="shared" si="127"/>
        <v>Till</v>
      </c>
      <c r="K1227" s="1" t="str">
        <f t="shared" si="130"/>
        <v>Grain Mount: 0.25 – 0.50 mm</v>
      </c>
      <c r="L1227" t="s">
        <v>10131</v>
      </c>
      <c r="M1227" s="1" t="str">
        <f t="shared" si="132"/>
        <v>Prp</v>
      </c>
      <c r="N1227" t="s">
        <v>10665</v>
      </c>
      <c r="O1227" t="s">
        <v>10666</v>
      </c>
      <c r="P1227" t="s">
        <v>10667</v>
      </c>
      <c r="Q1227" t="s">
        <v>10668</v>
      </c>
      <c r="R1227" t="s">
        <v>47</v>
      </c>
      <c r="S1227" t="s">
        <v>10669</v>
      </c>
      <c r="T1227" t="s">
        <v>403</v>
      </c>
      <c r="U1227" t="s">
        <v>318</v>
      </c>
      <c r="V1227" t="s">
        <v>10670</v>
      </c>
      <c r="W1227" t="s">
        <v>3931</v>
      </c>
      <c r="X1227" t="s">
        <v>10671</v>
      </c>
    </row>
    <row r="1228" spans="1:24" hidden="1" x14ac:dyDescent="0.25">
      <c r="A1228" t="s">
        <v>10672</v>
      </c>
      <c r="B1228" t="s">
        <v>10673</v>
      </c>
      <c r="C1228" s="1" t="str">
        <f t="shared" si="128"/>
        <v>21:0955</v>
      </c>
      <c r="D1228" s="1" t="str">
        <f t="shared" si="129"/>
        <v>21:0006</v>
      </c>
      <c r="E1228" t="s">
        <v>10491</v>
      </c>
      <c r="F1228" t="s">
        <v>10674</v>
      </c>
      <c r="H1228">
        <v>64.789421599999997</v>
      </c>
      <c r="I1228">
        <v>-111.05480849999999</v>
      </c>
      <c r="J1228" s="1" t="str">
        <f t="shared" si="127"/>
        <v>Till</v>
      </c>
      <c r="K1228" s="1" t="str">
        <f t="shared" si="130"/>
        <v>Grain Mount: 0.25 – 0.50 mm</v>
      </c>
      <c r="L1228" t="s">
        <v>10131</v>
      </c>
      <c r="M1228" s="1" t="str">
        <f t="shared" si="132"/>
        <v>Prp</v>
      </c>
      <c r="N1228" t="s">
        <v>3375</v>
      </c>
      <c r="O1228" t="s">
        <v>10675</v>
      </c>
      <c r="P1228" t="s">
        <v>10676</v>
      </c>
      <c r="Q1228" t="s">
        <v>10677</v>
      </c>
      <c r="R1228" t="s">
        <v>366</v>
      </c>
      <c r="S1228" t="s">
        <v>10678</v>
      </c>
      <c r="T1228" t="s">
        <v>4756</v>
      </c>
      <c r="U1228" t="s">
        <v>209</v>
      </c>
      <c r="V1228" t="s">
        <v>8570</v>
      </c>
      <c r="W1228" t="s">
        <v>3751</v>
      </c>
      <c r="X1228" t="s">
        <v>10679</v>
      </c>
    </row>
    <row r="1229" spans="1:24" hidden="1" x14ac:dyDescent="0.25">
      <c r="A1229" t="s">
        <v>10680</v>
      </c>
      <c r="B1229" t="s">
        <v>10681</v>
      </c>
      <c r="C1229" s="1" t="str">
        <f t="shared" si="128"/>
        <v>21:0955</v>
      </c>
      <c r="D1229" s="1" t="str">
        <f t="shared" si="129"/>
        <v>21:0006</v>
      </c>
      <c r="E1229" t="s">
        <v>10491</v>
      </c>
      <c r="F1229" t="s">
        <v>10682</v>
      </c>
      <c r="H1229">
        <v>64.789421599999997</v>
      </c>
      <c r="I1229">
        <v>-111.05480849999999</v>
      </c>
      <c r="J1229" s="1" t="str">
        <f t="shared" si="127"/>
        <v>Till</v>
      </c>
      <c r="K1229" s="1" t="str">
        <f t="shared" si="130"/>
        <v>Grain Mount: 0.25 – 0.50 mm</v>
      </c>
      <c r="L1229" t="s">
        <v>10131</v>
      </c>
      <c r="M1229" s="1" t="str">
        <f t="shared" si="132"/>
        <v>Prp</v>
      </c>
      <c r="N1229" t="s">
        <v>1959</v>
      </c>
      <c r="O1229" t="s">
        <v>10683</v>
      </c>
      <c r="P1229" t="s">
        <v>10684</v>
      </c>
      <c r="Q1229" t="s">
        <v>10685</v>
      </c>
      <c r="R1229" t="s">
        <v>33</v>
      </c>
      <c r="S1229" t="s">
        <v>10686</v>
      </c>
      <c r="T1229" t="s">
        <v>5632</v>
      </c>
      <c r="U1229" t="s">
        <v>2609</v>
      </c>
      <c r="V1229" t="s">
        <v>10687</v>
      </c>
      <c r="W1229" t="s">
        <v>1860</v>
      </c>
      <c r="X1229" t="s">
        <v>10688</v>
      </c>
    </row>
    <row r="1230" spans="1:24" hidden="1" x14ac:dyDescent="0.25">
      <c r="A1230" t="s">
        <v>10689</v>
      </c>
      <c r="B1230" t="s">
        <v>10690</v>
      </c>
      <c r="C1230" s="1" t="str">
        <f t="shared" si="128"/>
        <v>21:0955</v>
      </c>
      <c r="D1230" s="1" t="str">
        <f t="shared" si="129"/>
        <v>21:0006</v>
      </c>
      <c r="E1230" t="s">
        <v>10491</v>
      </c>
      <c r="F1230" t="s">
        <v>10691</v>
      </c>
      <c r="H1230">
        <v>64.789421599999997</v>
      </c>
      <c r="I1230">
        <v>-111.05480849999999</v>
      </c>
      <c r="J1230" s="1" t="str">
        <f t="shared" si="127"/>
        <v>Till</v>
      </c>
      <c r="K1230" s="1" t="str">
        <f t="shared" si="130"/>
        <v>Grain Mount: 0.25 – 0.50 mm</v>
      </c>
      <c r="L1230" t="s">
        <v>10131</v>
      </c>
      <c r="M1230" s="1" t="str">
        <f t="shared" si="132"/>
        <v>Prp</v>
      </c>
      <c r="N1230" t="s">
        <v>8526</v>
      </c>
      <c r="O1230" t="s">
        <v>4313</v>
      </c>
      <c r="P1230" t="s">
        <v>10692</v>
      </c>
      <c r="Q1230" t="s">
        <v>10693</v>
      </c>
      <c r="R1230" t="s">
        <v>209</v>
      </c>
      <c r="S1230" t="s">
        <v>10694</v>
      </c>
      <c r="T1230" t="s">
        <v>534</v>
      </c>
      <c r="U1230" t="s">
        <v>33</v>
      </c>
      <c r="V1230" t="s">
        <v>10695</v>
      </c>
      <c r="W1230" t="s">
        <v>246</v>
      </c>
      <c r="X1230" t="s">
        <v>10696</v>
      </c>
    </row>
    <row r="1231" spans="1:24" hidden="1" x14ac:dyDescent="0.25">
      <c r="A1231" t="s">
        <v>10697</v>
      </c>
      <c r="B1231" t="s">
        <v>10698</v>
      </c>
      <c r="C1231" s="1" t="str">
        <f t="shared" si="128"/>
        <v>21:0955</v>
      </c>
      <c r="D1231" s="1" t="str">
        <f t="shared" si="129"/>
        <v>21:0006</v>
      </c>
      <c r="E1231" t="s">
        <v>10491</v>
      </c>
      <c r="F1231" t="s">
        <v>10699</v>
      </c>
      <c r="H1231">
        <v>64.789421599999997</v>
      </c>
      <c r="I1231">
        <v>-111.05480849999999</v>
      </c>
      <c r="J1231" s="1" t="str">
        <f t="shared" si="127"/>
        <v>Till</v>
      </c>
      <c r="K1231" s="1" t="str">
        <f t="shared" si="130"/>
        <v>Grain Mount: 0.25 – 0.50 mm</v>
      </c>
      <c r="L1231" t="s">
        <v>10131</v>
      </c>
      <c r="M1231" s="1" t="str">
        <f t="shared" si="132"/>
        <v>Prp</v>
      </c>
      <c r="N1231" t="s">
        <v>10635</v>
      </c>
      <c r="O1231" t="s">
        <v>8770</v>
      </c>
      <c r="P1231" t="s">
        <v>7577</v>
      </c>
      <c r="Q1231" t="s">
        <v>10700</v>
      </c>
      <c r="R1231" t="s">
        <v>462</v>
      </c>
      <c r="S1231" t="s">
        <v>8636</v>
      </c>
      <c r="T1231" t="s">
        <v>1284</v>
      </c>
      <c r="U1231" t="s">
        <v>331</v>
      </c>
      <c r="V1231" t="s">
        <v>10701</v>
      </c>
      <c r="W1231" t="s">
        <v>186</v>
      </c>
      <c r="X1231" t="s">
        <v>10702</v>
      </c>
    </row>
    <row r="1232" spans="1:24" hidden="1" x14ac:dyDescent="0.25">
      <c r="A1232" t="s">
        <v>10703</v>
      </c>
      <c r="B1232" t="s">
        <v>10704</v>
      </c>
      <c r="C1232" s="1" t="str">
        <f t="shared" si="128"/>
        <v>21:0955</v>
      </c>
      <c r="D1232" s="1" t="str">
        <f t="shared" si="129"/>
        <v>21:0006</v>
      </c>
      <c r="E1232" t="s">
        <v>10491</v>
      </c>
      <c r="F1232" t="s">
        <v>10705</v>
      </c>
      <c r="H1232">
        <v>64.789421599999997</v>
      </c>
      <c r="I1232">
        <v>-111.05480849999999</v>
      </c>
      <c r="J1232" s="1" t="str">
        <f t="shared" si="127"/>
        <v>Till</v>
      </c>
      <c r="K1232" s="1" t="str">
        <f t="shared" si="130"/>
        <v>Grain Mount: 0.25 – 0.50 mm</v>
      </c>
      <c r="L1232" t="s">
        <v>10131</v>
      </c>
      <c r="M1232" s="1" t="str">
        <f t="shared" si="132"/>
        <v>Prp</v>
      </c>
      <c r="N1232" t="s">
        <v>10706</v>
      </c>
      <c r="O1232" t="s">
        <v>10707</v>
      </c>
      <c r="P1232" t="s">
        <v>10708</v>
      </c>
      <c r="Q1232" t="s">
        <v>10709</v>
      </c>
      <c r="R1232" t="s">
        <v>87</v>
      </c>
      <c r="S1232" t="s">
        <v>4665</v>
      </c>
      <c r="T1232" t="s">
        <v>9464</v>
      </c>
      <c r="U1232" t="s">
        <v>470</v>
      </c>
      <c r="V1232" t="s">
        <v>2561</v>
      </c>
      <c r="W1232" t="s">
        <v>10710</v>
      </c>
      <c r="X1232" t="s">
        <v>10711</v>
      </c>
    </row>
    <row r="1233" spans="1:24" hidden="1" x14ac:dyDescent="0.25">
      <c r="A1233" t="s">
        <v>10712</v>
      </c>
      <c r="B1233" t="s">
        <v>10713</v>
      </c>
      <c r="C1233" s="1" t="str">
        <f t="shared" si="128"/>
        <v>21:0955</v>
      </c>
      <c r="D1233" s="1" t="str">
        <f t="shared" si="129"/>
        <v>21:0006</v>
      </c>
      <c r="E1233" t="s">
        <v>10491</v>
      </c>
      <c r="F1233" t="s">
        <v>10714</v>
      </c>
      <c r="H1233">
        <v>64.789421599999997</v>
      </c>
      <c r="I1233">
        <v>-111.05480849999999</v>
      </c>
      <c r="J1233" s="1" t="str">
        <f t="shared" si="127"/>
        <v>Till</v>
      </c>
      <c r="K1233" s="1" t="str">
        <f t="shared" si="130"/>
        <v>Grain Mount: 0.25 – 0.50 mm</v>
      </c>
      <c r="L1233" t="s">
        <v>10131</v>
      </c>
      <c r="M1233" s="1" t="str">
        <f t="shared" si="132"/>
        <v>Prp</v>
      </c>
      <c r="N1233" t="s">
        <v>10715</v>
      </c>
      <c r="O1233" t="s">
        <v>10716</v>
      </c>
      <c r="P1233" t="s">
        <v>8397</v>
      </c>
      <c r="Q1233" t="s">
        <v>10717</v>
      </c>
      <c r="R1233" t="s">
        <v>223</v>
      </c>
      <c r="S1233" t="s">
        <v>10718</v>
      </c>
      <c r="T1233" t="s">
        <v>2862</v>
      </c>
      <c r="U1233" t="s">
        <v>254</v>
      </c>
      <c r="V1233" t="s">
        <v>4109</v>
      </c>
      <c r="W1233" t="s">
        <v>10719</v>
      </c>
      <c r="X1233" t="s">
        <v>10260</v>
      </c>
    </row>
    <row r="1234" spans="1:24" hidden="1" x14ac:dyDescent="0.25">
      <c r="A1234" t="s">
        <v>10720</v>
      </c>
      <c r="B1234" t="s">
        <v>10721</v>
      </c>
      <c r="C1234" s="1" t="str">
        <f t="shared" si="128"/>
        <v>21:0955</v>
      </c>
      <c r="D1234" s="1" t="str">
        <f t="shared" si="129"/>
        <v>21:0006</v>
      </c>
      <c r="E1234" t="s">
        <v>10491</v>
      </c>
      <c r="F1234" t="s">
        <v>10722</v>
      </c>
      <c r="H1234">
        <v>64.789421599999997</v>
      </c>
      <c r="I1234">
        <v>-111.05480849999999</v>
      </c>
      <c r="J1234" s="1" t="str">
        <f t="shared" si="127"/>
        <v>Till</v>
      </c>
      <c r="K1234" s="1" t="str">
        <f t="shared" si="130"/>
        <v>Grain Mount: 0.25 – 0.50 mm</v>
      </c>
      <c r="L1234" t="s">
        <v>10131</v>
      </c>
      <c r="M1234" s="1" t="str">
        <f t="shared" si="132"/>
        <v>Prp</v>
      </c>
      <c r="N1234" t="s">
        <v>10723</v>
      </c>
      <c r="O1234" t="s">
        <v>10724</v>
      </c>
      <c r="P1234" t="s">
        <v>10725</v>
      </c>
      <c r="Q1234" t="s">
        <v>10726</v>
      </c>
      <c r="R1234" t="s">
        <v>223</v>
      </c>
      <c r="S1234" t="s">
        <v>10727</v>
      </c>
      <c r="T1234" t="s">
        <v>8173</v>
      </c>
      <c r="U1234" t="s">
        <v>490</v>
      </c>
      <c r="V1234" t="s">
        <v>10728</v>
      </c>
      <c r="W1234" t="s">
        <v>8249</v>
      </c>
      <c r="X1234" t="s">
        <v>10729</v>
      </c>
    </row>
    <row r="1235" spans="1:24" hidden="1" x14ac:dyDescent="0.25">
      <c r="A1235" t="s">
        <v>10730</v>
      </c>
      <c r="B1235" t="s">
        <v>10731</v>
      </c>
      <c r="C1235" s="1" t="str">
        <f t="shared" si="128"/>
        <v>21:0955</v>
      </c>
      <c r="D1235" s="1" t="str">
        <f t="shared" si="129"/>
        <v>21:0006</v>
      </c>
      <c r="E1235" t="s">
        <v>10491</v>
      </c>
      <c r="F1235" t="s">
        <v>10732</v>
      </c>
      <c r="H1235">
        <v>64.789421599999997</v>
      </c>
      <c r="I1235">
        <v>-111.05480849999999</v>
      </c>
      <c r="J1235" s="1" t="str">
        <f t="shared" si="127"/>
        <v>Till</v>
      </c>
      <c r="K1235" s="1" t="str">
        <f t="shared" si="130"/>
        <v>Grain Mount: 0.25 – 0.50 mm</v>
      </c>
      <c r="L1235" t="s">
        <v>10131</v>
      </c>
      <c r="M1235" s="1" t="str">
        <f t="shared" si="132"/>
        <v>Prp</v>
      </c>
      <c r="N1235" t="s">
        <v>3686</v>
      </c>
      <c r="O1235" t="s">
        <v>4493</v>
      </c>
      <c r="P1235" t="s">
        <v>5093</v>
      </c>
      <c r="Q1235" t="s">
        <v>10733</v>
      </c>
      <c r="R1235" t="s">
        <v>61</v>
      </c>
      <c r="S1235" t="s">
        <v>10734</v>
      </c>
      <c r="T1235" t="s">
        <v>4087</v>
      </c>
      <c r="U1235" t="s">
        <v>686</v>
      </c>
      <c r="V1235" t="s">
        <v>3839</v>
      </c>
      <c r="W1235" t="s">
        <v>115</v>
      </c>
      <c r="X1235" t="s">
        <v>8536</v>
      </c>
    </row>
    <row r="1236" spans="1:24" hidden="1" x14ac:dyDescent="0.25">
      <c r="A1236" t="s">
        <v>10735</v>
      </c>
      <c r="B1236" t="s">
        <v>10736</v>
      </c>
      <c r="C1236" s="1" t="str">
        <f t="shared" si="128"/>
        <v>21:0955</v>
      </c>
      <c r="D1236" s="1" t="str">
        <f t="shared" si="129"/>
        <v>21:0006</v>
      </c>
      <c r="E1236" t="s">
        <v>10491</v>
      </c>
      <c r="F1236" t="s">
        <v>10737</v>
      </c>
      <c r="H1236">
        <v>64.789421599999997</v>
      </c>
      <c r="I1236">
        <v>-111.05480849999999</v>
      </c>
      <c r="J1236" s="1" t="str">
        <f t="shared" si="127"/>
        <v>Till</v>
      </c>
      <c r="K1236" s="1" t="str">
        <f t="shared" si="130"/>
        <v>Grain Mount: 0.25 – 0.50 mm</v>
      </c>
      <c r="L1236" t="s">
        <v>10131</v>
      </c>
      <c r="M1236" s="1" t="str">
        <f t="shared" si="132"/>
        <v>Prp</v>
      </c>
      <c r="N1236" t="s">
        <v>10738</v>
      </c>
      <c r="O1236" t="s">
        <v>8020</v>
      </c>
      <c r="P1236" t="s">
        <v>8353</v>
      </c>
      <c r="Q1236" t="s">
        <v>10739</v>
      </c>
      <c r="R1236" t="s">
        <v>462</v>
      </c>
      <c r="S1236" t="s">
        <v>2628</v>
      </c>
      <c r="T1236" t="s">
        <v>3989</v>
      </c>
      <c r="U1236" t="s">
        <v>255</v>
      </c>
      <c r="V1236" t="s">
        <v>7207</v>
      </c>
      <c r="W1236" t="s">
        <v>7985</v>
      </c>
      <c r="X1236" t="s">
        <v>1659</v>
      </c>
    </row>
    <row r="1237" spans="1:24" hidden="1" x14ac:dyDescent="0.25">
      <c r="A1237" t="s">
        <v>10740</v>
      </c>
      <c r="B1237" t="s">
        <v>10741</v>
      </c>
      <c r="C1237" s="1" t="str">
        <f t="shared" si="128"/>
        <v>21:0955</v>
      </c>
      <c r="D1237" s="1" t="str">
        <f t="shared" si="129"/>
        <v>21:0006</v>
      </c>
      <c r="E1237" t="s">
        <v>10491</v>
      </c>
      <c r="F1237" t="s">
        <v>10742</v>
      </c>
      <c r="H1237">
        <v>64.789421599999997</v>
      </c>
      <c r="I1237">
        <v>-111.05480849999999</v>
      </c>
      <c r="J1237" s="1" t="str">
        <f t="shared" si="127"/>
        <v>Till</v>
      </c>
      <c r="K1237" s="1" t="str">
        <f t="shared" si="130"/>
        <v>Grain Mount: 0.25 – 0.50 mm</v>
      </c>
      <c r="L1237" t="s">
        <v>10131</v>
      </c>
      <c r="M1237" s="1" t="str">
        <f t="shared" ref="M1237:M1270" si="133">HYPERLINK("http://geochem.nrcan.gc.ca/cdogs/content/kwd/kwd030523_e.htm", "Prp")</f>
        <v>Prp</v>
      </c>
      <c r="N1237" t="s">
        <v>10743</v>
      </c>
      <c r="O1237" t="s">
        <v>10744</v>
      </c>
      <c r="P1237" t="s">
        <v>3616</v>
      </c>
      <c r="Q1237" t="s">
        <v>10745</v>
      </c>
      <c r="R1237" t="s">
        <v>33</v>
      </c>
      <c r="S1237" t="s">
        <v>10746</v>
      </c>
      <c r="T1237" t="s">
        <v>2759</v>
      </c>
      <c r="U1237" t="s">
        <v>33</v>
      </c>
      <c r="V1237" t="s">
        <v>10747</v>
      </c>
      <c r="W1237" t="s">
        <v>1637</v>
      </c>
      <c r="X1237" t="s">
        <v>1094</v>
      </c>
    </row>
    <row r="1238" spans="1:24" hidden="1" x14ac:dyDescent="0.25">
      <c r="A1238" t="s">
        <v>10748</v>
      </c>
      <c r="B1238" t="s">
        <v>10749</v>
      </c>
      <c r="C1238" s="1" t="str">
        <f t="shared" si="128"/>
        <v>21:0955</v>
      </c>
      <c r="D1238" s="1" t="str">
        <f t="shared" si="129"/>
        <v>21:0006</v>
      </c>
      <c r="E1238" t="s">
        <v>10491</v>
      </c>
      <c r="F1238" t="s">
        <v>10750</v>
      </c>
      <c r="H1238">
        <v>64.789421599999997</v>
      </c>
      <c r="I1238">
        <v>-111.05480849999999</v>
      </c>
      <c r="J1238" s="1" t="str">
        <f t="shared" si="127"/>
        <v>Till</v>
      </c>
      <c r="K1238" s="1" t="str">
        <f t="shared" si="130"/>
        <v>Grain Mount: 0.25 – 0.50 mm</v>
      </c>
      <c r="L1238" t="s">
        <v>10131</v>
      </c>
      <c r="M1238" s="1" t="str">
        <f t="shared" si="133"/>
        <v>Prp</v>
      </c>
      <c r="N1238" t="s">
        <v>10751</v>
      </c>
      <c r="O1238" t="s">
        <v>1654</v>
      </c>
      <c r="P1238" t="s">
        <v>10752</v>
      </c>
      <c r="Q1238" t="s">
        <v>10753</v>
      </c>
      <c r="R1238" t="s">
        <v>246</v>
      </c>
      <c r="S1238" t="s">
        <v>10754</v>
      </c>
      <c r="T1238" t="s">
        <v>1045</v>
      </c>
      <c r="U1238" t="s">
        <v>806</v>
      </c>
      <c r="V1238" t="s">
        <v>7207</v>
      </c>
      <c r="W1238" t="s">
        <v>209</v>
      </c>
      <c r="X1238" t="s">
        <v>10755</v>
      </c>
    </row>
    <row r="1239" spans="1:24" hidden="1" x14ac:dyDescent="0.25">
      <c r="A1239" t="s">
        <v>10756</v>
      </c>
      <c r="B1239" t="s">
        <v>10757</v>
      </c>
      <c r="C1239" s="1" t="str">
        <f t="shared" si="128"/>
        <v>21:0955</v>
      </c>
      <c r="D1239" s="1" t="str">
        <f t="shared" si="129"/>
        <v>21:0006</v>
      </c>
      <c r="E1239" t="s">
        <v>10491</v>
      </c>
      <c r="F1239" t="s">
        <v>10758</v>
      </c>
      <c r="H1239">
        <v>64.789421599999997</v>
      </c>
      <c r="I1239">
        <v>-111.05480849999999</v>
      </c>
      <c r="J1239" s="1" t="str">
        <f t="shared" si="127"/>
        <v>Till</v>
      </c>
      <c r="K1239" s="1" t="str">
        <f t="shared" si="130"/>
        <v>Grain Mount: 0.25 – 0.50 mm</v>
      </c>
      <c r="L1239" t="s">
        <v>10131</v>
      </c>
      <c r="M1239" s="1" t="str">
        <f t="shared" si="133"/>
        <v>Prp</v>
      </c>
      <c r="N1239" t="s">
        <v>5818</v>
      </c>
      <c r="O1239" t="s">
        <v>10759</v>
      </c>
      <c r="P1239" t="s">
        <v>3406</v>
      </c>
      <c r="Q1239" t="s">
        <v>10760</v>
      </c>
      <c r="R1239" t="s">
        <v>234</v>
      </c>
      <c r="S1239" t="s">
        <v>10761</v>
      </c>
      <c r="T1239" t="s">
        <v>3030</v>
      </c>
      <c r="U1239" t="s">
        <v>61</v>
      </c>
      <c r="V1239" t="s">
        <v>10762</v>
      </c>
      <c r="W1239" t="s">
        <v>1860</v>
      </c>
      <c r="X1239" t="s">
        <v>10763</v>
      </c>
    </row>
    <row r="1240" spans="1:24" hidden="1" x14ac:dyDescent="0.25">
      <c r="A1240" t="s">
        <v>10764</v>
      </c>
      <c r="B1240" t="s">
        <v>10765</v>
      </c>
      <c r="C1240" s="1" t="str">
        <f t="shared" si="128"/>
        <v>21:0955</v>
      </c>
      <c r="D1240" s="1" t="str">
        <f t="shared" si="129"/>
        <v>21:0006</v>
      </c>
      <c r="E1240" t="s">
        <v>10491</v>
      </c>
      <c r="F1240" t="s">
        <v>10766</v>
      </c>
      <c r="H1240">
        <v>64.789421599999997</v>
      </c>
      <c r="I1240">
        <v>-111.05480849999999</v>
      </c>
      <c r="J1240" s="1" t="str">
        <f t="shared" si="127"/>
        <v>Till</v>
      </c>
      <c r="K1240" s="1" t="str">
        <f t="shared" si="130"/>
        <v>Grain Mount: 0.25 – 0.50 mm</v>
      </c>
      <c r="L1240" t="s">
        <v>10131</v>
      </c>
      <c r="M1240" s="1" t="str">
        <f t="shared" si="133"/>
        <v>Prp</v>
      </c>
      <c r="N1240" t="s">
        <v>10767</v>
      </c>
      <c r="O1240" t="s">
        <v>10768</v>
      </c>
      <c r="P1240" t="s">
        <v>10769</v>
      </c>
      <c r="Q1240" t="s">
        <v>10770</v>
      </c>
      <c r="R1240" t="s">
        <v>246</v>
      </c>
      <c r="S1240" t="s">
        <v>3668</v>
      </c>
      <c r="T1240" t="s">
        <v>3544</v>
      </c>
      <c r="U1240" t="s">
        <v>765</v>
      </c>
      <c r="V1240" t="s">
        <v>5288</v>
      </c>
      <c r="W1240" t="s">
        <v>10771</v>
      </c>
      <c r="X1240" t="s">
        <v>7388</v>
      </c>
    </row>
    <row r="1241" spans="1:24" hidden="1" x14ac:dyDescent="0.25">
      <c r="A1241" t="s">
        <v>10772</v>
      </c>
      <c r="B1241" t="s">
        <v>10773</v>
      </c>
      <c r="C1241" s="1" t="str">
        <f t="shared" si="128"/>
        <v>21:0955</v>
      </c>
      <c r="D1241" s="1" t="str">
        <f t="shared" si="129"/>
        <v>21:0006</v>
      </c>
      <c r="E1241" t="s">
        <v>10491</v>
      </c>
      <c r="F1241" t="s">
        <v>10774</v>
      </c>
      <c r="H1241">
        <v>64.789421599999997</v>
      </c>
      <c r="I1241">
        <v>-111.05480849999999</v>
      </c>
      <c r="J1241" s="1" t="str">
        <f t="shared" si="127"/>
        <v>Till</v>
      </c>
      <c r="K1241" s="1" t="str">
        <f t="shared" si="130"/>
        <v>Grain Mount: 0.25 – 0.50 mm</v>
      </c>
      <c r="L1241" t="s">
        <v>10131</v>
      </c>
      <c r="M1241" s="1" t="str">
        <f t="shared" si="133"/>
        <v>Prp</v>
      </c>
      <c r="N1241" t="s">
        <v>10775</v>
      </c>
      <c r="O1241" t="s">
        <v>10776</v>
      </c>
      <c r="P1241" t="s">
        <v>10777</v>
      </c>
      <c r="Q1241" t="s">
        <v>10778</v>
      </c>
      <c r="R1241" t="s">
        <v>33</v>
      </c>
      <c r="S1241" t="s">
        <v>3879</v>
      </c>
      <c r="T1241" t="s">
        <v>2707</v>
      </c>
      <c r="U1241" t="s">
        <v>494</v>
      </c>
      <c r="V1241" t="s">
        <v>7015</v>
      </c>
      <c r="W1241" t="s">
        <v>858</v>
      </c>
      <c r="X1241" t="s">
        <v>1926</v>
      </c>
    </row>
    <row r="1242" spans="1:24" hidden="1" x14ac:dyDescent="0.25">
      <c r="A1242" t="s">
        <v>10779</v>
      </c>
      <c r="B1242" t="s">
        <v>10780</v>
      </c>
      <c r="C1242" s="1" t="str">
        <f t="shared" si="128"/>
        <v>21:0955</v>
      </c>
      <c r="D1242" s="1" t="str">
        <f t="shared" si="129"/>
        <v>21:0006</v>
      </c>
      <c r="E1242" t="s">
        <v>10491</v>
      </c>
      <c r="F1242" t="s">
        <v>10781</v>
      </c>
      <c r="H1242">
        <v>64.789421599999997</v>
      </c>
      <c r="I1242">
        <v>-111.05480849999999</v>
      </c>
      <c r="J1242" s="1" t="str">
        <f t="shared" si="127"/>
        <v>Till</v>
      </c>
      <c r="K1242" s="1" t="str">
        <f t="shared" si="130"/>
        <v>Grain Mount: 0.25 – 0.50 mm</v>
      </c>
      <c r="L1242" t="s">
        <v>10131</v>
      </c>
      <c r="M1242" s="1" t="str">
        <f t="shared" si="133"/>
        <v>Prp</v>
      </c>
      <c r="N1242" t="s">
        <v>10782</v>
      </c>
      <c r="O1242" t="s">
        <v>10783</v>
      </c>
      <c r="P1242" t="s">
        <v>10784</v>
      </c>
      <c r="Q1242" t="s">
        <v>10785</v>
      </c>
      <c r="R1242" t="s">
        <v>33</v>
      </c>
      <c r="S1242" t="s">
        <v>10786</v>
      </c>
      <c r="T1242" t="s">
        <v>3669</v>
      </c>
      <c r="U1242" t="s">
        <v>662</v>
      </c>
      <c r="V1242" t="s">
        <v>10787</v>
      </c>
      <c r="W1242" t="s">
        <v>1321</v>
      </c>
      <c r="X1242" t="s">
        <v>10788</v>
      </c>
    </row>
    <row r="1243" spans="1:24" hidden="1" x14ac:dyDescent="0.25">
      <c r="A1243" t="s">
        <v>10789</v>
      </c>
      <c r="B1243" t="s">
        <v>10790</v>
      </c>
      <c r="C1243" s="1" t="str">
        <f t="shared" si="128"/>
        <v>21:0955</v>
      </c>
      <c r="D1243" s="1" t="str">
        <f t="shared" si="129"/>
        <v>21:0006</v>
      </c>
      <c r="E1243" t="s">
        <v>10491</v>
      </c>
      <c r="F1243" t="s">
        <v>10791</v>
      </c>
      <c r="H1243">
        <v>64.789421599999997</v>
      </c>
      <c r="I1243">
        <v>-111.05480849999999</v>
      </c>
      <c r="J1243" s="1" t="str">
        <f t="shared" si="127"/>
        <v>Till</v>
      </c>
      <c r="K1243" s="1" t="str">
        <f t="shared" si="130"/>
        <v>Grain Mount: 0.25 – 0.50 mm</v>
      </c>
      <c r="L1243" t="s">
        <v>10131</v>
      </c>
      <c r="M1243" s="1" t="str">
        <f t="shared" si="133"/>
        <v>Prp</v>
      </c>
      <c r="N1243" t="s">
        <v>6953</v>
      </c>
      <c r="O1243" t="s">
        <v>10792</v>
      </c>
      <c r="P1243" t="s">
        <v>10793</v>
      </c>
      <c r="Q1243" t="s">
        <v>10794</v>
      </c>
      <c r="R1243" t="s">
        <v>33</v>
      </c>
      <c r="S1243" t="s">
        <v>10795</v>
      </c>
      <c r="T1243" t="s">
        <v>1527</v>
      </c>
      <c r="U1243" t="s">
        <v>142</v>
      </c>
      <c r="V1243" t="s">
        <v>10796</v>
      </c>
      <c r="W1243" t="s">
        <v>4080</v>
      </c>
      <c r="X1243" t="s">
        <v>10797</v>
      </c>
    </row>
    <row r="1244" spans="1:24" hidden="1" x14ac:dyDescent="0.25">
      <c r="A1244" t="s">
        <v>10798</v>
      </c>
      <c r="B1244" t="s">
        <v>10799</v>
      </c>
      <c r="C1244" s="1" t="str">
        <f t="shared" si="128"/>
        <v>21:0955</v>
      </c>
      <c r="D1244" s="1" t="str">
        <f t="shared" si="129"/>
        <v>21:0006</v>
      </c>
      <c r="E1244" t="s">
        <v>10491</v>
      </c>
      <c r="F1244" t="s">
        <v>10800</v>
      </c>
      <c r="H1244">
        <v>64.789421599999997</v>
      </c>
      <c r="I1244">
        <v>-111.05480849999999</v>
      </c>
      <c r="J1244" s="1" t="str">
        <f t="shared" ref="J1244:J1307" si="134">HYPERLINK("http://geochem.nrcan.gc.ca/cdogs/content/kwd/kwd020044_e.htm", "Till")</f>
        <v>Till</v>
      </c>
      <c r="K1244" s="1" t="str">
        <f t="shared" si="130"/>
        <v>Grain Mount: 0.25 – 0.50 mm</v>
      </c>
      <c r="L1244" t="s">
        <v>10131</v>
      </c>
      <c r="M1244" s="1" t="str">
        <f t="shared" si="133"/>
        <v>Prp</v>
      </c>
      <c r="N1244" t="s">
        <v>10801</v>
      </c>
      <c r="O1244" t="s">
        <v>9184</v>
      </c>
      <c r="P1244" t="s">
        <v>10802</v>
      </c>
      <c r="Q1244" t="s">
        <v>10803</v>
      </c>
      <c r="R1244" t="s">
        <v>33</v>
      </c>
      <c r="S1244" t="s">
        <v>1384</v>
      </c>
      <c r="T1244" t="s">
        <v>212</v>
      </c>
      <c r="U1244" t="s">
        <v>1558</v>
      </c>
      <c r="V1244" t="s">
        <v>10804</v>
      </c>
      <c r="W1244" t="s">
        <v>8764</v>
      </c>
      <c r="X1244" t="s">
        <v>7102</v>
      </c>
    </row>
    <row r="1245" spans="1:24" hidden="1" x14ac:dyDescent="0.25">
      <c r="A1245" t="s">
        <v>10805</v>
      </c>
      <c r="B1245" t="s">
        <v>10806</v>
      </c>
      <c r="C1245" s="1" t="str">
        <f t="shared" si="128"/>
        <v>21:0955</v>
      </c>
      <c r="D1245" s="1" t="str">
        <f t="shared" si="129"/>
        <v>21:0006</v>
      </c>
      <c r="E1245" t="s">
        <v>10491</v>
      </c>
      <c r="F1245" t="s">
        <v>10807</v>
      </c>
      <c r="H1245">
        <v>64.789421599999997</v>
      </c>
      <c r="I1245">
        <v>-111.05480849999999</v>
      </c>
      <c r="J1245" s="1" t="str">
        <f t="shared" si="134"/>
        <v>Till</v>
      </c>
      <c r="K1245" s="1" t="str">
        <f t="shared" si="130"/>
        <v>Grain Mount: 0.25 – 0.50 mm</v>
      </c>
      <c r="L1245" t="s">
        <v>10131</v>
      </c>
      <c r="M1245" s="1" t="str">
        <f t="shared" si="133"/>
        <v>Prp</v>
      </c>
      <c r="N1245" t="s">
        <v>1302</v>
      </c>
      <c r="O1245" t="s">
        <v>8583</v>
      </c>
      <c r="P1245" t="s">
        <v>10808</v>
      </c>
      <c r="Q1245" t="s">
        <v>10809</v>
      </c>
      <c r="R1245" t="s">
        <v>235</v>
      </c>
      <c r="S1245" t="s">
        <v>8653</v>
      </c>
      <c r="T1245" t="s">
        <v>355</v>
      </c>
      <c r="U1245" t="s">
        <v>728</v>
      </c>
      <c r="V1245" t="s">
        <v>986</v>
      </c>
      <c r="W1245" t="s">
        <v>4266</v>
      </c>
      <c r="X1245" t="s">
        <v>10810</v>
      </c>
    </row>
    <row r="1246" spans="1:24" hidden="1" x14ac:dyDescent="0.25">
      <c r="A1246" t="s">
        <v>10811</v>
      </c>
      <c r="B1246" t="s">
        <v>10812</v>
      </c>
      <c r="C1246" s="1" t="str">
        <f t="shared" ref="C1246:C1309" si="135">HYPERLINK("http://geochem.nrcan.gc.ca/cdogs/content/bdl/bdl210955_e.htm", "21:0955")</f>
        <v>21:0955</v>
      </c>
      <c r="D1246" s="1" t="str">
        <f t="shared" ref="D1246:D1309" si="136">HYPERLINK("http://geochem.nrcan.gc.ca/cdogs/content/svy/svy210006_e.htm", "21:0006")</f>
        <v>21:0006</v>
      </c>
      <c r="E1246" t="s">
        <v>10491</v>
      </c>
      <c r="F1246" t="s">
        <v>10813</v>
      </c>
      <c r="H1246">
        <v>64.789421599999997</v>
      </c>
      <c r="I1246">
        <v>-111.05480849999999</v>
      </c>
      <c r="J1246" s="1" t="str">
        <f t="shared" si="134"/>
        <v>Till</v>
      </c>
      <c r="K1246" s="1" t="str">
        <f t="shared" ref="K1246:K1309" si="137">HYPERLINK("http://geochem.nrcan.gc.ca/cdogs/content/kwd/kwd080043_e.htm", "Grain Mount: 0.25 – 0.50 mm")</f>
        <v>Grain Mount: 0.25 – 0.50 mm</v>
      </c>
      <c r="L1246" t="s">
        <v>10131</v>
      </c>
      <c r="M1246" s="1" t="str">
        <f t="shared" si="133"/>
        <v>Prp</v>
      </c>
      <c r="N1246" t="s">
        <v>10814</v>
      </c>
      <c r="O1246" t="s">
        <v>8577</v>
      </c>
      <c r="P1246" t="s">
        <v>10815</v>
      </c>
      <c r="Q1246" t="s">
        <v>5132</v>
      </c>
      <c r="R1246" t="s">
        <v>555</v>
      </c>
      <c r="S1246" t="s">
        <v>7677</v>
      </c>
      <c r="T1246" t="s">
        <v>10816</v>
      </c>
      <c r="U1246" t="s">
        <v>806</v>
      </c>
      <c r="V1246" t="s">
        <v>8071</v>
      </c>
      <c r="W1246" t="s">
        <v>345</v>
      </c>
      <c r="X1246" t="s">
        <v>8689</v>
      </c>
    </row>
    <row r="1247" spans="1:24" hidden="1" x14ac:dyDescent="0.25">
      <c r="A1247" t="s">
        <v>10817</v>
      </c>
      <c r="B1247" t="s">
        <v>10818</v>
      </c>
      <c r="C1247" s="1" t="str">
        <f t="shared" si="135"/>
        <v>21:0955</v>
      </c>
      <c r="D1247" s="1" t="str">
        <f t="shared" si="136"/>
        <v>21:0006</v>
      </c>
      <c r="E1247" t="s">
        <v>10491</v>
      </c>
      <c r="F1247" t="s">
        <v>10819</v>
      </c>
      <c r="H1247">
        <v>64.789421599999997</v>
      </c>
      <c r="I1247">
        <v>-111.05480849999999</v>
      </c>
      <c r="J1247" s="1" t="str">
        <f t="shared" si="134"/>
        <v>Till</v>
      </c>
      <c r="K1247" s="1" t="str">
        <f t="shared" si="137"/>
        <v>Grain Mount: 0.25 – 0.50 mm</v>
      </c>
      <c r="L1247" t="s">
        <v>10131</v>
      </c>
      <c r="M1247" s="1" t="str">
        <f t="shared" si="133"/>
        <v>Prp</v>
      </c>
      <c r="N1247" t="s">
        <v>10820</v>
      </c>
      <c r="O1247" t="s">
        <v>10821</v>
      </c>
      <c r="P1247" t="s">
        <v>3845</v>
      </c>
      <c r="Q1247" t="s">
        <v>10822</v>
      </c>
      <c r="R1247" t="s">
        <v>33</v>
      </c>
      <c r="S1247" t="s">
        <v>10823</v>
      </c>
      <c r="T1247" t="s">
        <v>5374</v>
      </c>
      <c r="U1247" t="s">
        <v>223</v>
      </c>
      <c r="V1247" t="s">
        <v>8903</v>
      </c>
      <c r="W1247" t="s">
        <v>1892</v>
      </c>
      <c r="X1247" t="s">
        <v>10824</v>
      </c>
    </row>
    <row r="1248" spans="1:24" hidden="1" x14ac:dyDescent="0.25">
      <c r="A1248" t="s">
        <v>10825</v>
      </c>
      <c r="B1248" t="s">
        <v>10826</v>
      </c>
      <c r="C1248" s="1" t="str">
        <f t="shared" si="135"/>
        <v>21:0955</v>
      </c>
      <c r="D1248" s="1" t="str">
        <f t="shared" si="136"/>
        <v>21:0006</v>
      </c>
      <c r="E1248" t="s">
        <v>10491</v>
      </c>
      <c r="F1248" t="s">
        <v>10827</v>
      </c>
      <c r="H1248">
        <v>64.789421599999997</v>
      </c>
      <c r="I1248">
        <v>-111.05480849999999</v>
      </c>
      <c r="J1248" s="1" t="str">
        <f t="shared" si="134"/>
        <v>Till</v>
      </c>
      <c r="K1248" s="1" t="str">
        <f t="shared" si="137"/>
        <v>Grain Mount: 0.25 – 0.50 mm</v>
      </c>
      <c r="L1248" t="s">
        <v>10131</v>
      </c>
      <c r="M1248" s="1" t="str">
        <f t="shared" si="133"/>
        <v>Prp</v>
      </c>
      <c r="N1248" t="s">
        <v>10828</v>
      </c>
      <c r="O1248" t="s">
        <v>10621</v>
      </c>
      <c r="P1248" t="s">
        <v>10829</v>
      </c>
      <c r="Q1248" t="s">
        <v>8557</v>
      </c>
      <c r="R1248" t="s">
        <v>278</v>
      </c>
      <c r="S1248" t="s">
        <v>7377</v>
      </c>
      <c r="T1248" t="s">
        <v>2473</v>
      </c>
      <c r="U1248" t="s">
        <v>421</v>
      </c>
      <c r="V1248" t="s">
        <v>51</v>
      </c>
      <c r="W1248" t="s">
        <v>4235</v>
      </c>
      <c r="X1248" t="s">
        <v>10830</v>
      </c>
    </row>
    <row r="1249" spans="1:24" hidden="1" x14ac:dyDescent="0.25">
      <c r="A1249" t="s">
        <v>10831</v>
      </c>
      <c r="B1249" t="s">
        <v>10832</v>
      </c>
      <c r="C1249" s="1" t="str">
        <f t="shared" si="135"/>
        <v>21:0955</v>
      </c>
      <c r="D1249" s="1" t="str">
        <f t="shared" si="136"/>
        <v>21:0006</v>
      </c>
      <c r="E1249" t="s">
        <v>10491</v>
      </c>
      <c r="F1249" t="s">
        <v>10833</v>
      </c>
      <c r="H1249">
        <v>64.789421599999997</v>
      </c>
      <c r="I1249">
        <v>-111.05480849999999</v>
      </c>
      <c r="J1249" s="1" t="str">
        <f t="shared" si="134"/>
        <v>Till</v>
      </c>
      <c r="K1249" s="1" t="str">
        <f t="shared" si="137"/>
        <v>Grain Mount: 0.25 – 0.50 mm</v>
      </c>
      <c r="L1249" t="s">
        <v>10131</v>
      </c>
      <c r="M1249" s="1" t="str">
        <f t="shared" si="133"/>
        <v>Prp</v>
      </c>
      <c r="N1249" t="s">
        <v>10834</v>
      </c>
      <c r="O1249" t="s">
        <v>1701</v>
      </c>
      <c r="P1249" t="s">
        <v>2046</v>
      </c>
      <c r="Q1249" t="s">
        <v>7585</v>
      </c>
      <c r="R1249" t="s">
        <v>278</v>
      </c>
      <c r="S1249" t="s">
        <v>10835</v>
      </c>
      <c r="T1249" t="s">
        <v>1646</v>
      </c>
      <c r="U1249" t="s">
        <v>728</v>
      </c>
      <c r="V1249" t="s">
        <v>8813</v>
      </c>
      <c r="W1249" t="s">
        <v>1646</v>
      </c>
      <c r="X1249" t="s">
        <v>10836</v>
      </c>
    </row>
    <row r="1250" spans="1:24" hidden="1" x14ac:dyDescent="0.25">
      <c r="A1250" t="s">
        <v>10837</v>
      </c>
      <c r="B1250" t="s">
        <v>10838</v>
      </c>
      <c r="C1250" s="1" t="str">
        <f t="shared" si="135"/>
        <v>21:0955</v>
      </c>
      <c r="D1250" s="1" t="str">
        <f t="shared" si="136"/>
        <v>21:0006</v>
      </c>
      <c r="E1250" t="s">
        <v>10491</v>
      </c>
      <c r="F1250" t="s">
        <v>10839</v>
      </c>
      <c r="H1250">
        <v>64.789421599999997</v>
      </c>
      <c r="I1250">
        <v>-111.05480849999999</v>
      </c>
      <c r="J1250" s="1" t="str">
        <f t="shared" si="134"/>
        <v>Till</v>
      </c>
      <c r="K1250" s="1" t="str">
        <f t="shared" si="137"/>
        <v>Grain Mount: 0.25 – 0.50 mm</v>
      </c>
      <c r="L1250" t="s">
        <v>10131</v>
      </c>
      <c r="M1250" s="1" t="str">
        <f t="shared" si="133"/>
        <v>Prp</v>
      </c>
      <c r="N1250" t="s">
        <v>10840</v>
      </c>
      <c r="O1250" t="s">
        <v>10841</v>
      </c>
      <c r="P1250" t="s">
        <v>3279</v>
      </c>
      <c r="Q1250" t="s">
        <v>5950</v>
      </c>
      <c r="R1250" t="s">
        <v>234</v>
      </c>
      <c r="S1250" t="s">
        <v>10842</v>
      </c>
      <c r="T1250" t="s">
        <v>437</v>
      </c>
      <c r="U1250" t="s">
        <v>33</v>
      </c>
      <c r="V1250" t="s">
        <v>7681</v>
      </c>
      <c r="W1250" t="s">
        <v>3380</v>
      </c>
      <c r="X1250" t="s">
        <v>1139</v>
      </c>
    </row>
    <row r="1251" spans="1:24" hidden="1" x14ac:dyDescent="0.25">
      <c r="A1251" t="s">
        <v>10843</v>
      </c>
      <c r="B1251" t="s">
        <v>10844</v>
      </c>
      <c r="C1251" s="1" t="str">
        <f t="shared" si="135"/>
        <v>21:0955</v>
      </c>
      <c r="D1251" s="1" t="str">
        <f t="shared" si="136"/>
        <v>21:0006</v>
      </c>
      <c r="E1251" t="s">
        <v>10491</v>
      </c>
      <c r="F1251" t="s">
        <v>10845</v>
      </c>
      <c r="H1251">
        <v>64.789421599999997</v>
      </c>
      <c r="I1251">
        <v>-111.05480849999999</v>
      </c>
      <c r="J1251" s="1" t="str">
        <f t="shared" si="134"/>
        <v>Till</v>
      </c>
      <c r="K1251" s="1" t="str">
        <f t="shared" si="137"/>
        <v>Grain Mount: 0.25 – 0.50 mm</v>
      </c>
      <c r="L1251" t="s">
        <v>10131</v>
      </c>
      <c r="M1251" s="1" t="str">
        <f t="shared" si="133"/>
        <v>Prp</v>
      </c>
      <c r="N1251" t="s">
        <v>10846</v>
      </c>
      <c r="O1251" t="s">
        <v>10847</v>
      </c>
      <c r="P1251" t="s">
        <v>10848</v>
      </c>
      <c r="Q1251" t="s">
        <v>3156</v>
      </c>
      <c r="R1251" t="s">
        <v>234</v>
      </c>
      <c r="S1251" t="s">
        <v>5264</v>
      </c>
      <c r="T1251" t="s">
        <v>4906</v>
      </c>
      <c r="U1251" t="s">
        <v>641</v>
      </c>
      <c r="V1251" t="s">
        <v>368</v>
      </c>
      <c r="W1251" t="s">
        <v>503</v>
      </c>
      <c r="X1251" t="s">
        <v>10849</v>
      </c>
    </row>
    <row r="1252" spans="1:24" hidden="1" x14ac:dyDescent="0.25">
      <c r="A1252" t="s">
        <v>10850</v>
      </c>
      <c r="B1252" t="s">
        <v>10851</v>
      </c>
      <c r="C1252" s="1" t="str">
        <f t="shared" si="135"/>
        <v>21:0955</v>
      </c>
      <c r="D1252" s="1" t="str">
        <f t="shared" si="136"/>
        <v>21:0006</v>
      </c>
      <c r="E1252" t="s">
        <v>10491</v>
      </c>
      <c r="F1252" t="s">
        <v>10852</v>
      </c>
      <c r="H1252">
        <v>64.789421599999997</v>
      </c>
      <c r="I1252">
        <v>-111.05480849999999</v>
      </c>
      <c r="J1252" s="1" t="str">
        <f t="shared" si="134"/>
        <v>Till</v>
      </c>
      <c r="K1252" s="1" t="str">
        <f t="shared" si="137"/>
        <v>Grain Mount: 0.25 – 0.50 mm</v>
      </c>
      <c r="L1252" t="s">
        <v>10131</v>
      </c>
      <c r="M1252" s="1" t="str">
        <f t="shared" si="133"/>
        <v>Prp</v>
      </c>
      <c r="N1252" t="s">
        <v>10853</v>
      </c>
      <c r="O1252" t="s">
        <v>10854</v>
      </c>
      <c r="P1252" t="s">
        <v>4148</v>
      </c>
      <c r="Q1252" t="s">
        <v>10855</v>
      </c>
      <c r="R1252" t="s">
        <v>555</v>
      </c>
      <c r="S1252" t="s">
        <v>10201</v>
      </c>
      <c r="T1252" t="s">
        <v>784</v>
      </c>
      <c r="U1252" t="s">
        <v>246</v>
      </c>
      <c r="V1252" t="s">
        <v>4295</v>
      </c>
      <c r="W1252" t="s">
        <v>469</v>
      </c>
      <c r="X1252" t="s">
        <v>10856</v>
      </c>
    </row>
    <row r="1253" spans="1:24" hidden="1" x14ac:dyDescent="0.25">
      <c r="A1253" t="s">
        <v>10857</v>
      </c>
      <c r="B1253" t="s">
        <v>10858</v>
      </c>
      <c r="C1253" s="1" t="str">
        <f t="shared" si="135"/>
        <v>21:0955</v>
      </c>
      <c r="D1253" s="1" t="str">
        <f t="shared" si="136"/>
        <v>21:0006</v>
      </c>
      <c r="E1253" t="s">
        <v>10491</v>
      </c>
      <c r="F1253" t="s">
        <v>10859</v>
      </c>
      <c r="H1253">
        <v>64.789421599999997</v>
      </c>
      <c r="I1253">
        <v>-111.05480849999999</v>
      </c>
      <c r="J1253" s="1" t="str">
        <f t="shared" si="134"/>
        <v>Till</v>
      </c>
      <c r="K1253" s="1" t="str">
        <f t="shared" si="137"/>
        <v>Grain Mount: 0.25 – 0.50 mm</v>
      </c>
      <c r="L1253" t="s">
        <v>10131</v>
      </c>
      <c r="M1253" s="1" t="str">
        <f t="shared" si="133"/>
        <v>Prp</v>
      </c>
      <c r="N1253" t="s">
        <v>10860</v>
      </c>
      <c r="O1253" t="s">
        <v>4605</v>
      </c>
      <c r="P1253" t="s">
        <v>2306</v>
      </c>
      <c r="Q1253" t="s">
        <v>10861</v>
      </c>
      <c r="R1253" t="s">
        <v>235</v>
      </c>
      <c r="S1253" t="s">
        <v>10862</v>
      </c>
      <c r="T1253" t="s">
        <v>5194</v>
      </c>
      <c r="U1253" t="s">
        <v>235</v>
      </c>
      <c r="V1253" t="s">
        <v>10863</v>
      </c>
      <c r="W1253" t="s">
        <v>457</v>
      </c>
      <c r="X1253" t="s">
        <v>10864</v>
      </c>
    </row>
    <row r="1254" spans="1:24" hidden="1" x14ac:dyDescent="0.25">
      <c r="A1254" t="s">
        <v>10865</v>
      </c>
      <c r="B1254" t="s">
        <v>10866</v>
      </c>
      <c r="C1254" s="1" t="str">
        <f t="shared" si="135"/>
        <v>21:0955</v>
      </c>
      <c r="D1254" s="1" t="str">
        <f t="shared" si="136"/>
        <v>21:0006</v>
      </c>
      <c r="E1254" t="s">
        <v>10491</v>
      </c>
      <c r="F1254" t="s">
        <v>10867</v>
      </c>
      <c r="H1254">
        <v>64.789421599999997</v>
      </c>
      <c r="I1254">
        <v>-111.05480849999999</v>
      </c>
      <c r="J1254" s="1" t="str">
        <f t="shared" si="134"/>
        <v>Till</v>
      </c>
      <c r="K1254" s="1" t="str">
        <f t="shared" si="137"/>
        <v>Grain Mount: 0.25 – 0.50 mm</v>
      </c>
      <c r="L1254" t="s">
        <v>10131</v>
      </c>
      <c r="M1254" s="1" t="str">
        <f t="shared" si="133"/>
        <v>Prp</v>
      </c>
      <c r="N1254" t="s">
        <v>10868</v>
      </c>
      <c r="O1254" t="s">
        <v>2444</v>
      </c>
      <c r="P1254" t="s">
        <v>10869</v>
      </c>
      <c r="Q1254" t="s">
        <v>10870</v>
      </c>
      <c r="R1254" t="s">
        <v>33</v>
      </c>
      <c r="S1254" t="s">
        <v>8685</v>
      </c>
      <c r="T1254" t="s">
        <v>4224</v>
      </c>
      <c r="U1254" t="s">
        <v>449</v>
      </c>
      <c r="V1254" t="s">
        <v>7473</v>
      </c>
      <c r="W1254" t="s">
        <v>211</v>
      </c>
      <c r="X1254" t="s">
        <v>10871</v>
      </c>
    </row>
    <row r="1255" spans="1:24" hidden="1" x14ac:dyDescent="0.25">
      <c r="A1255" t="s">
        <v>10872</v>
      </c>
      <c r="B1255" t="s">
        <v>10873</v>
      </c>
      <c r="C1255" s="1" t="str">
        <f t="shared" si="135"/>
        <v>21:0955</v>
      </c>
      <c r="D1255" s="1" t="str">
        <f t="shared" si="136"/>
        <v>21:0006</v>
      </c>
      <c r="E1255" t="s">
        <v>10491</v>
      </c>
      <c r="F1255" t="s">
        <v>10874</v>
      </c>
      <c r="H1255">
        <v>64.789421599999997</v>
      </c>
      <c r="I1255">
        <v>-111.05480849999999</v>
      </c>
      <c r="J1255" s="1" t="str">
        <f t="shared" si="134"/>
        <v>Till</v>
      </c>
      <c r="K1255" s="1" t="str">
        <f t="shared" si="137"/>
        <v>Grain Mount: 0.25 – 0.50 mm</v>
      </c>
      <c r="L1255" t="s">
        <v>10131</v>
      </c>
      <c r="M1255" s="1" t="str">
        <f t="shared" si="133"/>
        <v>Prp</v>
      </c>
      <c r="N1255" t="s">
        <v>10875</v>
      </c>
      <c r="O1255" t="s">
        <v>4538</v>
      </c>
      <c r="P1255" t="s">
        <v>7172</v>
      </c>
      <c r="Q1255" t="s">
        <v>10876</v>
      </c>
      <c r="R1255" t="s">
        <v>87</v>
      </c>
      <c r="S1255" t="s">
        <v>10877</v>
      </c>
      <c r="T1255" t="s">
        <v>330</v>
      </c>
      <c r="U1255" t="s">
        <v>61</v>
      </c>
      <c r="V1255" t="s">
        <v>10878</v>
      </c>
      <c r="W1255" t="s">
        <v>1103</v>
      </c>
      <c r="X1255" t="s">
        <v>6989</v>
      </c>
    </row>
    <row r="1256" spans="1:24" hidden="1" x14ac:dyDescent="0.25">
      <c r="A1256" t="s">
        <v>10879</v>
      </c>
      <c r="B1256" t="s">
        <v>10880</v>
      </c>
      <c r="C1256" s="1" t="str">
        <f t="shared" si="135"/>
        <v>21:0955</v>
      </c>
      <c r="D1256" s="1" t="str">
        <f t="shared" si="136"/>
        <v>21:0006</v>
      </c>
      <c r="E1256" t="s">
        <v>10491</v>
      </c>
      <c r="F1256" t="s">
        <v>10881</v>
      </c>
      <c r="H1256">
        <v>64.789421599999997</v>
      </c>
      <c r="I1256">
        <v>-111.05480849999999</v>
      </c>
      <c r="J1256" s="1" t="str">
        <f t="shared" si="134"/>
        <v>Till</v>
      </c>
      <c r="K1256" s="1" t="str">
        <f t="shared" si="137"/>
        <v>Grain Mount: 0.25 – 0.50 mm</v>
      </c>
      <c r="L1256" t="s">
        <v>10131</v>
      </c>
      <c r="M1256" s="1" t="str">
        <f t="shared" si="133"/>
        <v>Prp</v>
      </c>
      <c r="N1256" t="s">
        <v>10882</v>
      </c>
      <c r="O1256" t="s">
        <v>10883</v>
      </c>
      <c r="P1256" t="s">
        <v>5831</v>
      </c>
      <c r="Q1256" t="s">
        <v>10884</v>
      </c>
      <c r="R1256" t="s">
        <v>33</v>
      </c>
      <c r="S1256" t="s">
        <v>6474</v>
      </c>
      <c r="T1256" t="s">
        <v>5841</v>
      </c>
      <c r="U1256" t="s">
        <v>33</v>
      </c>
      <c r="V1256" t="s">
        <v>10885</v>
      </c>
      <c r="W1256" t="s">
        <v>451</v>
      </c>
      <c r="X1256" t="s">
        <v>10886</v>
      </c>
    </row>
    <row r="1257" spans="1:24" hidden="1" x14ac:dyDescent="0.25">
      <c r="A1257" t="s">
        <v>10887</v>
      </c>
      <c r="B1257" t="s">
        <v>10888</v>
      </c>
      <c r="C1257" s="1" t="str">
        <f t="shared" si="135"/>
        <v>21:0955</v>
      </c>
      <c r="D1257" s="1" t="str">
        <f t="shared" si="136"/>
        <v>21:0006</v>
      </c>
      <c r="E1257" t="s">
        <v>10491</v>
      </c>
      <c r="F1257" t="s">
        <v>10889</v>
      </c>
      <c r="H1257">
        <v>64.789421599999997</v>
      </c>
      <c r="I1257">
        <v>-111.05480849999999</v>
      </c>
      <c r="J1257" s="1" t="str">
        <f t="shared" si="134"/>
        <v>Till</v>
      </c>
      <c r="K1257" s="1" t="str">
        <f t="shared" si="137"/>
        <v>Grain Mount: 0.25 – 0.50 mm</v>
      </c>
      <c r="L1257" t="s">
        <v>10131</v>
      </c>
      <c r="M1257" s="1" t="str">
        <f t="shared" si="133"/>
        <v>Prp</v>
      </c>
      <c r="N1257" t="s">
        <v>10890</v>
      </c>
      <c r="O1257" t="s">
        <v>3677</v>
      </c>
      <c r="P1257" t="s">
        <v>10891</v>
      </c>
      <c r="Q1257" t="s">
        <v>10892</v>
      </c>
      <c r="R1257" t="s">
        <v>234</v>
      </c>
      <c r="S1257" t="s">
        <v>10686</v>
      </c>
      <c r="T1257" t="s">
        <v>2600</v>
      </c>
      <c r="U1257" t="s">
        <v>409</v>
      </c>
      <c r="V1257" t="s">
        <v>10893</v>
      </c>
      <c r="W1257" t="s">
        <v>1262</v>
      </c>
      <c r="X1257" t="s">
        <v>3753</v>
      </c>
    </row>
    <row r="1258" spans="1:24" hidden="1" x14ac:dyDescent="0.25">
      <c r="A1258" t="s">
        <v>10894</v>
      </c>
      <c r="B1258" t="s">
        <v>10895</v>
      </c>
      <c r="C1258" s="1" t="str">
        <f t="shared" si="135"/>
        <v>21:0955</v>
      </c>
      <c r="D1258" s="1" t="str">
        <f t="shared" si="136"/>
        <v>21:0006</v>
      </c>
      <c r="E1258" t="s">
        <v>10491</v>
      </c>
      <c r="F1258" t="s">
        <v>10896</v>
      </c>
      <c r="H1258">
        <v>64.789421599999997</v>
      </c>
      <c r="I1258">
        <v>-111.05480849999999</v>
      </c>
      <c r="J1258" s="1" t="str">
        <f t="shared" si="134"/>
        <v>Till</v>
      </c>
      <c r="K1258" s="1" t="str">
        <f t="shared" si="137"/>
        <v>Grain Mount: 0.25 – 0.50 mm</v>
      </c>
      <c r="L1258" t="s">
        <v>10131</v>
      </c>
      <c r="M1258" s="1" t="str">
        <f t="shared" si="133"/>
        <v>Prp</v>
      </c>
      <c r="N1258" t="s">
        <v>10897</v>
      </c>
      <c r="O1258" t="s">
        <v>8900</v>
      </c>
      <c r="P1258" t="s">
        <v>10898</v>
      </c>
      <c r="Q1258" t="s">
        <v>5804</v>
      </c>
      <c r="R1258" t="s">
        <v>33</v>
      </c>
      <c r="S1258" t="s">
        <v>10899</v>
      </c>
      <c r="T1258" t="s">
        <v>3409</v>
      </c>
      <c r="U1258" t="s">
        <v>223</v>
      </c>
      <c r="V1258" t="s">
        <v>10058</v>
      </c>
      <c r="W1258" t="s">
        <v>2788</v>
      </c>
      <c r="X1258" t="s">
        <v>6843</v>
      </c>
    </row>
    <row r="1259" spans="1:24" hidden="1" x14ac:dyDescent="0.25">
      <c r="A1259" t="s">
        <v>10900</v>
      </c>
      <c r="B1259" t="s">
        <v>10901</v>
      </c>
      <c r="C1259" s="1" t="str">
        <f t="shared" si="135"/>
        <v>21:0955</v>
      </c>
      <c r="D1259" s="1" t="str">
        <f t="shared" si="136"/>
        <v>21:0006</v>
      </c>
      <c r="E1259" t="s">
        <v>10491</v>
      </c>
      <c r="F1259" t="s">
        <v>10902</v>
      </c>
      <c r="H1259">
        <v>64.789421599999997</v>
      </c>
      <c r="I1259">
        <v>-111.05480849999999</v>
      </c>
      <c r="J1259" s="1" t="str">
        <f t="shared" si="134"/>
        <v>Till</v>
      </c>
      <c r="K1259" s="1" t="str">
        <f t="shared" si="137"/>
        <v>Grain Mount: 0.25 – 0.50 mm</v>
      </c>
      <c r="L1259" t="s">
        <v>10131</v>
      </c>
      <c r="M1259" s="1" t="str">
        <f t="shared" si="133"/>
        <v>Prp</v>
      </c>
      <c r="N1259" t="s">
        <v>7525</v>
      </c>
      <c r="O1259" t="s">
        <v>3070</v>
      </c>
      <c r="P1259" t="s">
        <v>10903</v>
      </c>
      <c r="Q1259" t="s">
        <v>10904</v>
      </c>
      <c r="R1259" t="s">
        <v>234</v>
      </c>
      <c r="S1259" t="s">
        <v>10905</v>
      </c>
      <c r="T1259" t="s">
        <v>1847</v>
      </c>
      <c r="U1259" t="s">
        <v>398</v>
      </c>
      <c r="V1259" t="s">
        <v>3181</v>
      </c>
      <c r="W1259" t="s">
        <v>3111</v>
      </c>
      <c r="X1259" t="s">
        <v>10906</v>
      </c>
    </row>
    <row r="1260" spans="1:24" hidden="1" x14ac:dyDescent="0.25">
      <c r="A1260" t="s">
        <v>10907</v>
      </c>
      <c r="B1260" t="s">
        <v>10908</v>
      </c>
      <c r="C1260" s="1" t="str">
        <f t="shared" si="135"/>
        <v>21:0955</v>
      </c>
      <c r="D1260" s="1" t="str">
        <f t="shared" si="136"/>
        <v>21:0006</v>
      </c>
      <c r="E1260" t="s">
        <v>10491</v>
      </c>
      <c r="F1260" t="s">
        <v>10909</v>
      </c>
      <c r="H1260">
        <v>64.789421599999997</v>
      </c>
      <c r="I1260">
        <v>-111.05480849999999</v>
      </c>
      <c r="J1260" s="1" t="str">
        <f t="shared" si="134"/>
        <v>Till</v>
      </c>
      <c r="K1260" s="1" t="str">
        <f t="shared" si="137"/>
        <v>Grain Mount: 0.25 – 0.50 mm</v>
      </c>
      <c r="L1260" t="s">
        <v>10131</v>
      </c>
      <c r="M1260" s="1" t="str">
        <f t="shared" si="133"/>
        <v>Prp</v>
      </c>
      <c r="N1260" t="s">
        <v>10910</v>
      </c>
      <c r="O1260" t="s">
        <v>5549</v>
      </c>
      <c r="P1260" t="s">
        <v>10911</v>
      </c>
      <c r="Q1260" t="s">
        <v>4068</v>
      </c>
      <c r="R1260" t="s">
        <v>87</v>
      </c>
      <c r="S1260" t="s">
        <v>10912</v>
      </c>
      <c r="T1260" t="s">
        <v>2364</v>
      </c>
      <c r="U1260" t="s">
        <v>645</v>
      </c>
      <c r="V1260" t="s">
        <v>8772</v>
      </c>
      <c r="W1260" t="s">
        <v>2571</v>
      </c>
      <c r="X1260" t="s">
        <v>3304</v>
      </c>
    </row>
    <row r="1261" spans="1:24" hidden="1" x14ac:dyDescent="0.25">
      <c r="A1261" t="s">
        <v>10913</v>
      </c>
      <c r="B1261" t="s">
        <v>10914</v>
      </c>
      <c r="C1261" s="1" t="str">
        <f t="shared" si="135"/>
        <v>21:0955</v>
      </c>
      <c r="D1261" s="1" t="str">
        <f t="shared" si="136"/>
        <v>21:0006</v>
      </c>
      <c r="E1261" t="s">
        <v>10491</v>
      </c>
      <c r="F1261" t="s">
        <v>10915</v>
      </c>
      <c r="H1261">
        <v>64.789421599999997</v>
      </c>
      <c r="I1261">
        <v>-111.05480849999999</v>
      </c>
      <c r="J1261" s="1" t="str">
        <f t="shared" si="134"/>
        <v>Till</v>
      </c>
      <c r="K1261" s="1" t="str">
        <f t="shared" si="137"/>
        <v>Grain Mount: 0.25 – 0.50 mm</v>
      </c>
      <c r="L1261" t="s">
        <v>10131</v>
      </c>
      <c r="M1261" s="1" t="str">
        <f t="shared" si="133"/>
        <v>Prp</v>
      </c>
      <c r="N1261" t="s">
        <v>10916</v>
      </c>
      <c r="O1261" t="s">
        <v>888</v>
      </c>
      <c r="P1261" t="s">
        <v>8893</v>
      </c>
      <c r="Q1261" t="s">
        <v>10917</v>
      </c>
      <c r="R1261" t="s">
        <v>33</v>
      </c>
      <c r="S1261" t="s">
        <v>1754</v>
      </c>
      <c r="T1261" t="s">
        <v>3940</v>
      </c>
      <c r="U1261" t="s">
        <v>662</v>
      </c>
      <c r="V1261" t="s">
        <v>10918</v>
      </c>
      <c r="W1261" t="s">
        <v>457</v>
      </c>
      <c r="X1261" t="s">
        <v>5044</v>
      </c>
    </row>
    <row r="1262" spans="1:24" hidden="1" x14ac:dyDescent="0.25">
      <c r="A1262" t="s">
        <v>10919</v>
      </c>
      <c r="B1262" t="s">
        <v>10920</v>
      </c>
      <c r="C1262" s="1" t="str">
        <f t="shared" si="135"/>
        <v>21:0955</v>
      </c>
      <c r="D1262" s="1" t="str">
        <f t="shared" si="136"/>
        <v>21:0006</v>
      </c>
      <c r="E1262" t="s">
        <v>10491</v>
      </c>
      <c r="F1262" t="s">
        <v>10921</v>
      </c>
      <c r="H1262">
        <v>64.789421599999997</v>
      </c>
      <c r="I1262">
        <v>-111.05480849999999</v>
      </c>
      <c r="J1262" s="1" t="str">
        <f t="shared" si="134"/>
        <v>Till</v>
      </c>
      <c r="K1262" s="1" t="str">
        <f t="shared" si="137"/>
        <v>Grain Mount: 0.25 – 0.50 mm</v>
      </c>
      <c r="L1262" t="s">
        <v>10131</v>
      </c>
      <c r="M1262" s="1" t="str">
        <f t="shared" si="133"/>
        <v>Prp</v>
      </c>
      <c r="N1262" t="s">
        <v>10922</v>
      </c>
      <c r="O1262" t="s">
        <v>8556</v>
      </c>
      <c r="P1262" t="s">
        <v>10923</v>
      </c>
      <c r="Q1262" t="s">
        <v>10924</v>
      </c>
      <c r="R1262" t="s">
        <v>474</v>
      </c>
      <c r="S1262" t="s">
        <v>3618</v>
      </c>
      <c r="T1262" t="s">
        <v>4224</v>
      </c>
      <c r="U1262" t="s">
        <v>1213</v>
      </c>
      <c r="V1262" t="s">
        <v>10925</v>
      </c>
      <c r="W1262" t="s">
        <v>856</v>
      </c>
      <c r="X1262" t="s">
        <v>3224</v>
      </c>
    </row>
    <row r="1263" spans="1:24" hidden="1" x14ac:dyDescent="0.25">
      <c r="A1263" t="s">
        <v>10926</v>
      </c>
      <c r="B1263" t="s">
        <v>10927</v>
      </c>
      <c r="C1263" s="1" t="str">
        <f t="shared" si="135"/>
        <v>21:0955</v>
      </c>
      <c r="D1263" s="1" t="str">
        <f t="shared" si="136"/>
        <v>21:0006</v>
      </c>
      <c r="E1263" t="s">
        <v>10491</v>
      </c>
      <c r="F1263" t="s">
        <v>10928</v>
      </c>
      <c r="H1263">
        <v>64.789421599999997</v>
      </c>
      <c r="I1263">
        <v>-111.05480849999999</v>
      </c>
      <c r="J1263" s="1" t="str">
        <f t="shared" si="134"/>
        <v>Till</v>
      </c>
      <c r="K1263" s="1" t="str">
        <f t="shared" si="137"/>
        <v>Grain Mount: 0.25 – 0.50 mm</v>
      </c>
      <c r="L1263" t="s">
        <v>10131</v>
      </c>
      <c r="M1263" s="1" t="str">
        <f t="shared" si="133"/>
        <v>Prp</v>
      </c>
      <c r="N1263" t="s">
        <v>10929</v>
      </c>
      <c r="O1263" t="s">
        <v>7504</v>
      </c>
      <c r="P1263" t="s">
        <v>10930</v>
      </c>
      <c r="Q1263" t="s">
        <v>10931</v>
      </c>
      <c r="R1263" t="s">
        <v>33</v>
      </c>
      <c r="S1263" t="s">
        <v>10932</v>
      </c>
      <c r="T1263" t="s">
        <v>2925</v>
      </c>
      <c r="U1263" t="s">
        <v>424</v>
      </c>
      <c r="V1263" t="s">
        <v>7207</v>
      </c>
      <c r="W1263" t="s">
        <v>1527</v>
      </c>
      <c r="X1263" t="s">
        <v>10933</v>
      </c>
    </row>
    <row r="1264" spans="1:24" hidden="1" x14ac:dyDescent="0.25">
      <c r="A1264" t="s">
        <v>10934</v>
      </c>
      <c r="B1264" t="s">
        <v>10935</v>
      </c>
      <c r="C1264" s="1" t="str">
        <f t="shared" si="135"/>
        <v>21:0955</v>
      </c>
      <c r="D1264" s="1" t="str">
        <f t="shared" si="136"/>
        <v>21:0006</v>
      </c>
      <c r="E1264" t="s">
        <v>10491</v>
      </c>
      <c r="F1264" t="s">
        <v>10936</v>
      </c>
      <c r="H1264">
        <v>64.789421599999997</v>
      </c>
      <c r="I1264">
        <v>-111.05480849999999</v>
      </c>
      <c r="J1264" s="1" t="str">
        <f t="shared" si="134"/>
        <v>Till</v>
      </c>
      <c r="K1264" s="1" t="str">
        <f t="shared" si="137"/>
        <v>Grain Mount: 0.25 – 0.50 mm</v>
      </c>
      <c r="L1264" t="s">
        <v>10131</v>
      </c>
      <c r="M1264" s="1" t="str">
        <f t="shared" si="133"/>
        <v>Prp</v>
      </c>
      <c r="N1264" t="s">
        <v>10937</v>
      </c>
      <c r="O1264" t="s">
        <v>10938</v>
      </c>
      <c r="P1264" t="s">
        <v>10939</v>
      </c>
      <c r="Q1264" t="s">
        <v>10940</v>
      </c>
      <c r="R1264" t="s">
        <v>101</v>
      </c>
      <c r="S1264" t="s">
        <v>598</v>
      </c>
      <c r="T1264" t="s">
        <v>3030</v>
      </c>
      <c r="U1264" t="s">
        <v>462</v>
      </c>
      <c r="V1264" t="s">
        <v>10941</v>
      </c>
      <c r="W1264" t="s">
        <v>4031</v>
      </c>
      <c r="X1264" t="s">
        <v>10942</v>
      </c>
    </row>
    <row r="1265" spans="1:24" hidden="1" x14ac:dyDescent="0.25">
      <c r="A1265" t="s">
        <v>10943</v>
      </c>
      <c r="B1265" t="s">
        <v>10944</v>
      </c>
      <c r="C1265" s="1" t="str">
        <f t="shared" si="135"/>
        <v>21:0955</v>
      </c>
      <c r="D1265" s="1" t="str">
        <f t="shared" si="136"/>
        <v>21:0006</v>
      </c>
      <c r="E1265" t="s">
        <v>10491</v>
      </c>
      <c r="F1265" t="s">
        <v>10945</v>
      </c>
      <c r="H1265">
        <v>64.789421599999997</v>
      </c>
      <c r="I1265">
        <v>-111.05480849999999</v>
      </c>
      <c r="J1265" s="1" t="str">
        <f t="shared" si="134"/>
        <v>Till</v>
      </c>
      <c r="K1265" s="1" t="str">
        <f t="shared" si="137"/>
        <v>Grain Mount: 0.25 – 0.50 mm</v>
      </c>
      <c r="L1265" t="s">
        <v>10131</v>
      </c>
      <c r="M1265" s="1" t="str">
        <f t="shared" si="133"/>
        <v>Prp</v>
      </c>
      <c r="N1265" t="s">
        <v>10946</v>
      </c>
      <c r="O1265" t="s">
        <v>10947</v>
      </c>
      <c r="P1265" t="s">
        <v>2651</v>
      </c>
      <c r="Q1265" t="s">
        <v>10948</v>
      </c>
      <c r="R1265" t="s">
        <v>220</v>
      </c>
      <c r="S1265" t="s">
        <v>10949</v>
      </c>
      <c r="T1265" t="s">
        <v>3409</v>
      </c>
      <c r="U1265" t="s">
        <v>33</v>
      </c>
      <c r="V1265" t="s">
        <v>10950</v>
      </c>
      <c r="W1265" t="s">
        <v>333</v>
      </c>
      <c r="X1265" t="s">
        <v>10951</v>
      </c>
    </row>
    <row r="1266" spans="1:24" hidden="1" x14ac:dyDescent="0.25">
      <c r="A1266" t="s">
        <v>10952</v>
      </c>
      <c r="B1266" t="s">
        <v>10953</v>
      </c>
      <c r="C1266" s="1" t="str">
        <f t="shared" si="135"/>
        <v>21:0955</v>
      </c>
      <c r="D1266" s="1" t="str">
        <f t="shared" si="136"/>
        <v>21:0006</v>
      </c>
      <c r="E1266" t="s">
        <v>10491</v>
      </c>
      <c r="F1266" t="s">
        <v>10954</v>
      </c>
      <c r="H1266">
        <v>64.789421599999997</v>
      </c>
      <c r="I1266">
        <v>-111.05480849999999</v>
      </c>
      <c r="J1266" s="1" t="str">
        <f t="shared" si="134"/>
        <v>Till</v>
      </c>
      <c r="K1266" s="1" t="str">
        <f t="shared" si="137"/>
        <v>Grain Mount: 0.25 – 0.50 mm</v>
      </c>
      <c r="L1266" t="s">
        <v>10131</v>
      </c>
      <c r="M1266" s="1" t="str">
        <f t="shared" si="133"/>
        <v>Prp</v>
      </c>
      <c r="N1266" t="s">
        <v>10955</v>
      </c>
      <c r="O1266" t="s">
        <v>10956</v>
      </c>
      <c r="P1266" t="s">
        <v>10957</v>
      </c>
      <c r="Q1266" t="s">
        <v>10958</v>
      </c>
      <c r="R1266" t="s">
        <v>33</v>
      </c>
      <c r="S1266" t="s">
        <v>3344</v>
      </c>
      <c r="T1266" t="s">
        <v>4335</v>
      </c>
      <c r="U1266" t="s">
        <v>1191</v>
      </c>
      <c r="V1266" t="s">
        <v>10959</v>
      </c>
      <c r="W1266" t="s">
        <v>9863</v>
      </c>
      <c r="X1266" t="s">
        <v>10960</v>
      </c>
    </row>
    <row r="1267" spans="1:24" hidden="1" x14ac:dyDescent="0.25">
      <c r="A1267" t="s">
        <v>10961</v>
      </c>
      <c r="B1267" t="s">
        <v>10962</v>
      </c>
      <c r="C1267" s="1" t="str">
        <f t="shared" si="135"/>
        <v>21:0955</v>
      </c>
      <c r="D1267" s="1" t="str">
        <f t="shared" si="136"/>
        <v>21:0006</v>
      </c>
      <c r="E1267" t="s">
        <v>10491</v>
      </c>
      <c r="F1267" t="s">
        <v>10963</v>
      </c>
      <c r="H1267">
        <v>64.789421599999997</v>
      </c>
      <c r="I1267">
        <v>-111.05480849999999</v>
      </c>
      <c r="J1267" s="1" t="str">
        <f t="shared" si="134"/>
        <v>Till</v>
      </c>
      <c r="K1267" s="1" t="str">
        <f t="shared" si="137"/>
        <v>Grain Mount: 0.25 – 0.50 mm</v>
      </c>
      <c r="L1267" t="s">
        <v>10131</v>
      </c>
      <c r="M1267" s="1" t="str">
        <f t="shared" si="133"/>
        <v>Prp</v>
      </c>
      <c r="N1267" t="s">
        <v>2264</v>
      </c>
      <c r="O1267" t="s">
        <v>10964</v>
      </c>
      <c r="P1267" t="s">
        <v>7774</v>
      </c>
      <c r="Q1267" t="s">
        <v>7471</v>
      </c>
      <c r="R1267" t="s">
        <v>90</v>
      </c>
      <c r="S1267" t="s">
        <v>10965</v>
      </c>
      <c r="T1267" t="s">
        <v>1449</v>
      </c>
      <c r="U1267" t="s">
        <v>641</v>
      </c>
      <c r="V1267" t="s">
        <v>10210</v>
      </c>
      <c r="W1267" t="s">
        <v>3680</v>
      </c>
      <c r="X1267" t="s">
        <v>10966</v>
      </c>
    </row>
    <row r="1268" spans="1:24" hidden="1" x14ac:dyDescent="0.25">
      <c r="A1268" t="s">
        <v>10967</v>
      </c>
      <c r="B1268" t="s">
        <v>10968</v>
      </c>
      <c r="C1268" s="1" t="str">
        <f t="shared" si="135"/>
        <v>21:0955</v>
      </c>
      <c r="D1268" s="1" t="str">
        <f t="shared" si="136"/>
        <v>21:0006</v>
      </c>
      <c r="E1268" t="s">
        <v>10491</v>
      </c>
      <c r="F1268" t="s">
        <v>10969</v>
      </c>
      <c r="H1268">
        <v>64.789421599999997</v>
      </c>
      <c r="I1268">
        <v>-111.05480849999999</v>
      </c>
      <c r="J1268" s="1" t="str">
        <f t="shared" si="134"/>
        <v>Till</v>
      </c>
      <c r="K1268" s="1" t="str">
        <f t="shared" si="137"/>
        <v>Grain Mount: 0.25 – 0.50 mm</v>
      </c>
      <c r="L1268" t="s">
        <v>10131</v>
      </c>
      <c r="M1268" s="1" t="str">
        <f t="shared" si="133"/>
        <v>Prp</v>
      </c>
      <c r="N1268" t="s">
        <v>10970</v>
      </c>
      <c r="O1268" t="s">
        <v>10971</v>
      </c>
      <c r="P1268" t="s">
        <v>10972</v>
      </c>
      <c r="Q1268" t="s">
        <v>10973</v>
      </c>
      <c r="R1268" t="s">
        <v>318</v>
      </c>
      <c r="S1268" t="s">
        <v>7276</v>
      </c>
      <c r="T1268" t="s">
        <v>1876</v>
      </c>
      <c r="U1268" t="s">
        <v>33</v>
      </c>
      <c r="V1268" t="s">
        <v>10974</v>
      </c>
      <c r="W1268" t="s">
        <v>221</v>
      </c>
      <c r="X1268" t="s">
        <v>10975</v>
      </c>
    </row>
    <row r="1269" spans="1:24" hidden="1" x14ac:dyDescent="0.25">
      <c r="A1269" t="s">
        <v>10976</v>
      </c>
      <c r="B1269" t="s">
        <v>10977</v>
      </c>
      <c r="C1269" s="1" t="str">
        <f t="shared" si="135"/>
        <v>21:0955</v>
      </c>
      <c r="D1269" s="1" t="str">
        <f t="shared" si="136"/>
        <v>21:0006</v>
      </c>
      <c r="E1269" t="s">
        <v>10491</v>
      </c>
      <c r="F1269" t="s">
        <v>10978</v>
      </c>
      <c r="H1269">
        <v>64.789421599999997</v>
      </c>
      <c r="I1269">
        <v>-111.05480849999999</v>
      </c>
      <c r="J1269" s="1" t="str">
        <f t="shared" si="134"/>
        <v>Till</v>
      </c>
      <c r="K1269" s="1" t="str">
        <f t="shared" si="137"/>
        <v>Grain Mount: 0.25 – 0.50 mm</v>
      </c>
      <c r="L1269" t="s">
        <v>10131</v>
      </c>
      <c r="M1269" s="1" t="str">
        <f t="shared" si="133"/>
        <v>Prp</v>
      </c>
      <c r="N1269" t="s">
        <v>10979</v>
      </c>
      <c r="O1269" t="s">
        <v>10980</v>
      </c>
      <c r="P1269" t="s">
        <v>10981</v>
      </c>
      <c r="Q1269" t="s">
        <v>10982</v>
      </c>
      <c r="R1269" t="s">
        <v>33</v>
      </c>
      <c r="S1269" t="s">
        <v>10983</v>
      </c>
      <c r="T1269" t="s">
        <v>1295</v>
      </c>
      <c r="U1269" t="s">
        <v>246</v>
      </c>
      <c r="V1269" t="s">
        <v>7537</v>
      </c>
      <c r="W1269" t="s">
        <v>10984</v>
      </c>
      <c r="X1269" t="s">
        <v>10985</v>
      </c>
    </row>
    <row r="1270" spans="1:24" hidden="1" x14ac:dyDescent="0.25">
      <c r="A1270" t="s">
        <v>10986</v>
      </c>
      <c r="B1270" t="s">
        <v>10987</v>
      </c>
      <c r="C1270" s="1" t="str">
        <f t="shared" si="135"/>
        <v>21:0955</v>
      </c>
      <c r="D1270" s="1" t="str">
        <f t="shared" si="136"/>
        <v>21:0006</v>
      </c>
      <c r="E1270" t="s">
        <v>10491</v>
      </c>
      <c r="F1270" t="s">
        <v>10988</v>
      </c>
      <c r="H1270">
        <v>64.789421599999997</v>
      </c>
      <c r="I1270">
        <v>-111.05480849999999</v>
      </c>
      <c r="J1270" s="1" t="str">
        <f t="shared" si="134"/>
        <v>Till</v>
      </c>
      <c r="K1270" s="1" t="str">
        <f t="shared" si="137"/>
        <v>Grain Mount: 0.25 – 0.50 mm</v>
      </c>
      <c r="L1270" t="s">
        <v>10131</v>
      </c>
      <c r="M1270" s="1" t="str">
        <f t="shared" si="133"/>
        <v>Prp</v>
      </c>
      <c r="N1270" t="s">
        <v>10989</v>
      </c>
      <c r="O1270" t="s">
        <v>10990</v>
      </c>
      <c r="P1270" t="s">
        <v>2444</v>
      </c>
      <c r="Q1270" t="s">
        <v>5533</v>
      </c>
      <c r="R1270" t="s">
        <v>33</v>
      </c>
      <c r="S1270" t="s">
        <v>10991</v>
      </c>
      <c r="T1270" t="s">
        <v>8618</v>
      </c>
      <c r="U1270" t="s">
        <v>645</v>
      </c>
      <c r="V1270" t="s">
        <v>10992</v>
      </c>
      <c r="W1270" t="s">
        <v>721</v>
      </c>
      <c r="X1270" t="s">
        <v>10993</v>
      </c>
    </row>
    <row r="1271" spans="1:24" hidden="1" x14ac:dyDescent="0.25">
      <c r="A1271" t="s">
        <v>10994</v>
      </c>
      <c r="B1271" t="s">
        <v>10995</v>
      </c>
      <c r="C1271" s="1" t="str">
        <f t="shared" si="135"/>
        <v>21:0955</v>
      </c>
      <c r="D1271" s="1" t="str">
        <f t="shared" si="136"/>
        <v>21:0006</v>
      </c>
      <c r="E1271" t="s">
        <v>10491</v>
      </c>
      <c r="F1271" t="s">
        <v>10996</v>
      </c>
      <c r="H1271">
        <v>64.789421599999997</v>
      </c>
      <c r="I1271">
        <v>-111.05480849999999</v>
      </c>
      <c r="J1271" s="1" t="str">
        <f t="shared" si="134"/>
        <v>Till</v>
      </c>
      <c r="K1271" s="1" t="str">
        <f t="shared" si="137"/>
        <v>Grain Mount: 0.25 – 0.50 mm</v>
      </c>
      <c r="L1271" t="s">
        <v>10131</v>
      </c>
      <c r="M1271" s="1" t="str">
        <f>HYPERLINK("http://geochem.nrcan.gc.ca/cdogs/content/kwd/kwd030548_e.htm", "Ap")</f>
        <v>Ap</v>
      </c>
      <c r="N1271" t="s">
        <v>170</v>
      </c>
      <c r="O1271" t="s">
        <v>10997</v>
      </c>
      <c r="P1271" t="s">
        <v>226</v>
      </c>
      <c r="Q1271" t="s">
        <v>9567</v>
      </c>
      <c r="R1271" t="s">
        <v>33</v>
      </c>
      <c r="S1271" t="s">
        <v>115</v>
      </c>
      <c r="T1271" t="s">
        <v>10998</v>
      </c>
      <c r="U1271" t="s">
        <v>421</v>
      </c>
      <c r="V1271" t="s">
        <v>78</v>
      </c>
      <c r="W1271" t="s">
        <v>47</v>
      </c>
      <c r="X1271" t="s">
        <v>10999</v>
      </c>
    </row>
    <row r="1272" spans="1:24" hidden="1" x14ac:dyDescent="0.25">
      <c r="A1272" t="s">
        <v>11000</v>
      </c>
      <c r="B1272" t="s">
        <v>11001</v>
      </c>
      <c r="C1272" s="1" t="str">
        <f t="shared" si="135"/>
        <v>21:0955</v>
      </c>
      <c r="D1272" s="1" t="str">
        <f t="shared" si="136"/>
        <v>21:0006</v>
      </c>
      <c r="E1272" t="s">
        <v>10491</v>
      </c>
      <c r="F1272" t="s">
        <v>11002</v>
      </c>
      <c r="H1272">
        <v>64.789421599999997</v>
      </c>
      <c r="I1272">
        <v>-111.05480849999999</v>
      </c>
      <c r="J1272" s="1" t="str">
        <f t="shared" si="134"/>
        <v>Till</v>
      </c>
      <c r="K1272" s="1" t="str">
        <f t="shared" si="137"/>
        <v>Grain Mount: 0.25 – 0.50 mm</v>
      </c>
      <c r="L1272" t="s">
        <v>10131</v>
      </c>
      <c r="M1272" s="1" t="str">
        <f>HYPERLINK("http://geochem.nrcan.gc.ca/cdogs/content/kwd/kwd030548_e.htm", "Ap")</f>
        <v>Ap</v>
      </c>
      <c r="N1272" t="s">
        <v>36</v>
      </c>
      <c r="O1272" t="s">
        <v>11003</v>
      </c>
      <c r="P1272" t="s">
        <v>156</v>
      </c>
      <c r="Q1272" t="s">
        <v>3121</v>
      </c>
      <c r="R1272" t="s">
        <v>226</v>
      </c>
      <c r="S1272" t="s">
        <v>245</v>
      </c>
      <c r="T1272" t="s">
        <v>11004</v>
      </c>
      <c r="U1272" t="s">
        <v>5979</v>
      </c>
      <c r="V1272" t="s">
        <v>2060</v>
      </c>
      <c r="W1272" t="s">
        <v>555</v>
      </c>
      <c r="X1272" t="s">
        <v>11005</v>
      </c>
    </row>
    <row r="1273" spans="1:24" hidden="1" x14ac:dyDescent="0.25">
      <c r="A1273" t="s">
        <v>11006</v>
      </c>
      <c r="B1273" t="s">
        <v>11007</v>
      </c>
      <c r="C1273" s="1" t="str">
        <f t="shared" si="135"/>
        <v>21:0955</v>
      </c>
      <c r="D1273" s="1" t="str">
        <f t="shared" si="136"/>
        <v>21:0006</v>
      </c>
      <c r="E1273" t="s">
        <v>10491</v>
      </c>
      <c r="F1273" t="s">
        <v>11008</v>
      </c>
      <c r="H1273">
        <v>64.789421599999997</v>
      </c>
      <c r="I1273">
        <v>-111.05480849999999</v>
      </c>
      <c r="J1273" s="1" t="str">
        <f t="shared" si="134"/>
        <v>Till</v>
      </c>
      <c r="K1273" s="1" t="str">
        <f t="shared" si="137"/>
        <v>Grain Mount: 0.25 – 0.50 mm</v>
      </c>
      <c r="L1273" t="s">
        <v>10131</v>
      </c>
      <c r="M1273" s="1" t="str">
        <f>HYPERLINK("http://geochem.nrcan.gc.ca/cdogs/content/kwd/kwd030548_e.htm", "Ap")</f>
        <v>Ap</v>
      </c>
      <c r="N1273" t="s">
        <v>33</v>
      </c>
      <c r="O1273" t="s">
        <v>11009</v>
      </c>
      <c r="P1273" t="s">
        <v>1269</v>
      </c>
      <c r="Q1273" t="s">
        <v>120</v>
      </c>
      <c r="R1273" t="s">
        <v>420</v>
      </c>
      <c r="S1273" t="s">
        <v>366</v>
      </c>
      <c r="T1273" t="s">
        <v>1910</v>
      </c>
      <c r="U1273" t="s">
        <v>158</v>
      </c>
      <c r="V1273" t="s">
        <v>282</v>
      </c>
      <c r="W1273" t="s">
        <v>226</v>
      </c>
      <c r="X1273" t="s">
        <v>11010</v>
      </c>
    </row>
    <row r="1274" spans="1:24" hidden="1" x14ac:dyDescent="0.25">
      <c r="A1274" t="s">
        <v>11011</v>
      </c>
      <c r="B1274" t="s">
        <v>11012</v>
      </c>
      <c r="C1274" s="1" t="str">
        <f t="shared" si="135"/>
        <v>21:0955</v>
      </c>
      <c r="D1274" s="1" t="str">
        <f t="shared" si="136"/>
        <v>21:0006</v>
      </c>
      <c r="E1274" t="s">
        <v>10491</v>
      </c>
      <c r="F1274" t="s">
        <v>11013</v>
      </c>
      <c r="H1274">
        <v>64.789421599999997</v>
      </c>
      <c r="I1274">
        <v>-111.05480849999999</v>
      </c>
      <c r="J1274" s="1" t="str">
        <f t="shared" si="134"/>
        <v>Till</v>
      </c>
      <c r="K1274" s="1" t="str">
        <f t="shared" si="137"/>
        <v>Grain Mount: 0.25 – 0.50 mm</v>
      </c>
      <c r="L1274" t="s">
        <v>10131</v>
      </c>
      <c r="M1274" s="1" t="str">
        <f>HYPERLINK("http://geochem.nrcan.gc.ca/cdogs/content/kwd/kwd030548_e.htm", "Ap")</f>
        <v>Ap</v>
      </c>
      <c r="N1274" t="s">
        <v>411</v>
      </c>
      <c r="O1274" t="s">
        <v>11014</v>
      </c>
      <c r="P1274" t="s">
        <v>90</v>
      </c>
      <c r="Q1274" t="s">
        <v>5632</v>
      </c>
      <c r="R1274" t="s">
        <v>33</v>
      </c>
      <c r="S1274" t="s">
        <v>645</v>
      </c>
      <c r="T1274" t="s">
        <v>11015</v>
      </c>
      <c r="U1274" t="s">
        <v>1036</v>
      </c>
      <c r="V1274" t="s">
        <v>489</v>
      </c>
      <c r="W1274" t="s">
        <v>955</v>
      </c>
      <c r="X1274" t="s">
        <v>11016</v>
      </c>
    </row>
    <row r="1275" spans="1:24" hidden="1" x14ac:dyDescent="0.25">
      <c r="A1275" t="s">
        <v>11017</v>
      </c>
      <c r="B1275" t="s">
        <v>11018</v>
      </c>
      <c r="C1275" s="1" t="str">
        <f t="shared" si="135"/>
        <v>21:0955</v>
      </c>
      <c r="D1275" s="1" t="str">
        <f t="shared" si="136"/>
        <v>21:0006</v>
      </c>
      <c r="E1275" t="s">
        <v>10491</v>
      </c>
      <c r="F1275" t="s">
        <v>11019</v>
      </c>
      <c r="H1275">
        <v>64.789421599999997</v>
      </c>
      <c r="I1275">
        <v>-111.05480849999999</v>
      </c>
      <c r="J1275" s="1" t="str">
        <f t="shared" si="134"/>
        <v>Till</v>
      </c>
      <c r="K1275" s="1" t="str">
        <f t="shared" si="137"/>
        <v>Grain Mount: 0.25 – 0.50 mm</v>
      </c>
      <c r="L1275" t="s">
        <v>10131</v>
      </c>
      <c r="M1275" s="1" t="str">
        <f>HYPERLINK("http://geochem.nrcan.gc.ca/cdogs/content/kwd/kwd030548_e.htm", "Ap")</f>
        <v>Ap</v>
      </c>
      <c r="N1275" t="s">
        <v>411</v>
      </c>
      <c r="O1275" t="s">
        <v>11020</v>
      </c>
      <c r="P1275" t="s">
        <v>421</v>
      </c>
      <c r="Q1275" t="s">
        <v>1549</v>
      </c>
      <c r="R1275" t="s">
        <v>33</v>
      </c>
      <c r="S1275" t="s">
        <v>33</v>
      </c>
      <c r="T1275" t="s">
        <v>6348</v>
      </c>
      <c r="U1275" t="s">
        <v>172</v>
      </c>
      <c r="V1275" t="s">
        <v>425</v>
      </c>
      <c r="W1275" t="s">
        <v>33</v>
      </c>
      <c r="X1275" t="s">
        <v>11021</v>
      </c>
    </row>
    <row r="1276" spans="1:24" hidden="1" x14ac:dyDescent="0.25">
      <c r="A1276" t="s">
        <v>11022</v>
      </c>
      <c r="B1276" t="s">
        <v>11023</v>
      </c>
      <c r="C1276" s="1" t="str">
        <f t="shared" si="135"/>
        <v>21:0955</v>
      </c>
      <c r="D1276" s="1" t="str">
        <f t="shared" si="136"/>
        <v>21:0006</v>
      </c>
      <c r="E1276" t="s">
        <v>10491</v>
      </c>
      <c r="F1276" t="s">
        <v>11024</v>
      </c>
      <c r="H1276">
        <v>64.789421599999997</v>
      </c>
      <c r="I1276">
        <v>-111.05480849999999</v>
      </c>
      <c r="J1276" s="1" t="str">
        <f t="shared" si="134"/>
        <v>Till</v>
      </c>
      <c r="K1276" s="1" t="str">
        <f t="shared" si="137"/>
        <v>Grain Mount: 0.25 – 0.50 mm</v>
      </c>
      <c r="L1276" t="s">
        <v>10131</v>
      </c>
      <c r="M1276" s="1" t="str">
        <f>HYPERLINK("http://geochem.nrcan.gc.ca/cdogs/content/kwd/kwd030120_e.htm", "Ilm")</f>
        <v>Ilm</v>
      </c>
      <c r="N1276" t="s">
        <v>33</v>
      </c>
      <c r="O1276" t="s">
        <v>255</v>
      </c>
      <c r="P1276" t="s">
        <v>90</v>
      </c>
      <c r="Q1276" t="s">
        <v>11025</v>
      </c>
      <c r="R1276" t="s">
        <v>87</v>
      </c>
      <c r="S1276" t="s">
        <v>92</v>
      </c>
      <c r="T1276" t="s">
        <v>11026</v>
      </c>
      <c r="U1276" t="s">
        <v>33</v>
      </c>
      <c r="V1276" t="s">
        <v>33</v>
      </c>
      <c r="W1276" t="s">
        <v>11027</v>
      </c>
      <c r="X1276" t="s">
        <v>2394</v>
      </c>
    </row>
    <row r="1277" spans="1:24" hidden="1" x14ac:dyDescent="0.25">
      <c r="A1277" t="s">
        <v>11028</v>
      </c>
      <c r="B1277" t="s">
        <v>11029</v>
      </c>
      <c r="C1277" s="1" t="str">
        <f t="shared" si="135"/>
        <v>21:0955</v>
      </c>
      <c r="D1277" s="1" t="str">
        <f t="shared" si="136"/>
        <v>21:0006</v>
      </c>
      <c r="E1277" t="s">
        <v>10491</v>
      </c>
      <c r="F1277" t="s">
        <v>11030</v>
      </c>
      <c r="H1277">
        <v>64.789421599999997</v>
      </c>
      <c r="I1277">
        <v>-111.05480849999999</v>
      </c>
      <c r="J1277" s="1" t="str">
        <f t="shared" si="134"/>
        <v>Till</v>
      </c>
      <c r="K1277" s="1" t="str">
        <f t="shared" si="137"/>
        <v>Grain Mount: 0.25 – 0.50 mm</v>
      </c>
      <c r="L1277" t="s">
        <v>10131</v>
      </c>
      <c r="M1277" s="1" t="str">
        <f>HYPERLINK("http://geochem.nrcan.gc.ca/cdogs/content/kwd/kwd030125_e.htm", "Rt")</f>
        <v>Rt</v>
      </c>
      <c r="N1277" t="s">
        <v>144</v>
      </c>
      <c r="O1277" t="s">
        <v>728</v>
      </c>
      <c r="P1277" t="s">
        <v>1860</v>
      </c>
      <c r="Q1277" t="s">
        <v>4619</v>
      </c>
      <c r="R1277" t="s">
        <v>33</v>
      </c>
      <c r="S1277" t="s">
        <v>33</v>
      </c>
      <c r="T1277" t="s">
        <v>480</v>
      </c>
      <c r="U1277" t="s">
        <v>33</v>
      </c>
      <c r="V1277" t="s">
        <v>33</v>
      </c>
      <c r="W1277" t="s">
        <v>11031</v>
      </c>
      <c r="X1277" t="s">
        <v>11032</v>
      </c>
    </row>
    <row r="1278" spans="1:24" hidden="1" x14ac:dyDescent="0.25">
      <c r="A1278" t="s">
        <v>11033</v>
      </c>
      <c r="B1278" t="s">
        <v>11034</v>
      </c>
      <c r="C1278" s="1" t="str">
        <f t="shared" si="135"/>
        <v>21:0955</v>
      </c>
      <c r="D1278" s="1" t="str">
        <f t="shared" si="136"/>
        <v>21:0006</v>
      </c>
      <c r="E1278" t="s">
        <v>10491</v>
      </c>
      <c r="F1278" t="s">
        <v>11035</v>
      </c>
      <c r="H1278">
        <v>64.789421599999997</v>
      </c>
      <c r="I1278">
        <v>-111.05480849999999</v>
      </c>
      <c r="J1278" s="1" t="str">
        <f t="shared" si="134"/>
        <v>Till</v>
      </c>
      <c r="K1278" s="1" t="str">
        <f t="shared" si="137"/>
        <v>Grain Mount: 0.25 – 0.50 mm</v>
      </c>
      <c r="L1278" t="s">
        <v>10131</v>
      </c>
      <c r="M1278" s="1" t="str">
        <f>HYPERLINK("http://geochem.nrcan.gc.ca/cdogs/content/kwd/kwd030120_e.htm", "Ilm")</f>
        <v>Ilm</v>
      </c>
      <c r="N1278" t="s">
        <v>645</v>
      </c>
      <c r="O1278" t="s">
        <v>420</v>
      </c>
      <c r="P1278" t="s">
        <v>2340</v>
      </c>
      <c r="Q1278" t="s">
        <v>11036</v>
      </c>
      <c r="R1278" t="s">
        <v>33</v>
      </c>
      <c r="S1278" t="s">
        <v>9682</v>
      </c>
      <c r="T1278" t="s">
        <v>11037</v>
      </c>
      <c r="U1278" t="s">
        <v>33</v>
      </c>
      <c r="V1278" t="s">
        <v>33</v>
      </c>
      <c r="W1278" t="s">
        <v>11038</v>
      </c>
      <c r="X1278" t="s">
        <v>11039</v>
      </c>
    </row>
    <row r="1279" spans="1:24" hidden="1" x14ac:dyDescent="0.25">
      <c r="A1279" t="s">
        <v>11040</v>
      </c>
      <c r="B1279" t="s">
        <v>11041</v>
      </c>
      <c r="C1279" s="1" t="str">
        <f t="shared" si="135"/>
        <v>21:0955</v>
      </c>
      <c r="D1279" s="1" t="str">
        <f t="shared" si="136"/>
        <v>21:0006</v>
      </c>
      <c r="E1279" t="s">
        <v>10491</v>
      </c>
      <c r="F1279" t="s">
        <v>11042</v>
      </c>
      <c r="H1279">
        <v>64.789421599999997</v>
      </c>
      <c r="I1279">
        <v>-111.05480849999999</v>
      </c>
      <c r="J1279" s="1" t="str">
        <f t="shared" si="134"/>
        <v>Till</v>
      </c>
      <c r="K1279" s="1" t="str">
        <f t="shared" si="137"/>
        <v>Grain Mount: 0.25 – 0.50 mm</v>
      </c>
      <c r="L1279" t="s">
        <v>10131</v>
      </c>
      <c r="M1279" s="1" t="str">
        <f>HYPERLINK("http://geochem.nrcan.gc.ca/cdogs/content/kwd/kwd030120_e.htm", "Ilm")</f>
        <v>Ilm</v>
      </c>
      <c r="N1279" t="s">
        <v>399</v>
      </c>
      <c r="O1279" t="s">
        <v>33</v>
      </c>
      <c r="P1279" t="s">
        <v>47</v>
      </c>
      <c r="Q1279" t="s">
        <v>11043</v>
      </c>
      <c r="R1279" t="s">
        <v>33</v>
      </c>
      <c r="S1279" t="s">
        <v>3649</v>
      </c>
      <c r="T1279" t="s">
        <v>11044</v>
      </c>
      <c r="U1279" t="s">
        <v>33</v>
      </c>
      <c r="V1279" t="s">
        <v>33</v>
      </c>
      <c r="W1279" t="s">
        <v>11045</v>
      </c>
      <c r="X1279" t="s">
        <v>11046</v>
      </c>
    </row>
    <row r="1280" spans="1:24" hidden="1" x14ac:dyDescent="0.25">
      <c r="A1280" t="s">
        <v>11047</v>
      </c>
      <c r="B1280" t="s">
        <v>11048</v>
      </c>
      <c r="C1280" s="1" t="str">
        <f t="shared" si="135"/>
        <v>21:0955</v>
      </c>
      <c r="D1280" s="1" t="str">
        <f t="shared" si="136"/>
        <v>21:0006</v>
      </c>
      <c r="E1280" t="s">
        <v>10491</v>
      </c>
      <c r="F1280" t="s">
        <v>11049</v>
      </c>
      <c r="H1280">
        <v>64.789421599999997</v>
      </c>
      <c r="I1280">
        <v>-111.05480849999999</v>
      </c>
      <c r="J1280" s="1" t="str">
        <f t="shared" si="134"/>
        <v>Till</v>
      </c>
      <c r="K1280" s="1" t="str">
        <f t="shared" si="137"/>
        <v>Grain Mount: 0.25 – 0.50 mm</v>
      </c>
      <c r="L1280" t="s">
        <v>10131</v>
      </c>
      <c r="M1280" s="1" t="str">
        <f>HYPERLINK("http://geochem.nrcan.gc.ca/cdogs/content/kwd/kwd030120_e.htm", "Ilm")</f>
        <v>Ilm</v>
      </c>
      <c r="N1280" t="s">
        <v>494</v>
      </c>
      <c r="O1280" t="s">
        <v>184</v>
      </c>
      <c r="P1280" t="s">
        <v>411</v>
      </c>
      <c r="Q1280" t="s">
        <v>10125</v>
      </c>
      <c r="R1280" t="s">
        <v>33</v>
      </c>
      <c r="S1280" t="s">
        <v>2696</v>
      </c>
      <c r="T1280" t="s">
        <v>1847</v>
      </c>
      <c r="U1280" t="s">
        <v>33</v>
      </c>
      <c r="V1280" t="s">
        <v>33</v>
      </c>
      <c r="W1280" t="s">
        <v>11050</v>
      </c>
      <c r="X1280" t="s">
        <v>11051</v>
      </c>
    </row>
    <row r="1281" spans="1:24" hidden="1" x14ac:dyDescent="0.25">
      <c r="A1281" t="s">
        <v>11052</v>
      </c>
      <c r="B1281" t="s">
        <v>11053</v>
      </c>
      <c r="C1281" s="1" t="str">
        <f t="shared" si="135"/>
        <v>21:0955</v>
      </c>
      <c r="D1281" s="1" t="str">
        <f t="shared" si="136"/>
        <v>21:0006</v>
      </c>
      <c r="E1281" t="s">
        <v>10491</v>
      </c>
      <c r="F1281" t="s">
        <v>11054</v>
      </c>
      <c r="H1281">
        <v>64.789421599999997</v>
      </c>
      <c r="I1281">
        <v>-111.05480849999999</v>
      </c>
      <c r="J1281" s="1" t="str">
        <f t="shared" si="134"/>
        <v>Till</v>
      </c>
      <c r="K1281" s="1" t="str">
        <f t="shared" si="137"/>
        <v>Grain Mount: 0.25 – 0.50 mm</v>
      </c>
      <c r="L1281" t="s">
        <v>10131</v>
      </c>
      <c r="M1281" s="1" t="str">
        <f>HYPERLINK("http://geochem.nrcan.gc.ca/cdogs/content/kwd/kwd030120_e.htm", "Ilm")</f>
        <v>Ilm</v>
      </c>
      <c r="N1281" t="s">
        <v>11055</v>
      </c>
      <c r="O1281" t="s">
        <v>686</v>
      </c>
      <c r="P1281" t="s">
        <v>278</v>
      </c>
      <c r="Q1281" t="s">
        <v>11056</v>
      </c>
      <c r="R1281" t="s">
        <v>33</v>
      </c>
      <c r="S1281" t="s">
        <v>11057</v>
      </c>
      <c r="T1281" t="s">
        <v>2723</v>
      </c>
      <c r="U1281" t="s">
        <v>4098</v>
      </c>
      <c r="V1281" t="s">
        <v>33</v>
      </c>
      <c r="W1281" t="s">
        <v>11058</v>
      </c>
      <c r="X1281" t="s">
        <v>11059</v>
      </c>
    </row>
    <row r="1282" spans="1:24" hidden="1" x14ac:dyDescent="0.25">
      <c r="A1282" t="s">
        <v>11060</v>
      </c>
      <c r="B1282" t="s">
        <v>11061</v>
      </c>
      <c r="C1282" s="1" t="str">
        <f t="shared" si="135"/>
        <v>21:0955</v>
      </c>
      <c r="D1282" s="1" t="str">
        <f t="shared" si="136"/>
        <v>21:0006</v>
      </c>
      <c r="E1282" t="s">
        <v>10491</v>
      </c>
      <c r="F1282" t="s">
        <v>11062</v>
      </c>
      <c r="H1282">
        <v>64.789421599999997</v>
      </c>
      <c r="I1282">
        <v>-111.05480849999999</v>
      </c>
      <c r="J1282" s="1" t="str">
        <f t="shared" si="134"/>
        <v>Till</v>
      </c>
      <c r="K1282" s="1" t="str">
        <f t="shared" si="137"/>
        <v>Grain Mount: 0.25 – 0.50 mm</v>
      </c>
      <c r="L1282" t="s">
        <v>10131</v>
      </c>
      <c r="M1282" s="1" t="str">
        <f>HYPERLINK("http://geochem.nrcan.gc.ca/cdogs/content/kwd/kwd030538_e.htm", "Mg_Ilm")</f>
        <v>Mg_Ilm</v>
      </c>
      <c r="N1282" t="s">
        <v>6605</v>
      </c>
      <c r="O1282" t="s">
        <v>33</v>
      </c>
      <c r="P1282" t="s">
        <v>11063</v>
      </c>
      <c r="Q1282" t="s">
        <v>11064</v>
      </c>
      <c r="R1282" t="s">
        <v>462</v>
      </c>
      <c r="S1282" t="s">
        <v>11065</v>
      </c>
      <c r="T1282" t="s">
        <v>175</v>
      </c>
      <c r="U1282" t="s">
        <v>36</v>
      </c>
      <c r="V1282" t="s">
        <v>33</v>
      </c>
      <c r="W1282" t="s">
        <v>11066</v>
      </c>
      <c r="X1282" t="s">
        <v>11067</v>
      </c>
    </row>
    <row r="1283" spans="1:24" hidden="1" x14ac:dyDescent="0.25">
      <c r="A1283" t="s">
        <v>11068</v>
      </c>
      <c r="B1283" t="s">
        <v>11069</v>
      </c>
      <c r="C1283" s="1" t="str">
        <f t="shared" si="135"/>
        <v>21:0955</v>
      </c>
      <c r="D1283" s="1" t="str">
        <f t="shared" si="136"/>
        <v>21:0006</v>
      </c>
      <c r="E1283" t="s">
        <v>10491</v>
      </c>
      <c r="F1283" t="s">
        <v>11070</v>
      </c>
      <c r="H1283">
        <v>64.789421599999997</v>
      </c>
      <c r="I1283">
        <v>-111.05480849999999</v>
      </c>
      <c r="J1283" s="1" t="str">
        <f t="shared" si="134"/>
        <v>Till</v>
      </c>
      <c r="K1283" s="1" t="str">
        <f t="shared" si="137"/>
        <v>Grain Mount: 0.25 – 0.50 mm</v>
      </c>
      <c r="L1283" t="s">
        <v>10131</v>
      </c>
      <c r="M1283" s="1" t="str">
        <f>HYPERLINK("http://geochem.nrcan.gc.ca/cdogs/content/kwd/kwd030120_e.htm", "Ilm")</f>
        <v>Ilm</v>
      </c>
      <c r="N1283" t="s">
        <v>4748</v>
      </c>
      <c r="O1283" t="s">
        <v>234</v>
      </c>
      <c r="P1283" t="s">
        <v>669</v>
      </c>
      <c r="Q1283" t="s">
        <v>11071</v>
      </c>
      <c r="R1283" t="s">
        <v>33</v>
      </c>
      <c r="S1283" t="s">
        <v>3525</v>
      </c>
      <c r="T1283" t="s">
        <v>3700</v>
      </c>
      <c r="U1283" t="s">
        <v>33</v>
      </c>
      <c r="V1283" t="s">
        <v>33</v>
      </c>
      <c r="W1283" t="s">
        <v>11072</v>
      </c>
      <c r="X1283" t="s">
        <v>11073</v>
      </c>
    </row>
    <row r="1284" spans="1:24" hidden="1" x14ac:dyDescent="0.25">
      <c r="A1284" t="s">
        <v>11074</v>
      </c>
      <c r="B1284" t="s">
        <v>11075</v>
      </c>
      <c r="C1284" s="1" t="str">
        <f t="shared" si="135"/>
        <v>21:0955</v>
      </c>
      <c r="D1284" s="1" t="str">
        <f t="shared" si="136"/>
        <v>21:0006</v>
      </c>
      <c r="E1284" t="s">
        <v>10491</v>
      </c>
      <c r="F1284" t="s">
        <v>11076</v>
      </c>
      <c r="H1284">
        <v>64.789421599999997</v>
      </c>
      <c r="I1284">
        <v>-111.05480849999999</v>
      </c>
      <c r="J1284" s="1" t="str">
        <f t="shared" si="134"/>
        <v>Till</v>
      </c>
      <c r="K1284" s="1" t="str">
        <f t="shared" si="137"/>
        <v>Grain Mount: 0.25 – 0.50 mm</v>
      </c>
      <c r="L1284" t="s">
        <v>10131</v>
      </c>
      <c r="M1284" s="1" t="str">
        <f>HYPERLINK("http://geochem.nrcan.gc.ca/cdogs/content/kwd/kwd030120_e.htm", "Ilm")</f>
        <v>Ilm</v>
      </c>
      <c r="N1284" t="s">
        <v>449</v>
      </c>
      <c r="O1284" t="s">
        <v>457</v>
      </c>
      <c r="P1284" t="s">
        <v>246</v>
      </c>
      <c r="Q1284" t="s">
        <v>11077</v>
      </c>
      <c r="R1284" t="s">
        <v>33</v>
      </c>
      <c r="S1284" t="s">
        <v>4123</v>
      </c>
      <c r="T1284" t="s">
        <v>3219</v>
      </c>
      <c r="U1284" t="s">
        <v>2609</v>
      </c>
      <c r="V1284" t="s">
        <v>33</v>
      </c>
      <c r="W1284" t="s">
        <v>11078</v>
      </c>
      <c r="X1284" t="s">
        <v>11079</v>
      </c>
    </row>
    <row r="1285" spans="1:24" hidden="1" x14ac:dyDescent="0.25">
      <c r="A1285" t="s">
        <v>11080</v>
      </c>
      <c r="B1285" t="s">
        <v>11081</v>
      </c>
      <c r="C1285" s="1" t="str">
        <f t="shared" si="135"/>
        <v>21:0955</v>
      </c>
      <c r="D1285" s="1" t="str">
        <f t="shared" si="136"/>
        <v>21:0006</v>
      </c>
      <c r="E1285" t="s">
        <v>10491</v>
      </c>
      <c r="F1285" t="s">
        <v>11082</v>
      </c>
      <c r="H1285">
        <v>64.789421599999997</v>
      </c>
      <c r="I1285">
        <v>-111.05480849999999</v>
      </c>
      <c r="J1285" s="1" t="str">
        <f t="shared" si="134"/>
        <v>Till</v>
      </c>
      <c r="K1285" s="1" t="str">
        <f t="shared" si="137"/>
        <v>Grain Mount: 0.25 – 0.50 mm</v>
      </c>
      <c r="L1285" t="s">
        <v>10131</v>
      </c>
      <c r="M1285" s="1" t="str">
        <f>HYPERLINK("http://geochem.nrcan.gc.ca/cdogs/content/kwd/kwd030120_e.htm", "Ilm")</f>
        <v>Ilm</v>
      </c>
      <c r="N1285" t="s">
        <v>307</v>
      </c>
      <c r="O1285" t="s">
        <v>33</v>
      </c>
      <c r="P1285" t="s">
        <v>398</v>
      </c>
      <c r="Q1285" t="s">
        <v>11083</v>
      </c>
      <c r="R1285" t="s">
        <v>33</v>
      </c>
      <c r="S1285" t="s">
        <v>11084</v>
      </c>
      <c r="T1285" t="s">
        <v>11085</v>
      </c>
      <c r="U1285" t="s">
        <v>33</v>
      </c>
      <c r="V1285" t="s">
        <v>33</v>
      </c>
      <c r="W1285" t="s">
        <v>11086</v>
      </c>
      <c r="X1285" t="s">
        <v>11087</v>
      </c>
    </row>
    <row r="1286" spans="1:24" hidden="1" x14ac:dyDescent="0.25">
      <c r="A1286" t="s">
        <v>11088</v>
      </c>
      <c r="B1286" t="s">
        <v>11089</v>
      </c>
      <c r="C1286" s="1" t="str">
        <f t="shared" si="135"/>
        <v>21:0955</v>
      </c>
      <c r="D1286" s="1" t="str">
        <f t="shared" si="136"/>
        <v>21:0006</v>
      </c>
      <c r="E1286" t="s">
        <v>10491</v>
      </c>
      <c r="F1286" t="s">
        <v>11090</v>
      </c>
      <c r="H1286">
        <v>64.789421599999997</v>
      </c>
      <c r="I1286">
        <v>-111.05480849999999</v>
      </c>
      <c r="J1286" s="1" t="str">
        <f t="shared" si="134"/>
        <v>Till</v>
      </c>
      <c r="K1286" s="1" t="str">
        <f t="shared" si="137"/>
        <v>Grain Mount: 0.25 – 0.50 mm</v>
      </c>
      <c r="L1286" t="s">
        <v>10131</v>
      </c>
      <c r="M1286" s="1" t="str">
        <f>HYPERLINK("http://geochem.nrcan.gc.ca/cdogs/content/kwd/kwd030115_e.htm", "Chr")</f>
        <v>Chr</v>
      </c>
      <c r="N1286" t="s">
        <v>11091</v>
      </c>
      <c r="O1286" t="s">
        <v>278</v>
      </c>
      <c r="P1286" t="s">
        <v>11092</v>
      </c>
      <c r="Q1286" t="s">
        <v>11093</v>
      </c>
      <c r="R1286" t="s">
        <v>101</v>
      </c>
      <c r="S1286" t="s">
        <v>11094</v>
      </c>
      <c r="T1286" t="s">
        <v>11095</v>
      </c>
      <c r="U1286" t="s">
        <v>33</v>
      </c>
      <c r="V1286" t="s">
        <v>1161</v>
      </c>
      <c r="W1286" t="s">
        <v>5679</v>
      </c>
      <c r="X1286" t="s">
        <v>11096</v>
      </c>
    </row>
    <row r="1287" spans="1:24" hidden="1" x14ac:dyDescent="0.25">
      <c r="A1287" t="s">
        <v>11097</v>
      </c>
      <c r="B1287" t="s">
        <v>11098</v>
      </c>
      <c r="C1287" s="1" t="str">
        <f t="shared" si="135"/>
        <v>21:0955</v>
      </c>
      <c r="D1287" s="1" t="str">
        <f t="shared" si="136"/>
        <v>21:0006</v>
      </c>
      <c r="E1287" t="s">
        <v>10491</v>
      </c>
      <c r="F1287" t="s">
        <v>11099</v>
      </c>
      <c r="H1287">
        <v>64.789421599999997</v>
      </c>
      <c r="I1287">
        <v>-111.05480849999999</v>
      </c>
      <c r="J1287" s="1" t="str">
        <f t="shared" si="134"/>
        <v>Till</v>
      </c>
      <c r="K1287" s="1" t="str">
        <f t="shared" si="137"/>
        <v>Grain Mount: 0.25 – 0.50 mm</v>
      </c>
      <c r="L1287" t="s">
        <v>10131</v>
      </c>
      <c r="M1287" s="1" t="str">
        <f>HYPERLINK("http://geochem.nrcan.gc.ca/cdogs/content/kwd/kwd030120_e.htm", "Ilm")</f>
        <v>Ilm</v>
      </c>
      <c r="N1287" t="s">
        <v>36</v>
      </c>
      <c r="O1287" t="s">
        <v>142</v>
      </c>
      <c r="P1287" t="s">
        <v>1191</v>
      </c>
      <c r="Q1287" t="s">
        <v>11100</v>
      </c>
      <c r="R1287" t="s">
        <v>462</v>
      </c>
      <c r="S1287" t="s">
        <v>501</v>
      </c>
      <c r="T1287" t="s">
        <v>11101</v>
      </c>
      <c r="U1287" t="s">
        <v>33</v>
      </c>
      <c r="V1287" t="s">
        <v>33</v>
      </c>
      <c r="W1287" t="s">
        <v>11102</v>
      </c>
      <c r="X1287" t="s">
        <v>11103</v>
      </c>
    </row>
    <row r="1288" spans="1:24" hidden="1" x14ac:dyDescent="0.25">
      <c r="A1288" t="s">
        <v>11104</v>
      </c>
      <c r="B1288" t="s">
        <v>11105</v>
      </c>
      <c r="C1288" s="1" t="str">
        <f t="shared" si="135"/>
        <v>21:0955</v>
      </c>
      <c r="D1288" s="1" t="str">
        <f t="shared" si="136"/>
        <v>21:0006</v>
      </c>
      <c r="E1288" t="s">
        <v>10491</v>
      </c>
      <c r="F1288" t="s">
        <v>11106</v>
      </c>
      <c r="H1288">
        <v>64.789421599999997</v>
      </c>
      <c r="I1288">
        <v>-111.05480849999999</v>
      </c>
      <c r="J1288" s="1" t="str">
        <f t="shared" si="134"/>
        <v>Till</v>
      </c>
      <c r="K1288" s="1" t="str">
        <f t="shared" si="137"/>
        <v>Grain Mount: 0.25 – 0.50 mm</v>
      </c>
      <c r="L1288" t="s">
        <v>10131</v>
      </c>
      <c r="M1288" s="1" t="str">
        <f>HYPERLINK("http://geochem.nrcan.gc.ca/cdogs/content/kwd/kwd030115_e.htm", "Chr")</f>
        <v>Chr</v>
      </c>
      <c r="N1288" t="s">
        <v>11107</v>
      </c>
      <c r="O1288" t="s">
        <v>246</v>
      </c>
      <c r="P1288" t="s">
        <v>11108</v>
      </c>
      <c r="Q1288" t="s">
        <v>11109</v>
      </c>
      <c r="R1288" t="s">
        <v>33</v>
      </c>
      <c r="S1288" t="s">
        <v>11110</v>
      </c>
      <c r="T1288" t="s">
        <v>89</v>
      </c>
      <c r="U1288" t="s">
        <v>33</v>
      </c>
      <c r="V1288" t="s">
        <v>4550</v>
      </c>
      <c r="W1288" t="s">
        <v>531</v>
      </c>
      <c r="X1288" t="s">
        <v>11111</v>
      </c>
    </row>
    <row r="1289" spans="1:24" hidden="1" x14ac:dyDescent="0.25">
      <c r="A1289" t="s">
        <v>11112</v>
      </c>
      <c r="B1289" t="s">
        <v>11113</v>
      </c>
      <c r="C1289" s="1" t="str">
        <f t="shared" si="135"/>
        <v>21:0955</v>
      </c>
      <c r="D1289" s="1" t="str">
        <f t="shared" si="136"/>
        <v>21:0006</v>
      </c>
      <c r="E1289" t="s">
        <v>10491</v>
      </c>
      <c r="F1289" t="s">
        <v>11114</v>
      </c>
      <c r="H1289">
        <v>64.789421599999997</v>
      </c>
      <c r="I1289">
        <v>-111.05480849999999</v>
      </c>
      <c r="J1289" s="1" t="str">
        <f t="shared" si="134"/>
        <v>Till</v>
      </c>
      <c r="K1289" s="1" t="str">
        <f t="shared" si="137"/>
        <v>Grain Mount: 0.25 – 0.50 mm</v>
      </c>
      <c r="L1289" t="s">
        <v>11115</v>
      </c>
      <c r="M1289" s="1" t="str">
        <f>HYPERLINK("http://geochem.nrcan.gc.ca/cdogs/content/kwd/kwd030544_e.htm", "En")</f>
        <v>En</v>
      </c>
      <c r="N1289" t="s">
        <v>9567</v>
      </c>
      <c r="O1289" t="s">
        <v>3608</v>
      </c>
      <c r="P1289" t="s">
        <v>2448</v>
      </c>
      <c r="Q1289" t="s">
        <v>11116</v>
      </c>
      <c r="R1289" t="s">
        <v>90</v>
      </c>
      <c r="S1289" t="s">
        <v>11117</v>
      </c>
      <c r="T1289" t="s">
        <v>4123</v>
      </c>
      <c r="U1289" t="s">
        <v>1881</v>
      </c>
      <c r="V1289" t="s">
        <v>11118</v>
      </c>
      <c r="W1289" t="s">
        <v>221</v>
      </c>
      <c r="X1289" t="s">
        <v>11119</v>
      </c>
    </row>
    <row r="1290" spans="1:24" hidden="1" x14ac:dyDescent="0.25">
      <c r="A1290" t="s">
        <v>11120</v>
      </c>
      <c r="B1290" t="s">
        <v>11121</v>
      </c>
      <c r="C1290" s="1" t="str">
        <f t="shared" si="135"/>
        <v>21:0955</v>
      </c>
      <c r="D1290" s="1" t="str">
        <f t="shared" si="136"/>
        <v>21:0006</v>
      </c>
      <c r="E1290" t="s">
        <v>10491</v>
      </c>
      <c r="F1290" t="s">
        <v>11122</v>
      </c>
      <c r="H1290">
        <v>64.789421599999997</v>
      </c>
      <c r="I1290">
        <v>-111.05480849999999</v>
      </c>
      <c r="J1290" s="1" t="str">
        <f t="shared" si="134"/>
        <v>Till</v>
      </c>
      <c r="K1290" s="1" t="str">
        <f t="shared" si="137"/>
        <v>Grain Mount: 0.25 – 0.50 mm</v>
      </c>
      <c r="L1290" t="s">
        <v>11115</v>
      </c>
      <c r="M1290" s="1" t="str">
        <f>HYPERLINK("http://geochem.nrcan.gc.ca/cdogs/content/kwd/kwd030543_e.htm", "Di")</f>
        <v>Di</v>
      </c>
      <c r="N1290" t="s">
        <v>5064</v>
      </c>
      <c r="O1290" t="s">
        <v>11123</v>
      </c>
      <c r="P1290" t="s">
        <v>2448</v>
      </c>
      <c r="Q1290" t="s">
        <v>11124</v>
      </c>
      <c r="R1290" t="s">
        <v>245</v>
      </c>
      <c r="S1290" t="s">
        <v>6935</v>
      </c>
      <c r="T1290" t="s">
        <v>144</v>
      </c>
      <c r="U1290" t="s">
        <v>11125</v>
      </c>
      <c r="V1290" t="s">
        <v>11126</v>
      </c>
      <c r="W1290" t="s">
        <v>3546</v>
      </c>
      <c r="X1290" t="s">
        <v>1905</v>
      </c>
    </row>
    <row r="1291" spans="1:24" hidden="1" x14ac:dyDescent="0.25">
      <c r="A1291" t="s">
        <v>11127</v>
      </c>
      <c r="B1291" t="s">
        <v>11128</v>
      </c>
      <c r="C1291" s="1" t="str">
        <f t="shared" si="135"/>
        <v>21:0955</v>
      </c>
      <c r="D1291" s="1" t="str">
        <f t="shared" si="136"/>
        <v>21:0006</v>
      </c>
      <c r="E1291" t="s">
        <v>10491</v>
      </c>
      <c r="F1291" t="s">
        <v>11129</v>
      </c>
      <c r="H1291">
        <v>64.789421599999997</v>
      </c>
      <c r="I1291">
        <v>-111.05480849999999</v>
      </c>
      <c r="J1291" s="1" t="str">
        <f t="shared" si="134"/>
        <v>Till</v>
      </c>
      <c r="K1291" s="1" t="str">
        <f t="shared" si="137"/>
        <v>Grain Mount: 0.25 – 0.50 mm</v>
      </c>
      <c r="L1291" t="s">
        <v>11115</v>
      </c>
      <c r="M1291" s="1" t="str">
        <f>HYPERLINK("http://geochem.nrcan.gc.ca/cdogs/content/kwd/kwd030529_e.htm", "Hi_Cr_Di")</f>
        <v>Hi_Cr_Di</v>
      </c>
      <c r="N1291" t="s">
        <v>11130</v>
      </c>
      <c r="O1291" t="s">
        <v>3788</v>
      </c>
      <c r="P1291" t="s">
        <v>11131</v>
      </c>
      <c r="Q1291" t="s">
        <v>11132</v>
      </c>
      <c r="R1291" t="s">
        <v>462</v>
      </c>
      <c r="S1291" t="s">
        <v>8009</v>
      </c>
      <c r="T1291" t="s">
        <v>1552</v>
      </c>
      <c r="U1291" t="s">
        <v>11133</v>
      </c>
      <c r="V1291" t="s">
        <v>6842</v>
      </c>
      <c r="W1291" t="s">
        <v>501</v>
      </c>
      <c r="X1291" t="s">
        <v>11134</v>
      </c>
    </row>
    <row r="1292" spans="1:24" hidden="1" x14ac:dyDescent="0.25">
      <c r="A1292" t="s">
        <v>11135</v>
      </c>
      <c r="B1292" t="s">
        <v>11136</v>
      </c>
      <c r="C1292" s="1" t="str">
        <f t="shared" si="135"/>
        <v>21:0955</v>
      </c>
      <c r="D1292" s="1" t="str">
        <f t="shared" si="136"/>
        <v>21:0006</v>
      </c>
      <c r="E1292" t="s">
        <v>10491</v>
      </c>
      <c r="F1292" t="s">
        <v>11137</v>
      </c>
      <c r="H1292">
        <v>64.789421599999997</v>
      </c>
      <c r="I1292">
        <v>-111.05480849999999</v>
      </c>
      <c r="J1292" s="1" t="str">
        <f t="shared" si="134"/>
        <v>Till</v>
      </c>
      <c r="K1292" s="1" t="str">
        <f t="shared" si="137"/>
        <v>Grain Mount: 0.25 – 0.50 mm</v>
      </c>
      <c r="L1292" t="s">
        <v>11115</v>
      </c>
      <c r="M1292" s="1" t="str">
        <f>HYPERLINK("http://geochem.nrcan.gc.ca/cdogs/content/kwd/kwd030529_e.htm", "Hi_Cr_Di")</f>
        <v>Hi_Cr_Di</v>
      </c>
      <c r="N1292" t="s">
        <v>11138</v>
      </c>
      <c r="O1292" t="s">
        <v>4330</v>
      </c>
      <c r="P1292" t="s">
        <v>11139</v>
      </c>
      <c r="Q1292" t="s">
        <v>6492</v>
      </c>
      <c r="R1292" t="s">
        <v>531</v>
      </c>
      <c r="S1292" t="s">
        <v>11140</v>
      </c>
      <c r="T1292" t="s">
        <v>158</v>
      </c>
      <c r="U1292" t="s">
        <v>11141</v>
      </c>
      <c r="V1292" t="s">
        <v>11142</v>
      </c>
      <c r="W1292" t="s">
        <v>2141</v>
      </c>
      <c r="X1292" t="s">
        <v>11143</v>
      </c>
    </row>
    <row r="1293" spans="1:24" hidden="1" x14ac:dyDescent="0.25">
      <c r="A1293" t="s">
        <v>11144</v>
      </c>
      <c r="B1293" t="s">
        <v>11145</v>
      </c>
      <c r="C1293" s="1" t="str">
        <f t="shared" si="135"/>
        <v>21:0955</v>
      </c>
      <c r="D1293" s="1" t="str">
        <f t="shared" si="136"/>
        <v>21:0006</v>
      </c>
      <c r="E1293" t="s">
        <v>10491</v>
      </c>
      <c r="F1293" t="s">
        <v>11146</v>
      </c>
      <c r="H1293">
        <v>64.789421599999997</v>
      </c>
      <c r="I1293">
        <v>-111.05480849999999</v>
      </c>
      <c r="J1293" s="1" t="str">
        <f t="shared" si="134"/>
        <v>Till</v>
      </c>
      <c r="K1293" s="1" t="str">
        <f t="shared" si="137"/>
        <v>Grain Mount: 0.25 – 0.50 mm</v>
      </c>
      <c r="L1293" t="s">
        <v>11115</v>
      </c>
      <c r="M1293" s="1" t="str">
        <f>HYPERLINK("http://geochem.nrcan.gc.ca/cdogs/content/kwd/kwd030530_e.htm", "Cr_Di")</f>
        <v>Cr_Di</v>
      </c>
      <c r="N1293" t="s">
        <v>6259</v>
      </c>
      <c r="O1293" t="s">
        <v>3828</v>
      </c>
      <c r="P1293" t="s">
        <v>2337</v>
      </c>
      <c r="Q1293" t="s">
        <v>6321</v>
      </c>
      <c r="R1293" t="s">
        <v>104</v>
      </c>
      <c r="S1293" t="s">
        <v>11147</v>
      </c>
      <c r="T1293" t="s">
        <v>1036</v>
      </c>
      <c r="U1293" t="s">
        <v>11148</v>
      </c>
      <c r="V1293" t="s">
        <v>11149</v>
      </c>
      <c r="W1293" t="s">
        <v>451</v>
      </c>
      <c r="X1293" t="s">
        <v>11150</v>
      </c>
    </row>
    <row r="1294" spans="1:24" hidden="1" x14ac:dyDescent="0.25">
      <c r="A1294" t="s">
        <v>11151</v>
      </c>
      <c r="B1294" t="s">
        <v>11152</v>
      </c>
      <c r="C1294" s="1" t="str">
        <f t="shared" si="135"/>
        <v>21:0955</v>
      </c>
      <c r="D1294" s="1" t="str">
        <f t="shared" si="136"/>
        <v>21:0006</v>
      </c>
      <c r="E1294" t="s">
        <v>10491</v>
      </c>
      <c r="F1294" t="s">
        <v>11153</v>
      </c>
      <c r="H1294">
        <v>64.789421599999997</v>
      </c>
      <c r="I1294">
        <v>-111.05480849999999</v>
      </c>
      <c r="J1294" s="1" t="str">
        <f t="shared" si="134"/>
        <v>Till</v>
      </c>
      <c r="K1294" s="1" t="str">
        <f t="shared" si="137"/>
        <v>Grain Mount: 0.25 – 0.50 mm</v>
      </c>
      <c r="L1294" t="s">
        <v>11115</v>
      </c>
      <c r="M1294" s="1" t="str">
        <f>HYPERLINK("http://geochem.nrcan.gc.ca/cdogs/content/kwd/kwd030529_e.htm", "Hi_Cr_Di")</f>
        <v>Hi_Cr_Di</v>
      </c>
      <c r="N1294" t="s">
        <v>11154</v>
      </c>
      <c r="O1294" t="s">
        <v>11155</v>
      </c>
      <c r="P1294" t="s">
        <v>1598</v>
      </c>
      <c r="Q1294" t="s">
        <v>11156</v>
      </c>
      <c r="R1294" t="s">
        <v>221</v>
      </c>
      <c r="S1294" t="s">
        <v>11157</v>
      </c>
      <c r="T1294" t="s">
        <v>676</v>
      </c>
      <c r="U1294" t="s">
        <v>2606</v>
      </c>
      <c r="V1294" t="s">
        <v>11158</v>
      </c>
      <c r="W1294" t="s">
        <v>950</v>
      </c>
      <c r="X1294" t="s">
        <v>11159</v>
      </c>
    </row>
    <row r="1295" spans="1:24" hidden="1" x14ac:dyDescent="0.25">
      <c r="A1295" t="s">
        <v>11160</v>
      </c>
      <c r="B1295" t="s">
        <v>11161</v>
      </c>
      <c r="C1295" s="1" t="str">
        <f t="shared" si="135"/>
        <v>21:0955</v>
      </c>
      <c r="D1295" s="1" t="str">
        <f t="shared" si="136"/>
        <v>21:0006</v>
      </c>
      <c r="E1295" t="s">
        <v>10491</v>
      </c>
      <c r="F1295" t="s">
        <v>11162</v>
      </c>
      <c r="H1295">
        <v>64.789421599999997</v>
      </c>
      <c r="I1295">
        <v>-111.05480849999999</v>
      </c>
      <c r="J1295" s="1" t="str">
        <f t="shared" si="134"/>
        <v>Till</v>
      </c>
      <c r="K1295" s="1" t="str">
        <f t="shared" si="137"/>
        <v>Grain Mount: 0.25 – 0.50 mm</v>
      </c>
      <c r="L1295" t="s">
        <v>11115</v>
      </c>
      <c r="M1295" s="1" t="str">
        <f>HYPERLINK("http://geochem.nrcan.gc.ca/cdogs/content/kwd/kwd030543_e.htm", "Di")</f>
        <v>Di</v>
      </c>
      <c r="N1295" t="s">
        <v>3219</v>
      </c>
      <c r="O1295" t="s">
        <v>11163</v>
      </c>
      <c r="P1295" t="s">
        <v>1100</v>
      </c>
      <c r="Q1295" t="s">
        <v>11164</v>
      </c>
      <c r="R1295" t="s">
        <v>366</v>
      </c>
      <c r="S1295" t="s">
        <v>11165</v>
      </c>
      <c r="T1295" t="s">
        <v>186</v>
      </c>
      <c r="U1295" t="s">
        <v>11166</v>
      </c>
      <c r="V1295" t="s">
        <v>11167</v>
      </c>
      <c r="W1295" t="s">
        <v>282</v>
      </c>
      <c r="X1295" t="s">
        <v>11168</v>
      </c>
    </row>
    <row r="1296" spans="1:24" hidden="1" x14ac:dyDescent="0.25">
      <c r="A1296" t="s">
        <v>11169</v>
      </c>
      <c r="B1296" t="s">
        <v>11170</v>
      </c>
      <c r="C1296" s="1" t="str">
        <f t="shared" si="135"/>
        <v>21:0955</v>
      </c>
      <c r="D1296" s="1" t="str">
        <f t="shared" si="136"/>
        <v>21:0006</v>
      </c>
      <c r="E1296" t="s">
        <v>10491</v>
      </c>
      <c r="F1296" t="s">
        <v>11171</v>
      </c>
      <c r="H1296">
        <v>64.789421599999997</v>
      </c>
      <c r="I1296">
        <v>-111.05480849999999</v>
      </c>
      <c r="J1296" s="1" t="str">
        <f t="shared" si="134"/>
        <v>Till</v>
      </c>
      <c r="K1296" s="1" t="str">
        <f t="shared" si="137"/>
        <v>Grain Mount: 0.25 – 0.50 mm</v>
      </c>
      <c r="L1296" t="s">
        <v>11115</v>
      </c>
      <c r="M1296" s="1" t="str">
        <f>HYPERLINK("http://geochem.nrcan.gc.ca/cdogs/content/kwd/kwd030529_e.htm", "Hi_Cr_Di")</f>
        <v>Hi_Cr_Di</v>
      </c>
      <c r="N1296" t="s">
        <v>2726</v>
      </c>
      <c r="O1296" t="s">
        <v>11172</v>
      </c>
      <c r="P1296" t="s">
        <v>11173</v>
      </c>
      <c r="Q1296" t="s">
        <v>11174</v>
      </c>
      <c r="R1296" t="s">
        <v>61</v>
      </c>
      <c r="S1296" t="s">
        <v>11175</v>
      </c>
      <c r="T1296" t="s">
        <v>633</v>
      </c>
      <c r="U1296" t="s">
        <v>11176</v>
      </c>
      <c r="V1296" t="s">
        <v>11177</v>
      </c>
      <c r="W1296" t="s">
        <v>893</v>
      </c>
      <c r="X1296" t="s">
        <v>11178</v>
      </c>
    </row>
    <row r="1297" spans="1:24" hidden="1" x14ac:dyDescent="0.25">
      <c r="A1297" t="s">
        <v>11179</v>
      </c>
      <c r="B1297" t="s">
        <v>11180</v>
      </c>
      <c r="C1297" s="1" t="str">
        <f t="shared" si="135"/>
        <v>21:0955</v>
      </c>
      <c r="D1297" s="1" t="str">
        <f t="shared" si="136"/>
        <v>21:0006</v>
      </c>
      <c r="E1297" t="s">
        <v>10491</v>
      </c>
      <c r="F1297" t="s">
        <v>11181</v>
      </c>
      <c r="H1297">
        <v>64.789421599999997</v>
      </c>
      <c r="I1297">
        <v>-111.05480849999999</v>
      </c>
      <c r="J1297" s="1" t="str">
        <f t="shared" si="134"/>
        <v>Till</v>
      </c>
      <c r="K1297" s="1" t="str">
        <f t="shared" si="137"/>
        <v>Grain Mount: 0.25 – 0.50 mm</v>
      </c>
      <c r="L1297" t="s">
        <v>11115</v>
      </c>
      <c r="M1297" s="1" t="str">
        <f>HYPERLINK("http://geochem.nrcan.gc.ca/cdogs/content/kwd/kwd030530_e.htm", "Cr_Di")</f>
        <v>Cr_Di</v>
      </c>
      <c r="N1297" t="s">
        <v>11182</v>
      </c>
      <c r="O1297" t="s">
        <v>10192</v>
      </c>
      <c r="P1297" t="s">
        <v>1358</v>
      </c>
      <c r="Q1297" t="s">
        <v>11183</v>
      </c>
      <c r="R1297" t="s">
        <v>331</v>
      </c>
      <c r="S1297" t="s">
        <v>11184</v>
      </c>
      <c r="T1297" t="s">
        <v>718</v>
      </c>
      <c r="U1297" t="s">
        <v>11185</v>
      </c>
      <c r="V1297" t="s">
        <v>11186</v>
      </c>
      <c r="W1297" t="s">
        <v>1621</v>
      </c>
      <c r="X1297" t="s">
        <v>11187</v>
      </c>
    </row>
    <row r="1298" spans="1:24" hidden="1" x14ac:dyDescent="0.25">
      <c r="A1298" t="s">
        <v>11188</v>
      </c>
      <c r="B1298" t="s">
        <v>11189</v>
      </c>
      <c r="C1298" s="1" t="str">
        <f t="shared" si="135"/>
        <v>21:0955</v>
      </c>
      <c r="D1298" s="1" t="str">
        <f t="shared" si="136"/>
        <v>21:0006</v>
      </c>
      <c r="E1298" t="s">
        <v>10491</v>
      </c>
      <c r="F1298" t="s">
        <v>11190</v>
      </c>
      <c r="H1298">
        <v>64.789421599999997</v>
      </c>
      <c r="I1298">
        <v>-111.05480849999999</v>
      </c>
      <c r="J1298" s="1" t="str">
        <f t="shared" si="134"/>
        <v>Till</v>
      </c>
      <c r="K1298" s="1" t="str">
        <f t="shared" si="137"/>
        <v>Grain Mount: 0.25 – 0.50 mm</v>
      </c>
      <c r="L1298" t="s">
        <v>11115</v>
      </c>
      <c r="M1298" s="1" t="str">
        <f>HYPERLINK("http://geochem.nrcan.gc.ca/cdogs/content/kwd/kwd030529_e.htm", "Hi_Cr_Di")</f>
        <v>Hi_Cr_Di</v>
      </c>
      <c r="N1298" t="s">
        <v>11191</v>
      </c>
      <c r="O1298" t="s">
        <v>11192</v>
      </c>
      <c r="P1298" t="s">
        <v>11193</v>
      </c>
      <c r="Q1298" t="s">
        <v>11194</v>
      </c>
      <c r="R1298" t="s">
        <v>411</v>
      </c>
      <c r="S1298" t="s">
        <v>11195</v>
      </c>
      <c r="T1298" t="s">
        <v>955</v>
      </c>
      <c r="U1298" t="s">
        <v>11196</v>
      </c>
      <c r="V1298" t="s">
        <v>11197</v>
      </c>
      <c r="W1298" t="s">
        <v>238</v>
      </c>
      <c r="X1298" t="s">
        <v>11198</v>
      </c>
    </row>
    <row r="1299" spans="1:24" hidden="1" x14ac:dyDescent="0.25">
      <c r="A1299" t="s">
        <v>11199</v>
      </c>
      <c r="B1299" t="s">
        <v>11200</v>
      </c>
      <c r="C1299" s="1" t="str">
        <f t="shared" si="135"/>
        <v>21:0955</v>
      </c>
      <c r="D1299" s="1" t="str">
        <f t="shared" si="136"/>
        <v>21:0006</v>
      </c>
      <c r="E1299" t="s">
        <v>10491</v>
      </c>
      <c r="F1299" t="s">
        <v>11201</v>
      </c>
      <c r="H1299">
        <v>64.789421599999997</v>
      </c>
      <c r="I1299">
        <v>-111.05480849999999</v>
      </c>
      <c r="J1299" s="1" t="str">
        <f t="shared" si="134"/>
        <v>Till</v>
      </c>
      <c r="K1299" s="1" t="str">
        <f t="shared" si="137"/>
        <v>Grain Mount: 0.25 – 0.50 mm</v>
      </c>
      <c r="L1299" t="s">
        <v>11115</v>
      </c>
      <c r="M1299" s="1" t="str">
        <f>HYPERLINK("http://geochem.nrcan.gc.ca/cdogs/content/kwd/kwd030529_e.htm", "Hi_Cr_Di")</f>
        <v>Hi_Cr_Di</v>
      </c>
      <c r="N1299" t="s">
        <v>11202</v>
      </c>
      <c r="O1299" t="s">
        <v>7014</v>
      </c>
      <c r="P1299" t="s">
        <v>11203</v>
      </c>
      <c r="Q1299" t="s">
        <v>128</v>
      </c>
      <c r="R1299" t="s">
        <v>318</v>
      </c>
      <c r="S1299" t="s">
        <v>11204</v>
      </c>
      <c r="T1299" t="s">
        <v>1193</v>
      </c>
      <c r="U1299" t="s">
        <v>3131</v>
      </c>
      <c r="V1299" t="s">
        <v>11205</v>
      </c>
      <c r="W1299" t="s">
        <v>1706</v>
      </c>
      <c r="X1299" t="s">
        <v>9250</v>
      </c>
    </row>
    <row r="1300" spans="1:24" hidden="1" x14ac:dyDescent="0.25">
      <c r="A1300" t="s">
        <v>11206</v>
      </c>
      <c r="B1300" t="s">
        <v>11207</v>
      </c>
      <c r="C1300" s="1" t="str">
        <f t="shared" si="135"/>
        <v>21:0955</v>
      </c>
      <c r="D1300" s="1" t="str">
        <f t="shared" si="136"/>
        <v>21:0006</v>
      </c>
      <c r="E1300" t="s">
        <v>10491</v>
      </c>
      <c r="F1300" t="s">
        <v>11208</v>
      </c>
      <c r="H1300">
        <v>64.789421599999997</v>
      </c>
      <c r="I1300">
        <v>-111.05480849999999</v>
      </c>
      <c r="J1300" s="1" t="str">
        <f t="shared" si="134"/>
        <v>Till</v>
      </c>
      <c r="K1300" s="1" t="str">
        <f t="shared" si="137"/>
        <v>Grain Mount: 0.25 – 0.50 mm</v>
      </c>
      <c r="L1300" t="s">
        <v>11115</v>
      </c>
      <c r="M1300" s="1" t="str">
        <f>HYPERLINK("http://geochem.nrcan.gc.ca/cdogs/content/kwd/kwd030530_e.htm", "Cr_Di")</f>
        <v>Cr_Di</v>
      </c>
      <c r="N1300" t="s">
        <v>11209</v>
      </c>
      <c r="O1300" t="s">
        <v>11210</v>
      </c>
      <c r="P1300" t="s">
        <v>1568</v>
      </c>
      <c r="Q1300" t="s">
        <v>1933</v>
      </c>
      <c r="R1300" t="s">
        <v>50</v>
      </c>
      <c r="S1300" t="s">
        <v>11211</v>
      </c>
      <c r="T1300" t="s">
        <v>1036</v>
      </c>
      <c r="U1300" t="s">
        <v>3460</v>
      </c>
      <c r="V1300" t="s">
        <v>11212</v>
      </c>
      <c r="W1300" t="s">
        <v>1719</v>
      </c>
      <c r="X1300" t="s">
        <v>11213</v>
      </c>
    </row>
    <row r="1301" spans="1:24" hidden="1" x14ac:dyDescent="0.25">
      <c r="A1301" t="s">
        <v>11214</v>
      </c>
      <c r="B1301" t="s">
        <v>11215</v>
      </c>
      <c r="C1301" s="1" t="str">
        <f t="shared" si="135"/>
        <v>21:0955</v>
      </c>
      <c r="D1301" s="1" t="str">
        <f t="shared" si="136"/>
        <v>21:0006</v>
      </c>
      <c r="E1301" t="s">
        <v>10491</v>
      </c>
      <c r="F1301" t="s">
        <v>11216</v>
      </c>
      <c r="H1301">
        <v>64.789421599999997</v>
      </c>
      <c r="I1301">
        <v>-111.05480849999999</v>
      </c>
      <c r="J1301" s="1" t="str">
        <f t="shared" si="134"/>
        <v>Till</v>
      </c>
      <c r="K1301" s="1" t="str">
        <f t="shared" si="137"/>
        <v>Grain Mount: 0.25 – 0.50 mm</v>
      </c>
      <c r="L1301" t="s">
        <v>11115</v>
      </c>
      <c r="M1301" s="1" t="str">
        <f>HYPERLINK("http://geochem.nrcan.gc.ca/cdogs/content/kwd/kwd030530_e.htm", "Cr_Di")</f>
        <v>Cr_Di</v>
      </c>
      <c r="N1301" t="s">
        <v>6563</v>
      </c>
      <c r="O1301" t="s">
        <v>11217</v>
      </c>
      <c r="P1301" t="s">
        <v>2337</v>
      </c>
      <c r="Q1301" t="s">
        <v>6282</v>
      </c>
      <c r="R1301" t="s">
        <v>142</v>
      </c>
      <c r="S1301" t="s">
        <v>11218</v>
      </c>
      <c r="T1301" t="s">
        <v>775</v>
      </c>
      <c r="U1301" t="s">
        <v>11219</v>
      </c>
      <c r="V1301" t="s">
        <v>11220</v>
      </c>
      <c r="W1301" t="s">
        <v>472</v>
      </c>
      <c r="X1301" t="s">
        <v>10211</v>
      </c>
    </row>
    <row r="1302" spans="1:24" hidden="1" x14ac:dyDescent="0.25">
      <c r="A1302" t="s">
        <v>11221</v>
      </c>
      <c r="B1302" t="s">
        <v>11222</v>
      </c>
      <c r="C1302" s="1" t="str">
        <f t="shared" si="135"/>
        <v>21:0955</v>
      </c>
      <c r="D1302" s="1" t="str">
        <f t="shared" si="136"/>
        <v>21:0006</v>
      </c>
      <c r="E1302" t="s">
        <v>10491</v>
      </c>
      <c r="F1302" t="s">
        <v>11223</v>
      </c>
      <c r="H1302">
        <v>64.789421599999997</v>
      </c>
      <c r="I1302">
        <v>-111.05480849999999</v>
      </c>
      <c r="J1302" s="1" t="str">
        <f t="shared" si="134"/>
        <v>Till</v>
      </c>
      <c r="K1302" s="1" t="str">
        <f t="shared" si="137"/>
        <v>Grain Mount: 0.25 – 0.50 mm</v>
      </c>
      <c r="L1302" t="s">
        <v>11115</v>
      </c>
      <c r="M1302" s="1" t="str">
        <f>HYPERLINK("http://geochem.nrcan.gc.ca/cdogs/content/kwd/kwd030529_e.htm", "Hi_Cr_Di")</f>
        <v>Hi_Cr_Di</v>
      </c>
      <c r="N1302" t="s">
        <v>791</v>
      </c>
      <c r="O1302" t="s">
        <v>11224</v>
      </c>
      <c r="P1302" t="s">
        <v>11225</v>
      </c>
      <c r="Q1302" t="s">
        <v>11226</v>
      </c>
      <c r="R1302" t="s">
        <v>318</v>
      </c>
      <c r="S1302" t="s">
        <v>4045</v>
      </c>
      <c r="T1302" t="s">
        <v>390</v>
      </c>
      <c r="U1302" t="s">
        <v>11227</v>
      </c>
      <c r="V1302" t="s">
        <v>11228</v>
      </c>
      <c r="W1302" t="s">
        <v>636</v>
      </c>
      <c r="X1302" t="s">
        <v>7713</v>
      </c>
    </row>
    <row r="1303" spans="1:24" hidden="1" x14ac:dyDescent="0.25">
      <c r="A1303" t="s">
        <v>11229</v>
      </c>
      <c r="B1303" t="s">
        <v>11230</v>
      </c>
      <c r="C1303" s="1" t="str">
        <f t="shared" si="135"/>
        <v>21:0955</v>
      </c>
      <c r="D1303" s="1" t="str">
        <f t="shared" si="136"/>
        <v>21:0006</v>
      </c>
      <c r="E1303" t="s">
        <v>10491</v>
      </c>
      <c r="F1303" t="s">
        <v>11231</v>
      </c>
      <c r="H1303">
        <v>64.789421599999997</v>
      </c>
      <c r="I1303">
        <v>-111.05480849999999</v>
      </c>
      <c r="J1303" s="1" t="str">
        <f t="shared" si="134"/>
        <v>Till</v>
      </c>
      <c r="K1303" s="1" t="str">
        <f t="shared" si="137"/>
        <v>Grain Mount: 0.25 – 0.50 mm</v>
      </c>
      <c r="L1303" t="s">
        <v>11115</v>
      </c>
      <c r="M1303" s="1" t="str">
        <f>HYPERLINK("http://geochem.nrcan.gc.ca/cdogs/content/kwd/kwd030529_e.htm", "Hi_Cr_Di")</f>
        <v>Hi_Cr_Di</v>
      </c>
      <c r="N1303" t="s">
        <v>2122</v>
      </c>
      <c r="O1303" t="s">
        <v>11232</v>
      </c>
      <c r="P1303" t="s">
        <v>11233</v>
      </c>
      <c r="Q1303" t="s">
        <v>6555</v>
      </c>
      <c r="R1303" t="s">
        <v>184</v>
      </c>
      <c r="S1303" t="s">
        <v>11234</v>
      </c>
      <c r="T1303" t="s">
        <v>6303</v>
      </c>
      <c r="U1303" t="s">
        <v>391</v>
      </c>
      <c r="V1303" t="s">
        <v>11235</v>
      </c>
      <c r="W1303" t="s">
        <v>1365</v>
      </c>
      <c r="X1303" t="s">
        <v>11236</v>
      </c>
    </row>
    <row r="1304" spans="1:24" hidden="1" x14ac:dyDescent="0.25">
      <c r="A1304" t="s">
        <v>11237</v>
      </c>
      <c r="B1304" t="s">
        <v>11238</v>
      </c>
      <c r="C1304" s="1" t="str">
        <f t="shared" si="135"/>
        <v>21:0955</v>
      </c>
      <c r="D1304" s="1" t="str">
        <f t="shared" si="136"/>
        <v>21:0006</v>
      </c>
      <c r="E1304" t="s">
        <v>10491</v>
      </c>
      <c r="F1304" t="s">
        <v>11239</v>
      </c>
      <c r="H1304">
        <v>64.789421599999997</v>
      </c>
      <c r="I1304">
        <v>-111.05480849999999</v>
      </c>
      <c r="J1304" s="1" t="str">
        <f t="shared" si="134"/>
        <v>Till</v>
      </c>
      <c r="K1304" s="1" t="str">
        <f t="shared" si="137"/>
        <v>Grain Mount: 0.25 – 0.50 mm</v>
      </c>
      <c r="L1304" t="s">
        <v>11115</v>
      </c>
      <c r="M1304" s="1" t="str">
        <f>HYPERLINK("http://geochem.nrcan.gc.ca/cdogs/content/kwd/kwd030543_e.htm", "Di")</f>
        <v>Di</v>
      </c>
      <c r="N1304" t="s">
        <v>4952</v>
      </c>
      <c r="O1304" t="s">
        <v>1776</v>
      </c>
      <c r="P1304" t="s">
        <v>11240</v>
      </c>
      <c r="Q1304" t="s">
        <v>11241</v>
      </c>
      <c r="R1304" t="s">
        <v>501</v>
      </c>
      <c r="S1304" t="s">
        <v>444</v>
      </c>
      <c r="T1304" t="s">
        <v>117</v>
      </c>
      <c r="U1304" t="s">
        <v>9780</v>
      </c>
      <c r="V1304" t="s">
        <v>11242</v>
      </c>
      <c r="W1304" t="s">
        <v>6400</v>
      </c>
      <c r="X1304" t="s">
        <v>6869</v>
      </c>
    </row>
    <row r="1305" spans="1:24" hidden="1" x14ac:dyDescent="0.25">
      <c r="A1305" t="s">
        <v>11243</v>
      </c>
      <c r="B1305" t="s">
        <v>11244</v>
      </c>
      <c r="C1305" s="1" t="str">
        <f t="shared" si="135"/>
        <v>21:0955</v>
      </c>
      <c r="D1305" s="1" t="str">
        <f t="shared" si="136"/>
        <v>21:0006</v>
      </c>
      <c r="E1305" t="s">
        <v>10491</v>
      </c>
      <c r="F1305" t="s">
        <v>11245</v>
      </c>
      <c r="H1305">
        <v>64.789421599999997</v>
      </c>
      <c r="I1305">
        <v>-111.05480849999999</v>
      </c>
      <c r="J1305" s="1" t="str">
        <f t="shared" si="134"/>
        <v>Till</v>
      </c>
      <c r="K1305" s="1" t="str">
        <f t="shared" si="137"/>
        <v>Grain Mount: 0.25 – 0.50 mm</v>
      </c>
      <c r="L1305" t="s">
        <v>11115</v>
      </c>
      <c r="M1305" s="1" t="str">
        <f>HYPERLINK("http://geochem.nrcan.gc.ca/cdogs/content/kwd/kwd030543_e.htm", "Di")</f>
        <v>Di</v>
      </c>
      <c r="N1305" t="s">
        <v>11246</v>
      </c>
      <c r="O1305" t="s">
        <v>11247</v>
      </c>
      <c r="P1305" t="s">
        <v>493</v>
      </c>
      <c r="Q1305" t="s">
        <v>11248</v>
      </c>
      <c r="R1305" t="s">
        <v>955</v>
      </c>
      <c r="S1305" t="s">
        <v>11249</v>
      </c>
      <c r="T1305" t="s">
        <v>3523</v>
      </c>
      <c r="U1305" t="s">
        <v>11250</v>
      </c>
      <c r="V1305" t="s">
        <v>11251</v>
      </c>
      <c r="W1305" t="s">
        <v>2132</v>
      </c>
      <c r="X1305" t="s">
        <v>11252</v>
      </c>
    </row>
    <row r="1306" spans="1:24" hidden="1" x14ac:dyDescent="0.25">
      <c r="A1306" t="s">
        <v>11253</v>
      </c>
      <c r="B1306" t="s">
        <v>11254</v>
      </c>
      <c r="C1306" s="1" t="str">
        <f t="shared" si="135"/>
        <v>21:0955</v>
      </c>
      <c r="D1306" s="1" t="str">
        <f t="shared" si="136"/>
        <v>21:0006</v>
      </c>
      <c r="E1306" t="s">
        <v>10491</v>
      </c>
      <c r="F1306" t="s">
        <v>11255</v>
      </c>
      <c r="H1306">
        <v>64.789421599999997</v>
      </c>
      <c r="I1306">
        <v>-111.05480849999999</v>
      </c>
      <c r="J1306" s="1" t="str">
        <f t="shared" si="134"/>
        <v>Till</v>
      </c>
      <c r="K1306" s="1" t="str">
        <f t="shared" si="137"/>
        <v>Grain Mount: 0.25 – 0.50 mm</v>
      </c>
      <c r="L1306" t="s">
        <v>11115</v>
      </c>
      <c r="M1306" s="1" t="str">
        <f>HYPERLINK("http://geochem.nrcan.gc.ca/cdogs/content/kwd/kwd030543_e.htm", "Di")</f>
        <v>Di</v>
      </c>
      <c r="N1306" t="s">
        <v>1254</v>
      </c>
      <c r="O1306" t="s">
        <v>11256</v>
      </c>
      <c r="P1306" t="s">
        <v>4598</v>
      </c>
      <c r="Q1306" t="s">
        <v>11257</v>
      </c>
      <c r="R1306" t="s">
        <v>291</v>
      </c>
      <c r="S1306" t="s">
        <v>11258</v>
      </c>
      <c r="T1306" t="s">
        <v>390</v>
      </c>
      <c r="U1306" t="s">
        <v>2509</v>
      </c>
      <c r="V1306" t="s">
        <v>11259</v>
      </c>
      <c r="W1306" t="s">
        <v>115</v>
      </c>
      <c r="X1306" t="s">
        <v>11260</v>
      </c>
    </row>
    <row r="1307" spans="1:24" hidden="1" x14ac:dyDescent="0.25">
      <c r="A1307" t="s">
        <v>11261</v>
      </c>
      <c r="B1307" t="s">
        <v>11262</v>
      </c>
      <c r="C1307" s="1" t="str">
        <f t="shared" si="135"/>
        <v>21:0955</v>
      </c>
      <c r="D1307" s="1" t="str">
        <f t="shared" si="136"/>
        <v>21:0006</v>
      </c>
      <c r="E1307" t="s">
        <v>10491</v>
      </c>
      <c r="F1307" t="s">
        <v>11263</v>
      </c>
      <c r="H1307">
        <v>64.789421599999997</v>
      </c>
      <c r="I1307">
        <v>-111.05480849999999</v>
      </c>
      <c r="J1307" s="1" t="str">
        <f t="shared" si="134"/>
        <v>Till</v>
      </c>
      <c r="K1307" s="1" t="str">
        <f t="shared" si="137"/>
        <v>Grain Mount: 0.25 – 0.50 mm</v>
      </c>
      <c r="L1307" t="s">
        <v>11115</v>
      </c>
      <c r="M1307" s="1" t="str">
        <f>HYPERLINK("http://geochem.nrcan.gc.ca/cdogs/content/kwd/kwd030529_e.htm", "Hi_Cr_Di")</f>
        <v>Hi_Cr_Di</v>
      </c>
      <c r="N1307" t="s">
        <v>11264</v>
      </c>
      <c r="O1307" t="s">
        <v>2910</v>
      </c>
      <c r="P1307" t="s">
        <v>11265</v>
      </c>
      <c r="Q1307" t="s">
        <v>9668</v>
      </c>
      <c r="R1307" t="s">
        <v>2609</v>
      </c>
      <c r="S1307" t="s">
        <v>7325</v>
      </c>
      <c r="T1307" t="s">
        <v>1036</v>
      </c>
      <c r="U1307" t="s">
        <v>11266</v>
      </c>
      <c r="V1307" t="s">
        <v>11267</v>
      </c>
      <c r="W1307" t="s">
        <v>4550</v>
      </c>
      <c r="X1307" t="s">
        <v>11268</v>
      </c>
    </row>
    <row r="1308" spans="1:24" hidden="1" x14ac:dyDescent="0.25">
      <c r="A1308" t="s">
        <v>11269</v>
      </c>
      <c r="B1308" t="s">
        <v>11270</v>
      </c>
      <c r="C1308" s="1" t="str">
        <f t="shared" si="135"/>
        <v>21:0955</v>
      </c>
      <c r="D1308" s="1" t="str">
        <f t="shared" si="136"/>
        <v>21:0006</v>
      </c>
      <c r="E1308" t="s">
        <v>10491</v>
      </c>
      <c r="F1308" t="s">
        <v>11271</v>
      </c>
      <c r="H1308">
        <v>64.789421599999997</v>
      </c>
      <c r="I1308">
        <v>-111.05480849999999</v>
      </c>
      <c r="J1308" s="1" t="str">
        <f t="shared" ref="J1308:J1365" si="138">HYPERLINK("http://geochem.nrcan.gc.ca/cdogs/content/kwd/kwd020044_e.htm", "Till")</f>
        <v>Till</v>
      </c>
      <c r="K1308" s="1" t="str">
        <f t="shared" si="137"/>
        <v>Grain Mount: 0.25 – 0.50 mm</v>
      </c>
      <c r="L1308" t="s">
        <v>11115</v>
      </c>
      <c r="M1308" s="1" t="str">
        <f>HYPERLINK("http://geochem.nrcan.gc.ca/cdogs/content/kwd/kwd030543_e.htm", "Di")</f>
        <v>Di</v>
      </c>
      <c r="N1308" t="s">
        <v>11246</v>
      </c>
      <c r="O1308" t="s">
        <v>11272</v>
      </c>
      <c r="P1308" t="s">
        <v>11273</v>
      </c>
      <c r="Q1308" t="s">
        <v>11274</v>
      </c>
      <c r="R1308" t="s">
        <v>390</v>
      </c>
      <c r="S1308" t="s">
        <v>11275</v>
      </c>
      <c r="T1308" t="s">
        <v>5869</v>
      </c>
      <c r="U1308" t="s">
        <v>6812</v>
      </c>
      <c r="V1308" t="s">
        <v>11276</v>
      </c>
      <c r="W1308" t="s">
        <v>2038</v>
      </c>
      <c r="X1308" t="s">
        <v>11277</v>
      </c>
    </row>
    <row r="1309" spans="1:24" hidden="1" x14ac:dyDescent="0.25">
      <c r="A1309" t="s">
        <v>11278</v>
      </c>
      <c r="B1309" t="s">
        <v>11279</v>
      </c>
      <c r="C1309" s="1" t="str">
        <f t="shared" si="135"/>
        <v>21:0955</v>
      </c>
      <c r="D1309" s="1" t="str">
        <f t="shared" si="136"/>
        <v>21:0006</v>
      </c>
      <c r="E1309" t="s">
        <v>10491</v>
      </c>
      <c r="F1309" t="s">
        <v>11280</v>
      </c>
      <c r="H1309">
        <v>64.789421599999997</v>
      </c>
      <c r="I1309">
        <v>-111.05480849999999</v>
      </c>
      <c r="J1309" s="1" t="str">
        <f t="shared" si="138"/>
        <v>Till</v>
      </c>
      <c r="K1309" s="1" t="str">
        <f t="shared" si="137"/>
        <v>Grain Mount: 0.25 – 0.50 mm</v>
      </c>
      <c r="L1309" t="s">
        <v>11115</v>
      </c>
      <c r="M1309" s="1" t="str">
        <f>HYPERLINK("http://geochem.nrcan.gc.ca/cdogs/content/kwd/kwd030529_e.htm", "Hi_Cr_Di")</f>
        <v>Hi_Cr_Di</v>
      </c>
      <c r="N1309" t="s">
        <v>6610</v>
      </c>
      <c r="O1309" t="s">
        <v>2228</v>
      </c>
      <c r="P1309" t="s">
        <v>11281</v>
      </c>
      <c r="Q1309" t="s">
        <v>11282</v>
      </c>
      <c r="R1309" t="s">
        <v>490</v>
      </c>
      <c r="S1309" t="s">
        <v>11283</v>
      </c>
      <c r="T1309" t="s">
        <v>186</v>
      </c>
      <c r="U1309" t="s">
        <v>11284</v>
      </c>
      <c r="V1309" t="s">
        <v>11285</v>
      </c>
      <c r="W1309" t="s">
        <v>1637</v>
      </c>
      <c r="X1309" t="s">
        <v>7388</v>
      </c>
    </row>
    <row r="1310" spans="1:24" hidden="1" x14ac:dyDescent="0.25">
      <c r="A1310" t="s">
        <v>11286</v>
      </c>
      <c r="B1310" t="s">
        <v>11287</v>
      </c>
      <c r="C1310" s="1" t="str">
        <f t="shared" ref="C1310:C1373" si="139">HYPERLINK("http://geochem.nrcan.gc.ca/cdogs/content/bdl/bdl210955_e.htm", "21:0955")</f>
        <v>21:0955</v>
      </c>
      <c r="D1310" s="1" t="str">
        <f t="shared" ref="D1310:D1373" si="140">HYPERLINK("http://geochem.nrcan.gc.ca/cdogs/content/svy/svy210006_e.htm", "21:0006")</f>
        <v>21:0006</v>
      </c>
      <c r="E1310" t="s">
        <v>10491</v>
      </c>
      <c r="F1310" t="s">
        <v>11288</v>
      </c>
      <c r="H1310">
        <v>64.789421599999997</v>
      </c>
      <c r="I1310">
        <v>-111.05480849999999</v>
      </c>
      <c r="J1310" s="1" t="str">
        <f t="shared" si="138"/>
        <v>Till</v>
      </c>
      <c r="K1310" s="1" t="str">
        <f t="shared" ref="K1310:K1373" si="141">HYPERLINK("http://geochem.nrcan.gc.ca/cdogs/content/kwd/kwd080043_e.htm", "Grain Mount: 0.25 – 0.50 mm")</f>
        <v>Grain Mount: 0.25 – 0.50 mm</v>
      </c>
      <c r="L1310" t="s">
        <v>11115</v>
      </c>
      <c r="M1310" s="1" t="str">
        <f>HYPERLINK("http://geochem.nrcan.gc.ca/cdogs/content/kwd/kwd030529_e.htm", "Hi_Cr_Di")</f>
        <v>Hi_Cr_Di</v>
      </c>
      <c r="N1310" t="s">
        <v>2511</v>
      </c>
      <c r="O1310" t="s">
        <v>8237</v>
      </c>
      <c r="P1310" t="s">
        <v>11044</v>
      </c>
      <c r="Q1310" t="s">
        <v>11289</v>
      </c>
      <c r="R1310" t="s">
        <v>233</v>
      </c>
      <c r="S1310" t="s">
        <v>11290</v>
      </c>
      <c r="T1310" t="s">
        <v>633</v>
      </c>
      <c r="U1310" t="s">
        <v>9565</v>
      </c>
      <c r="V1310" t="s">
        <v>11291</v>
      </c>
      <c r="W1310" t="s">
        <v>2257</v>
      </c>
      <c r="X1310" t="s">
        <v>11292</v>
      </c>
    </row>
    <row r="1311" spans="1:24" hidden="1" x14ac:dyDescent="0.25">
      <c r="A1311" t="s">
        <v>11293</v>
      </c>
      <c r="B1311" t="s">
        <v>11294</v>
      </c>
      <c r="C1311" s="1" t="str">
        <f t="shared" si="139"/>
        <v>21:0955</v>
      </c>
      <c r="D1311" s="1" t="str">
        <f t="shared" si="140"/>
        <v>21:0006</v>
      </c>
      <c r="E1311" t="s">
        <v>10491</v>
      </c>
      <c r="F1311" t="s">
        <v>11295</v>
      </c>
      <c r="H1311">
        <v>64.789421599999997</v>
      </c>
      <c r="I1311">
        <v>-111.05480849999999</v>
      </c>
      <c r="J1311" s="1" t="str">
        <f t="shared" si="138"/>
        <v>Till</v>
      </c>
      <c r="K1311" s="1" t="str">
        <f t="shared" si="141"/>
        <v>Grain Mount: 0.25 – 0.50 mm</v>
      </c>
      <c r="L1311" t="s">
        <v>11115</v>
      </c>
      <c r="M1311" s="1" t="str">
        <f>HYPERLINK("http://geochem.nrcan.gc.ca/cdogs/content/kwd/kwd030529_e.htm", "Hi_Cr_Di")</f>
        <v>Hi_Cr_Di</v>
      </c>
      <c r="N1311" t="s">
        <v>11296</v>
      </c>
      <c r="O1311" t="s">
        <v>11297</v>
      </c>
      <c r="P1311" t="s">
        <v>11298</v>
      </c>
      <c r="Q1311" t="s">
        <v>11299</v>
      </c>
      <c r="R1311" t="s">
        <v>1156</v>
      </c>
      <c r="S1311" t="s">
        <v>11300</v>
      </c>
      <c r="T1311" t="s">
        <v>718</v>
      </c>
      <c r="U1311" t="s">
        <v>11301</v>
      </c>
      <c r="V1311" t="s">
        <v>11302</v>
      </c>
      <c r="W1311" t="s">
        <v>3465</v>
      </c>
      <c r="X1311" t="s">
        <v>11303</v>
      </c>
    </row>
    <row r="1312" spans="1:24" hidden="1" x14ac:dyDescent="0.25">
      <c r="A1312" t="s">
        <v>11304</v>
      </c>
      <c r="B1312" t="s">
        <v>11305</v>
      </c>
      <c r="C1312" s="1" t="str">
        <f t="shared" si="139"/>
        <v>21:0955</v>
      </c>
      <c r="D1312" s="1" t="str">
        <f t="shared" si="140"/>
        <v>21:0006</v>
      </c>
      <c r="E1312" t="s">
        <v>10491</v>
      </c>
      <c r="F1312" t="s">
        <v>11306</v>
      </c>
      <c r="H1312">
        <v>64.789421599999997</v>
      </c>
      <c r="I1312">
        <v>-111.05480849999999</v>
      </c>
      <c r="J1312" s="1" t="str">
        <f t="shared" si="138"/>
        <v>Till</v>
      </c>
      <c r="K1312" s="1" t="str">
        <f t="shared" si="141"/>
        <v>Grain Mount: 0.25 – 0.50 mm</v>
      </c>
      <c r="L1312" t="s">
        <v>11115</v>
      </c>
      <c r="M1312" s="1" t="str">
        <f>HYPERLINK("http://geochem.nrcan.gc.ca/cdogs/content/kwd/kwd030543_e.htm", "Di")</f>
        <v>Di</v>
      </c>
      <c r="N1312" t="s">
        <v>6390</v>
      </c>
      <c r="O1312" t="s">
        <v>11307</v>
      </c>
      <c r="P1312" t="s">
        <v>11308</v>
      </c>
      <c r="Q1312" t="s">
        <v>11309</v>
      </c>
      <c r="R1312" t="s">
        <v>409</v>
      </c>
      <c r="S1312" t="s">
        <v>10270</v>
      </c>
      <c r="T1312" t="s">
        <v>1193</v>
      </c>
      <c r="U1312" t="s">
        <v>11310</v>
      </c>
      <c r="V1312" t="s">
        <v>11311</v>
      </c>
      <c r="W1312" t="s">
        <v>4206</v>
      </c>
      <c r="X1312" t="s">
        <v>11312</v>
      </c>
    </row>
    <row r="1313" spans="1:24" hidden="1" x14ac:dyDescent="0.25">
      <c r="A1313" t="s">
        <v>11313</v>
      </c>
      <c r="B1313" t="s">
        <v>11314</v>
      </c>
      <c r="C1313" s="1" t="str">
        <f t="shared" si="139"/>
        <v>21:0955</v>
      </c>
      <c r="D1313" s="1" t="str">
        <f t="shared" si="140"/>
        <v>21:0006</v>
      </c>
      <c r="E1313" t="s">
        <v>10491</v>
      </c>
      <c r="F1313" t="s">
        <v>11315</v>
      </c>
      <c r="H1313">
        <v>64.789421599999997</v>
      </c>
      <c r="I1313">
        <v>-111.05480849999999</v>
      </c>
      <c r="J1313" s="1" t="str">
        <f t="shared" si="138"/>
        <v>Till</v>
      </c>
      <c r="K1313" s="1" t="str">
        <f t="shared" si="141"/>
        <v>Grain Mount: 0.25 – 0.50 mm</v>
      </c>
      <c r="L1313" t="s">
        <v>11115</v>
      </c>
      <c r="M1313" s="1" t="str">
        <f>HYPERLINK("http://geochem.nrcan.gc.ca/cdogs/content/kwd/kwd030529_e.htm", "Hi_Cr_Di")</f>
        <v>Hi_Cr_Di</v>
      </c>
      <c r="N1313" t="s">
        <v>11316</v>
      </c>
      <c r="O1313" t="s">
        <v>11317</v>
      </c>
      <c r="P1313" t="s">
        <v>11318</v>
      </c>
      <c r="Q1313" t="s">
        <v>11319</v>
      </c>
      <c r="R1313" t="s">
        <v>318</v>
      </c>
      <c r="S1313" t="s">
        <v>6485</v>
      </c>
      <c r="T1313" t="s">
        <v>186</v>
      </c>
      <c r="U1313" t="s">
        <v>1808</v>
      </c>
      <c r="V1313" t="s">
        <v>11320</v>
      </c>
      <c r="W1313" t="s">
        <v>1365</v>
      </c>
      <c r="X1313" t="s">
        <v>11321</v>
      </c>
    </row>
    <row r="1314" spans="1:24" hidden="1" x14ac:dyDescent="0.25">
      <c r="A1314" t="s">
        <v>11322</v>
      </c>
      <c r="B1314" t="s">
        <v>11323</v>
      </c>
      <c r="C1314" s="1" t="str">
        <f t="shared" si="139"/>
        <v>21:0955</v>
      </c>
      <c r="D1314" s="1" t="str">
        <f t="shared" si="140"/>
        <v>21:0006</v>
      </c>
      <c r="E1314" t="s">
        <v>11324</v>
      </c>
      <c r="F1314" t="s">
        <v>11325</v>
      </c>
      <c r="H1314">
        <v>64.307506799999999</v>
      </c>
      <c r="I1314">
        <v>-110.1925275</v>
      </c>
      <c r="J1314" s="1" t="str">
        <f t="shared" si="138"/>
        <v>Till</v>
      </c>
      <c r="K1314" s="1" t="str">
        <f t="shared" si="141"/>
        <v>Grain Mount: 0.25 – 0.50 mm</v>
      </c>
      <c r="L1314" t="s">
        <v>11115</v>
      </c>
      <c r="M1314" s="1" t="str">
        <f>HYPERLINK("http://geochem.nrcan.gc.ca/cdogs/content/kwd/kwd030525_e.htm", "Sps")</f>
        <v>Sps</v>
      </c>
      <c r="N1314" t="s">
        <v>11326</v>
      </c>
      <c r="O1314" t="s">
        <v>11327</v>
      </c>
      <c r="P1314" t="s">
        <v>449</v>
      </c>
      <c r="Q1314" t="s">
        <v>11328</v>
      </c>
      <c r="R1314" t="s">
        <v>33</v>
      </c>
      <c r="S1314" t="s">
        <v>4688</v>
      </c>
      <c r="T1314" t="s">
        <v>11329</v>
      </c>
      <c r="U1314" t="s">
        <v>223</v>
      </c>
      <c r="V1314" t="s">
        <v>11330</v>
      </c>
      <c r="W1314" t="s">
        <v>1621</v>
      </c>
      <c r="X1314" t="s">
        <v>11331</v>
      </c>
    </row>
    <row r="1315" spans="1:24" hidden="1" x14ac:dyDescent="0.25">
      <c r="A1315" t="s">
        <v>11332</v>
      </c>
      <c r="B1315" t="s">
        <v>11333</v>
      </c>
      <c r="C1315" s="1" t="str">
        <f t="shared" si="139"/>
        <v>21:0955</v>
      </c>
      <c r="D1315" s="1" t="str">
        <f t="shared" si="140"/>
        <v>21:0006</v>
      </c>
      <c r="E1315" t="s">
        <v>11324</v>
      </c>
      <c r="F1315" t="s">
        <v>11334</v>
      </c>
      <c r="H1315">
        <v>64.307506799999999</v>
      </c>
      <c r="I1315">
        <v>-110.1925275</v>
      </c>
      <c r="J1315" s="1" t="str">
        <f t="shared" si="138"/>
        <v>Till</v>
      </c>
      <c r="K1315" s="1" t="str">
        <f t="shared" si="141"/>
        <v>Grain Mount: 0.25 – 0.50 mm</v>
      </c>
      <c r="L1315" t="s">
        <v>11115</v>
      </c>
      <c r="M1315" s="1" t="str">
        <f>HYPERLINK("http://geochem.nrcan.gc.ca/cdogs/content/kwd/kwd030543_e.htm", "Di")</f>
        <v>Di</v>
      </c>
      <c r="N1315" t="s">
        <v>11335</v>
      </c>
      <c r="O1315" t="s">
        <v>11336</v>
      </c>
      <c r="P1315" t="s">
        <v>11337</v>
      </c>
      <c r="Q1315" t="s">
        <v>11338</v>
      </c>
      <c r="R1315" t="s">
        <v>61</v>
      </c>
      <c r="S1315" t="s">
        <v>11339</v>
      </c>
      <c r="T1315" t="s">
        <v>482</v>
      </c>
      <c r="U1315" t="s">
        <v>11340</v>
      </c>
      <c r="V1315" t="s">
        <v>11341</v>
      </c>
      <c r="W1315" t="s">
        <v>569</v>
      </c>
      <c r="X1315" t="s">
        <v>11342</v>
      </c>
    </row>
    <row r="1316" spans="1:24" hidden="1" x14ac:dyDescent="0.25">
      <c r="A1316" t="s">
        <v>11343</v>
      </c>
      <c r="B1316" t="s">
        <v>11344</v>
      </c>
      <c r="C1316" s="1" t="str">
        <f t="shared" si="139"/>
        <v>21:0955</v>
      </c>
      <c r="D1316" s="1" t="str">
        <f t="shared" si="140"/>
        <v>21:0006</v>
      </c>
      <c r="E1316" t="s">
        <v>11324</v>
      </c>
      <c r="F1316" t="s">
        <v>11345</v>
      </c>
      <c r="H1316">
        <v>64.307506799999999</v>
      </c>
      <c r="I1316">
        <v>-110.1925275</v>
      </c>
      <c r="J1316" s="1" t="str">
        <f t="shared" si="138"/>
        <v>Till</v>
      </c>
      <c r="K1316" s="1" t="str">
        <f t="shared" si="141"/>
        <v>Grain Mount: 0.25 – 0.50 mm</v>
      </c>
      <c r="L1316" t="s">
        <v>11115</v>
      </c>
      <c r="M1316" s="1" t="str">
        <f>HYPERLINK("http://geochem.nrcan.gc.ca/cdogs/content/kwd/kwd030120_e.htm", "Ilm")</f>
        <v>Ilm</v>
      </c>
      <c r="N1316" t="s">
        <v>409</v>
      </c>
      <c r="O1316" t="s">
        <v>728</v>
      </c>
      <c r="P1316" t="s">
        <v>172</v>
      </c>
      <c r="Q1316" t="s">
        <v>11346</v>
      </c>
      <c r="R1316" t="s">
        <v>234</v>
      </c>
      <c r="S1316" t="s">
        <v>3819</v>
      </c>
      <c r="T1316" t="s">
        <v>784</v>
      </c>
      <c r="U1316" t="s">
        <v>235</v>
      </c>
      <c r="V1316" t="s">
        <v>33</v>
      </c>
      <c r="W1316" t="s">
        <v>11347</v>
      </c>
      <c r="X1316" t="s">
        <v>11348</v>
      </c>
    </row>
    <row r="1317" spans="1:24" hidden="1" x14ac:dyDescent="0.25">
      <c r="A1317" t="s">
        <v>11349</v>
      </c>
      <c r="B1317" t="s">
        <v>11350</v>
      </c>
      <c r="C1317" s="1" t="str">
        <f t="shared" si="139"/>
        <v>21:0955</v>
      </c>
      <c r="D1317" s="1" t="str">
        <f t="shared" si="140"/>
        <v>21:0006</v>
      </c>
      <c r="E1317" t="s">
        <v>11324</v>
      </c>
      <c r="F1317" t="s">
        <v>11351</v>
      </c>
      <c r="H1317">
        <v>64.307506799999999</v>
      </c>
      <c r="I1317">
        <v>-110.1925275</v>
      </c>
      <c r="J1317" s="1" t="str">
        <f t="shared" si="138"/>
        <v>Till</v>
      </c>
      <c r="K1317" s="1" t="str">
        <f t="shared" si="141"/>
        <v>Grain Mount: 0.25 – 0.50 mm</v>
      </c>
      <c r="L1317" t="s">
        <v>11115</v>
      </c>
      <c r="M1317" s="1" t="str">
        <f>HYPERLINK("http://geochem.nrcan.gc.ca/cdogs/content/kwd/kwd030120_e.htm", "Ilm")</f>
        <v>Ilm</v>
      </c>
      <c r="N1317" t="s">
        <v>501</v>
      </c>
      <c r="O1317" t="s">
        <v>33</v>
      </c>
      <c r="P1317" t="s">
        <v>411</v>
      </c>
      <c r="Q1317" t="s">
        <v>11352</v>
      </c>
      <c r="R1317" t="s">
        <v>33</v>
      </c>
      <c r="S1317" t="s">
        <v>10710</v>
      </c>
      <c r="T1317" t="s">
        <v>799</v>
      </c>
      <c r="U1317" t="s">
        <v>90</v>
      </c>
      <c r="V1317" t="s">
        <v>33</v>
      </c>
      <c r="W1317" t="s">
        <v>11353</v>
      </c>
      <c r="X1317" t="s">
        <v>11354</v>
      </c>
    </row>
    <row r="1318" spans="1:24" hidden="1" x14ac:dyDescent="0.25">
      <c r="A1318" t="s">
        <v>11355</v>
      </c>
      <c r="B1318" t="s">
        <v>11356</v>
      </c>
      <c r="C1318" s="1" t="str">
        <f t="shared" si="139"/>
        <v>21:0955</v>
      </c>
      <c r="D1318" s="1" t="str">
        <f t="shared" si="140"/>
        <v>21:0006</v>
      </c>
      <c r="E1318" t="s">
        <v>11324</v>
      </c>
      <c r="F1318" t="s">
        <v>11357</v>
      </c>
      <c r="H1318">
        <v>64.307506799999999</v>
      </c>
      <c r="I1318">
        <v>-110.1925275</v>
      </c>
      <c r="J1318" s="1" t="str">
        <f t="shared" si="138"/>
        <v>Till</v>
      </c>
      <c r="K1318" s="1" t="str">
        <f t="shared" si="141"/>
        <v>Grain Mount: 0.25 – 0.50 mm</v>
      </c>
      <c r="L1318" t="s">
        <v>11115</v>
      </c>
      <c r="M1318" s="1" t="str">
        <f>HYPERLINK("http://geochem.nrcan.gc.ca/cdogs/content/kwd/kwd030541_e.htm", "Ti_Mag")</f>
        <v>Ti_Mag</v>
      </c>
      <c r="N1318" t="s">
        <v>494</v>
      </c>
      <c r="O1318" t="s">
        <v>220</v>
      </c>
      <c r="P1318" t="s">
        <v>469</v>
      </c>
      <c r="Q1318" t="s">
        <v>11358</v>
      </c>
      <c r="R1318" t="s">
        <v>33</v>
      </c>
      <c r="S1318" t="s">
        <v>246</v>
      </c>
      <c r="T1318" t="s">
        <v>224</v>
      </c>
      <c r="U1318" t="s">
        <v>33</v>
      </c>
      <c r="V1318" t="s">
        <v>409</v>
      </c>
      <c r="W1318" t="s">
        <v>7717</v>
      </c>
      <c r="X1318" t="s">
        <v>11359</v>
      </c>
    </row>
    <row r="1319" spans="1:24" hidden="1" x14ac:dyDescent="0.25">
      <c r="A1319" t="s">
        <v>11360</v>
      </c>
      <c r="B1319" t="s">
        <v>11361</v>
      </c>
      <c r="C1319" s="1" t="str">
        <f t="shared" si="139"/>
        <v>21:0955</v>
      </c>
      <c r="D1319" s="1" t="str">
        <f t="shared" si="140"/>
        <v>21:0006</v>
      </c>
      <c r="E1319" t="s">
        <v>11362</v>
      </c>
      <c r="F1319" t="s">
        <v>11363</v>
      </c>
      <c r="H1319">
        <v>64.877625899999998</v>
      </c>
      <c r="I1319">
        <v>-110.328458</v>
      </c>
      <c r="J1319" s="1" t="str">
        <f t="shared" si="138"/>
        <v>Till</v>
      </c>
      <c r="K1319" s="1" t="str">
        <f t="shared" si="141"/>
        <v>Grain Mount: 0.25 – 0.50 mm</v>
      </c>
      <c r="L1319" t="s">
        <v>11115</v>
      </c>
      <c r="M1319" s="1" t="str">
        <f>HYPERLINK("http://geochem.nrcan.gc.ca/cdogs/content/kwd/kwd030523_e.htm", "Prp")</f>
        <v>Prp</v>
      </c>
      <c r="N1319" t="s">
        <v>2089</v>
      </c>
      <c r="O1319" t="s">
        <v>11364</v>
      </c>
      <c r="P1319" t="s">
        <v>11365</v>
      </c>
      <c r="Q1319" t="s">
        <v>11366</v>
      </c>
      <c r="R1319" t="s">
        <v>462</v>
      </c>
      <c r="S1319" t="s">
        <v>11367</v>
      </c>
      <c r="T1319" t="s">
        <v>3869</v>
      </c>
      <c r="U1319" t="s">
        <v>33</v>
      </c>
      <c r="V1319" t="s">
        <v>11368</v>
      </c>
      <c r="W1319" t="s">
        <v>209</v>
      </c>
      <c r="X1319" t="s">
        <v>11369</v>
      </c>
    </row>
    <row r="1320" spans="1:24" hidden="1" x14ac:dyDescent="0.25">
      <c r="A1320" t="s">
        <v>11370</v>
      </c>
      <c r="B1320" t="s">
        <v>11371</v>
      </c>
      <c r="C1320" s="1" t="str">
        <f t="shared" si="139"/>
        <v>21:0955</v>
      </c>
      <c r="D1320" s="1" t="str">
        <f t="shared" si="140"/>
        <v>21:0006</v>
      </c>
      <c r="E1320" t="s">
        <v>11362</v>
      </c>
      <c r="F1320" t="s">
        <v>11372</v>
      </c>
      <c r="H1320">
        <v>64.877625899999998</v>
      </c>
      <c r="I1320">
        <v>-110.328458</v>
      </c>
      <c r="J1320" s="1" t="str">
        <f t="shared" si="138"/>
        <v>Till</v>
      </c>
      <c r="K1320" s="1" t="str">
        <f t="shared" si="141"/>
        <v>Grain Mount: 0.25 – 0.50 mm</v>
      </c>
      <c r="L1320" t="s">
        <v>11115</v>
      </c>
      <c r="M1320" s="1" t="str">
        <f>HYPERLINK("http://geochem.nrcan.gc.ca/cdogs/content/kwd/kwd030523_e.htm", "Prp")</f>
        <v>Prp</v>
      </c>
      <c r="N1320" t="s">
        <v>8548</v>
      </c>
      <c r="O1320" t="s">
        <v>4253</v>
      </c>
      <c r="P1320" t="s">
        <v>11373</v>
      </c>
      <c r="Q1320" t="s">
        <v>59</v>
      </c>
      <c r="R1320" t="s">
        <v>33</v>
      </c>
      <c r="S1320" t="s">
        <v>3073</v>
      </c>
      <c r="T1320" t="s">
        <v>2205</v>
      </c>
      <c r="U1320" t="s">
        <v>245</v>
      </c>
      <c r="V1320" t="s">
        <v>2540</v>
      </c>
      <c r="W1320" t="s">
        <v>345</v>
      </c>
      <c r="X1320" t="s">
        <v>7388</v>
      </c>
    </row>
    <row r="1321" spans="1:24" hidden="1" x14ac:dyDescent="0.25">
      <c r="A1321" t="s">
        <v>11374</v>
      </c>
      <c r="B1321" t="s">
        <v>11375</v>
      </c>
      <c r="C1321" s="1" t="str">
        <f t="shared" si="139"/>
        <v>21:0955</v>
      </c>
      <c r="D1321" s="1" t="str">
        <f t="shared" si="140"/>
        <v>21:0006</v>
      </c>
      <c r="E1321" t="s">
        <v>11362</v>
      </c>
      <c r="F1321" t="s">
        <v>11376</v>
      </c>
      <c r="H1321">
        <v>64.877625899999998</v>
      </c>
      <c r="I1321">
        <v>-110.328458</v>
      </c>
      <c r="J1321" s="1" t="str">
        <f t="shared" si="138"/>
        <v>Till</v>
      </c>
      <c r="K1321" s="1" t="str">
        <f t="shared" si="141"/>
        <v>Grain Mount: 0.25 – 0.50 mm</v>
      </c>
      <c r="L1321" t="s">
        <v>11115</v>
      </c>
      <c r="M1321" s="1" t="str">
        <f>HYPERLINK("http://geochem.nrcan.gc.ca/cdogs/content/kwd/kwd030530_e.htm", "Cr_Di")</f>
        <v>Cr_Di</v>
      </c>
      <c r="N1321" t="s">
        <v>11377</v>
      </c>
      <c r="O1321" t="s">
        <v>11378</v>
      </c>
      <c r="P1321" t="s">
        <v>11379</v>
      </c>
      <c r="Q1321" t="s">
        <v>11380</v>
      </c>
      <c r="R1321" t="s">
        <v>645</v>
      </c>
      <c r="S1321" t="s">
        <v>11381</v>
      </c>
      <c r="T1321" t="s">
        <v>4827</v>
      </c>
      <c r="U1321" t="s">
        <v>6901</v>
      </c>
      <c r="V1321" t="s">
        <v>11382</v>
      </c>
      <c r="W1321" t="s">
        <v>526</v>
      </c>
      <c r="X1321" t="s">
        <v>4287</v>
      </c>
    </row>
    <row r="1322" spans="1:24" hidden="1" x14ac:dyDescent="0.25">
      <c r="A1322" t="s">
        <v>11383</v>
      </c>
      <c r="B1322" t="s">
        <v>11384</v>
      </c>
      <c r="C1322" s="1" t="str">
        <f t="shared" si="139"/>
        <v>21:0955</v>
      </c>
      <c r="D1322" s="1" t="str">
        <f t="shared" si="140"/>
        <v>21:0006</v>
      </c>
      <c r="E1322" t="s">
        <v>11362</v>
      </c>
      <c r="F1322" t="s">
        <v>11385</v>
      </c>
      <c r="H1322">
        <v>64.877625899999998</v>
      </c>
      <c r="I1322">
        <v>-110.328458</v>
      </c>
      <c r="J1322" s="1" t="str">
        <f t="shared" si="138"/>
        <v>Till</v>
      </c>
      <c r="K1322" s="1" t="str">
        <f t="shared" si="141"/>
        <v>Grain Mount: 0.25 – 0.50 mm</v>
      </c>
      <c r="L1322" t="s">
        <v>11115</v>
      </c>
      <c r="M1322" s="1" t="str">
        <f>HYPERLINK("http://geochem.nrcan.gc.ca/cdogs/content/kwd/kwd030120_e.htm", "Ilm")</f>
        <v>Ilm</v>
      </c>
      <c r="N1322" t="s">
        <v>531</v>
      </c>
      <c r="O1322" t="s">
        <v>399</v>
      </c>
      <c r="P1322" t="s">
        <v>1124</v>
      </c>
      <c r="Q1322" t="s">
        <v>11386</v>
      </c>
      <c r="R1322" t="s">
        <v>33</v>
      </c>
      <c r="S1322" t="s">
        <v>11387</v>
      </c>
      <c r="T1322" t="s">
        <v>11388</v>
      </c>
      <c r="U1322" t="s">
        <v>33</v>
      </c>
      <c r="V1322" t="s">
        <v>33</v>
      </c>
      <c r="W1322" t="s">
        <v>11389</v>
      </c>
      <c r="X1322" t="s">
        <v>11390</v>
      </c>
    </row>
    <row r="1323" spans="1:24" hidden="1" x14ac:dyDescent="0.25">
      <c r="A1323" t="s">
        <v>11391</v>
      </c>
      <c r="B1323" t="s">
        <v>11392</v>
      </c>
      <c r="C1323" s="1" t="str">
        <f t="shared" si="139"/>
        <v>21:0955</v>
      </c>
      <c r="D1323" s="1" t="str">
        <f t="shared" si="140"/>
        <v>21:0006</v>
      </c>
      <c r="E1323" t="s">
        <v>11362</v>
      </c>
      <c r="F1323" t="s">
        <v>11393</v>
      </c>
      <c r="H1323">
        <v>64.877625899999998</v>
      </c>
      <c r="I1323">
        <v>-110.328458</v>
      </c>
      <c r="J1323" s="1" t="str">
        <f t="shared" si="138"/>
        <v>Till</v>
      </c>
      <c r="K1323" s="1" t="str">
        <f t="shared" si="141"/>
        <v>Grain Mount: 0.25 – 0.50 mm</v>
      </c>
      <c r="L1323" t="s">
        <v>11115</v>
      </c>
      <c r="M1323" s="1" t="str">
        <f>HYPERLINK("http://geochem.nrcan.gc.ca/cdogs/content/kwd/kwd030120_e.htm", "Ilm")</f>
        <v>Ilm</v>
      </c>
      <c r="N1323" t="s">
        <v>462</v>
      </c>
      <c r="O1323" t="s">
        <v>142</v>
      </c>
      <c r="P1323" t="s">
        <v>235</v>
      </c>
      <c r="Q1323" t="s">
        <v>11394</v>
      </c>
      <c r="R1323" t="s">
        <v>33</v>
      </c>
      <c r="S1323" t="s">
        <v>4276</v>
      </c>
      <c r="T1323" t="s">
        <v>6348</v>
      </c>
      <c r="U1323" t="s">
        <v>33</v>
      </c>
      <c r="V1323" t="s">
        <v>33</v>
      </c>
      <c r="W1323" t="s">
        <v>11395</v>
      </c>
      <c r="X1323" t="s">
        <v>11396</v>
      </c>
    </row>
    <row r="1324" spans="1:24" hidden="1" x14ac:dyDescent="0.25">
      <c r="A1324" t="s">
        <v>11397</v>
      </c>
      <c r="B1324" t="s">
        <v>11398</v>
      </c>
      <c r="C1324" s="1" t="str">
        <f t="shared" si="139"/>
        <v>21:0955</v>
      </c>
      <c r="D1324" s="1" t="str">
        <f t="shared" si="140"/>
        <v>21:0006</v>
      </c>
      <c r="E1324" t="s">
        <v>11362</v>
      </c>
      <c r="F1324" t="s">
        <v>11399</v>
      </c>
      <c r="H1324">
        <v>64.877625899999998</v>
      </c>
      <c r="I1324">
        <v>-110.328458</v>
      </c>
      <c r="J1324" s="1" t="str">
        <f t="shared" si="138"/>
        <v>Till</v>
      </c>
      <c r="K1324" s="1" t="str">
        <f t="shared" si="141"/>
        <v>Grain Mount: 0.25 – 0.50 mm</v>
      </c>
      <c r="L1324" t="s">
        <v>11115</v>
      </c>
      <c r="M1324" s="1" t="str">
        <f>HYPERLINK("http://geochem.nrcan.gc.ca/cdogs/content/kwd/kwd030120_e.htm", "Ilm")</f>
        <v>Ilm</v>
      </c>
      <c r="N1324" t="s">
        <v>393</v>
      </c>
      <c r="O1324" t="s">
        <v>33</v>
      </c>
      <c r="P1324" t="s">
        <v>223</v>
      </c>
      <c r="Q1324" t="s">
        <v>11400</v>
      </c>
      <c r="R1324" t="s">
        <v>61</v>
      </c>
      <c r="S1324" t="s">
        <v>1979</v>
      </c>
      <c r="T1324" t="s">
        <v>1029</v>
      </c>
      <c r="U1324" t="s">
        <v>469</v>
      </c>
      <c r="V1324" t="s">
        <v>33</v>
      </c>
      <c r="W1324" t="s">
        <v>11401</v>
      </c>
      <c r="X1324" t="s">
        <v>11402</v>
      </c>
    </row>
    <row r="1325" spans="1:24" hidden="1" x14ac:dyDescent="0.25">
      <c r="A1325" t="s">
        <v>11403</v>
      </c>
      <c r="B1325" t="s">
        <v>11404</v>
      </c>
      <c r="C1325" s="1" t="str">
        <f t="shared" si="139"/>
        <v>21:0955</v>
      </c>
      <c r="D1325" s="1" t="str">
        <f t="shared" si="140"/>
        <v>21:0006</v>
      </c>
      <c r="E1325" t="s">
        <v>11405</v>
      </c>
      <c r="F1325" t="s">
        <v>11406</v>
      </c>
      <c r="H1325">
        <v>64.849729400000001</v>
      </c>
      <c r="I1325">
        <v>-110.1274183</v>
      </c>
      <c r="J1325" s="1" t="str">
        <f t="shared" si="138"/>
        <v>Till</v>
      </c>
      <c r="K1325" s="1" t="str">
        <f t="shared" si="141"/>
        <v>Grain Mount: 0.25 – 0.50 mm</v>
      </c>
      <c r="L1325" t="s">
        <v>11115</v>
      </c>
      <c r="M1325" s="1" t="str">
        <f>HYPERLINK("http://geochem.nrcan.gc.ca/cdogs/content/kwd/kwd030120_e.htm", "Ilm")</f>
        <v>Ilm</v>
      </c>
      <c r="N1325" t="s">
        <v>645</v>
      </c>
      <c r="O1325" t="s">
        <v>47</v>
      </c>
      <c r="P1325" t="s">
        <v>161</v>
      </c>
      <c r="Q1325" t="s">
        <v>2175</v>
      </c>
      <c r="R1325" t="s">
        <v>101</v>
      </c>
      <c r="S1325" t="s">
        <v>999</v>
      </c>
      <c r="T1325" t="s">
        <v>10719</v>
      </c>
      <c r="U1325" t="s">
        <v>33</v>
      </c>
      <c r="V1325" t="s">
        <v>33</v>
      </c>
      <c r="W1325" t="s">
        <v>11407</v>
      </c>
      <c r="X1325" t="s">
        <v>11408</v>
      </c>
    </row>
    <row r="1326" spans="1:24" hidden="1" x14ac:dyDescent="0.25">
      <c r="A1326" t="s">
        <v>11409</v>
      </c>
      <c r="B1326" t="s">
        <v>11410</v>
      </c>
      <c r="C1326" s="1" t="str">
        <f t="shared" si="139"/>
        <v>21:0955</v>
      </c>
      <c r="D1326" s="1" t="str">
        <f t="shared" si="140"/>
        <v>21:0006</v>
      </c>
      <c r="E1326" t="s">
        <v>11405</v>
      </c>
      <c r="F1326" t="s">
        <v>11411</v>
      </c>
      <c r="H1326">
        <v>64.849729400000001</v>
      </c>
      <c r="I1326">
        <v>-110.1274183</v>
      </c>
      <c r="J1326" s="1" t="str">
        <f t="shared" si="138"/>
        <v>Till</v>
      </c>
      <c r="K1326" s="1" t="str">
        <f t="shared" si="141"/>
        <v>Grain Mount: 0.25 – 0.50 mm</v>
      </c>
      <c r="L1326" t="s">
        <v>11115</v>
      </c>
      <c r="M1326" s="1" t="str">
        <f>HYPERLINK("http://geochem.nrcan.gc.ca/cdogs/content/kwd/kwd030541_e.htm", "Ti_Mag")</f>
        <v>Ti_Mag</v>
      </c>
      <c r="N1326" t="s">
        <v>195</v>
      </c>
      <c r="O1326" t="s">
        <v>462</v>
      </c>
      <c r="P1326" t="s">
        <v>775</v>
      </c>
      <c r="Q1326" t="s">
        <v>11412</v>
      </c>
      <c r="R1326" t="s">
        <v>33</v>
      </c>
      <c r="S1326" t="s">
        <v>10406</v>
      </c>
      <c r="T1326" t="s">
        <v>1206</v>
      </c>
      <c r="U1326" t="s">
        <v>33</v>
      </c>
      <c r="V1326" t="s">
        <v>662</v>
      </c>
      <c r="W1326" t="s">
        <v>11413</v>
      </c>
      <c r="X1326" t="s">
        <v>11414</v>
      </c>
    </row>
    <row r="1327" spans="1:24" hidden="1" x14ac:dyDescent="0.25">
      <c r="A1327" t="s">
        <v>11415</v>
      </c>
      <c r="B1327" t="s">
        <v>11416</v>
      </c>
      <c r="C1327" s="1" t="str">
        <f t="shared" si="139"/>
        <v>21:0955</v>
      </c>
      <c r="D1327" s="1" t="str">
        <f t="shared" si="140"/>
        <v>21:0006</v>
      </c>
      <c r="E1327" t="s">
        <v>11405</v>
      </c>
      <c r="F1327" t="s">
        <v>11417</v>
      </c>
      <c r="H1327">
        <v>64.849729400000001</v>
      </c>
      <c r="I1327">
        <v>-110.1274183</v>
      </c>
      <c r="J1327" s="1" t="str">
        <f t="shared" si="138"/>
        <v>Till</v>
      </c>
      <c r="K1327" s="1" t="str">
        <f t="shared" si="141"/>
        <v>Grain Mount: 0.25 – 0.50 mm</v>
      </c>
      <c r="L1327" t="s">
        <v>11115</v>
      </c>
      <c r="M1327" s="1" t="str">
        <f>HYPERLINK("http://geochem.nrcan.gc.ca/cdogs/content/kwd/kwd030120_e.htm", "Ilm")</f>
        <v>Ilm</v>
      </c>
      <c r="N1327" t="s">
        <v>424</v>
      </c>
      <c r="O1327" t="s">
        <v>555</v>
      </c>
      <c r="P1327" t="s">
        <v>686</v>
      </c>
      <c r="Q1327" t="s">
        <v>11418</v>
      </c>
      <c r="R1327" t="s">
        <v>90</v>
      </c>
      <c r="S1327" t="s">
        <v>693</v>
      </c>
      <c r="T1327" t="s">
        <v>11419</v>
      </c>
      <c r="U1327" t="s">
        <v>33</v>
      </c>
      <c r="V1327" t="s">
        <v>33</v>
      </c>
      <c r="W1327" t="s">
        <v>11420</v>
      </c>
      <c r="X1327" t="s">
        <v>11421</v>
      </c>
    </row>
    <row r="1328" spans="1:24" hidden="1" x14ac:dyDescent="0.25">
      <c r="A1328" t="s">
        <v>11422</v>
      </c>
      <c r="B1328" t="s">
        <v>11423</v>
      </c>
      <c r="C1328" s="1" t="str">
        <f t="shared" si="139"/>
        <v>21:0955</v>
      </c>
      <c r="D1328" s="1" t="str">
        <f t="shared" si="140"/>
        <v>21:0006</v>
      </c>
      <c r="E1328" t="s">
        <v>11405</v>
      </c>
      <c r="F1328" t="s">
        <v>11424</v>
      </c>
      <c r="H1328">
        <v>64.849729400000001</v>
      </c>
      <c r="I1328">
        <v>-110.1274183</v>
      </c>
      <c r="J1328" s="1" t="str">
        <f t="shared" si="138"/>
        <v>Till</v>
      </c>
      <c r="K1328" s="1" t="str">
        <f t="shared" si="141"/>
        <v>Grain Mount: 0.25 – 0.50 mm</v>
      </c>
      <c r="L1328" t="s">
        <v>11115</v>
      </c>
      <c r="M1328" s="1" t="str">
        <f>HYPERLINK("http://geochem.nrcan.gc.ca/cdogs/content/kwd/kwd030120_e.htm", "Ilm")</f>
        <v>Ilm</v>
      </c>
      <c r="N1328" t="s">
        <v>490</v>
      </c>
      <c r="O1328" t="s">
        <v>1269</v>
      </c>
      <c r="P1328" t="s">
        <v>490</v>
      </c>
      <c r="Q1328" t="s">
        <v>11425</v>
      </c>
      <c r="R1328" t="s">
        <v>474</v>
      </c>
      <c r="S1328" t="s">
        <v>965</v>
      </c>
      <c r="T1328" t="s">
        <v>4906</v>
      </c>
      <c r="U1328" t="s">
        <v>246</v>
      </c>
      <c r="V1328" t="s">
        <v>33</v>
      </c>
      <c r="W1328" t="s">
        <v>11426</v>
      </c>
      <c r="X1328" t="s">
        <v>4864</v>
      </c>
    </row>
    <row r="1329" spans="1:24" hidden="1" x14ac:dyDescent="0.25">
      <c r="A1329" t="s">
        <v>11427</v>
      </c>
      <c r="B1329" t="s">
        <v>11428</v>
      </c>
      <c r="C1329" s="1" t="str">
        <f t="shared" si="139"/>
        <v>21:0955</v>
      </c>
      <c r="D1329" s="1" t="str">
        <f t="shared" si="140"/>
        <v>21:0006</v>
      </c>
      <c r="E1329" t="s">
        <v>11429</v>
      </c>
      <c r="F1329" t="s">
        <v>11430</v>
      </c>
      <c r="H1329">
        <v>64.757830600000005</v>
      </c>
      <c r="I1329">
        <v>-110.149761</v>
      </c>
      <c r="J1329" s="1" t="str">
        <f t="shared" si="138"/>
        <v>Till</v>
      </c>
      <c r="K1329" s="1" t="str">
        <f t="shared" si="141"/>
        <v>Grain Mount: 0.25 – 0.50 mm</v>
      </c>
      <c r="L1329" t="s">
        <v>11115</v>
      </c>
      <c r="M1329" s="1" t="str">
        <f t="shared" ref="M1329:M1356" si="142">HYPERLINK("http://geochem.nrcan.gc.ca/cdogs/content/kwd/kwd030523_e.htm", "Prp")</f>
        <v>Prp</v>
      </c>
      <c r="N1329" t="s">
        <v>11431</v>
      </c>
      <c r="O1329" t="s">
        <v>11432</v>
      </c>
      <c r="P1329" t="s">
        <v>11433</v>
      </c>
      <c r="Q1329" t="s">
        <v>11434</v>
      </c>
      <c r="R1329" t="s">
        <v>33</v>
      </c>
      <c r="S1329" t="s">
        <v>7677</v>
      </c>
      <c r="T1329" t="s">
        <v>11240</v>
      </c>
      <c r="U1329" t="s">
        <v>36</v>
      </c>
      <c r="V1329" t="s">
        <v>3181</v>
      </c>
      <c r="W1329" t="s">
        <v>495</v>
      </c>
      <c r="X1329" t="s">
        <v>11435</v>
      </c>
    </row>
    <row r="1330" spans="1:24" hidden="1" x14ac:dyDescent="0.25">
      <c r="A1330" t="s">
        <v>11436</v>
      </c>
      <c r="B1330" t="s">
        <v>11437</v>
      </c>
      <c r="C1330" s="1" t="str">
        <f t="shared" si="139"/>
        <v>21:0955</v>
      </c>
      <c r="D1330" s="1" t="str">
        <f t="shared" si="140"/>
        <v>21:0006</v>
      </c>
      <c r="E1330" t="s">
        <v>11429</v>
      </c>
      <c r="F1330" t="s">
        <v>11438</v>
      </c>
      <c r="H1330">
        <v>64.757830600000005</v>
      </c>
      <c r="I1330">
        <v>-110.149761</v>
      </c>
      <c r="J1330" s="1" t="str">
        <f t="shared" si="138"/>
        <v>Till</v>
      </c>
      <c r="K1330" s="1" t="str">
        <f t="shared" si="141"/>
        <v>Grain Mount: 0.25 – 0.50 mm</v>
      </c>
      <c r="L1330" t="s">
        <v>11115</v>
      </c>
      <c r="M1330" s="1" t="str">
        <f t="shared" si="142"/>
        <v>Prp</v>
      </c>
      <c r="N1330" t="s">
        <v>5587</v>
      </c>
      <c r="O1330" t="s">
        <v>3865</v>
      </c>
      <c r="P1330" t="s">
        <v>11439</v>
      </c>
      <c r="Q1330" t="s">
        <v>11440</v>
      </c>
      <c r="R1330" t="s">
        <v>33</v>
      </c>
      <c r="S1330" t="s">
        <v>11441</v>
      </c>
      <c r="T1330" t="s">
        <v>35</v>
      </c>
      <c r="U1330" t="s">
        <v>490</v>
      </c>
      <c r="V1330" t="s">
        <v>11442</v>
      </c>
      <c r="W1330" t="s">
        <v>601</v>
      </c>
      <c r="X1330" t="s">
        <v>11443</v>
      </c>
    </row>
    <row r="1331" spans="1:24" hidden="1" x14ac:dyDescent="0.25">
      <c r="A1331" t="s">
        <v>11444</v>
      </c>
      <c r="B1331" t="s">
        <v>11445</v>
      </c>
      <c r="C1331" s="1" t="str">
        <f t="shared" si="139"/>
        <v>21:0955</v>
      </c>
      <c r="D1331" s="1" t="str">
        <f t="shared" si="140"/>
        <v>21:0006</v>
      </c>
      <c r="E1331" t="s">
        <v>11429</v>
      </c>
      <c r="F1331" t="s">
        <v>11446</v>
      </c>
      <c r="H1331">
        <v>64.757830600000005</v>
      </c>
      <c r="I1331">
        <v>-110.149761</v>
      </c>
      <c r="J1331" s="1" t="str">
        <f t="shared" si="138"/>
        <v>Till</v>
      </c>
      <c r="K1331" s="1" t="str">
        <f t="shared" si="141"/>
        <v>Grain Mount: 0.25 – 0.50 mm</v>
      </c>
      <c r="L1331" t="s">
        <v>11115</v>
      </c>
      <c r="M1331" s="1" t="str">
        <f t="shared" si="142"/>
        <v>Prp</v>
      </c>
      <c r="N1331" t="s">
        <v>2193</v>
      </c>
      <c r="O1331" t="s">
        <v>11447</v>
      </c>
      <c r="P1331" t="s">
        <v>11448</v>
      </c>
      <c r="Q1331" t="s">
        <v>11449</v>
      </c>
      <c r="R1331" t="s">
        <v>33</v>
      </c>
      <c r="S1331" t="s">
        <v>11450</v>
      </c>
      <c r="T1331" t="s">
        <v>4497</v>
      </c>
      <c r="U1331" t="s">
        <v>33</v>
      </c>
      <c r="V1331" t="s">
        <v>11451</v>
      </c>
      <c r="W1331" t="s">
        <v>156</v>
      </c>
      <c r="X1331" t="s">
        <v>11452</v>
      </c>
    </row>
    <row r="1332" spans="1:24" hidden="1" x14ac:dyDescent="0.25">
      <c r="A1332" t="s">
        <v>11453</v>
      </c>
      <c r="B1332" t="s">
        <v>11454</v>
      </c>
      <c r="C1332" s="1" t="str">
        <f t="shared" si="139"/>
        <v>21:0955</v>
      </c>
      <c r="D1332" s="1" t="str">
        <f t="shared" si="140"/>
        <v>21:0006</v>
      </c>
      <c r="E1332" t="s">
        <v>11429</v>
      </c>
      <c r="F1332" t="s">
        <v>11455</v>
      </c>
      <c r="H1332">
        <v>64.757830600000005</v>
      </c>
      <c r="I1332">
        <v>-110.149761</v>
      </c>
      <c r="J1332" s="1" t="str">
        <f t="shared" si="138"/>
        <v>Till</v>
      </c>
      <c r="K1332" s="1" t="str">
        <f t="shared" si="141"/>
        <v>Grain Mount: 0.25 – 0.50 mm</v>
      </c>
      <c r="L1332" t="s">
        <v>11115</v>
      </c>
      <c r="M1332" s="1" t="str">
        <f t="shared" si="142"/>
        <v>Prp</v>
      </c>
      <c r="N1332" t="s">
        <v>8101</v>
      </c>
      <c r="O1332" t="s">
        <v>3016</v>
      </c>
      <c r="P1332" t="s">
        <v>3270</v>
      </c>
      <c r="Q1332" t="s">
        <v>11456</v>
      </c>
      <c r="R1332" t="s">
        <v>33</v>
      </c>
      <c r="S1332" t="s">
        <v>3379</v>
      </c>
      <c r="T1332" t="s">
        <v>11457</v>
      </c>
      <c r="U1332" t="s">
        <v>318</v>
      </c>
      <c r="V1332" t="s">
        <v>11458</v>
      </c>
      <c r="W1332" t="s">
        <v>2592</v>
      </c>
      <c r="X1332" t="s">
        <v>4226</v>
      </c>
    </row>
    <row r="1333" spans="1:24" hidden="1" x14ac:dyDescent="0.25">
      <c r="A1333" t="s">
        <v>11459</v>
      </c>
      <c r="B1333" t="s">
        <v>11460</v>
      </c>
      <c r="C1333" s="1" t="str">
        <f t="shared" si="139"/>
        <v>21:0955</v>
      </c>
      <c r="D1333" s="1" t="str">
        <f t="shared" si="140"/>
        <v>21:0006</v>
      </c>
      <c r="E1333" t="s">
        <v>11429</v>
      </c>
      <c r="F1333" t="s">
        <v>11461</v>
      </c>
      <c r="H1333">
        <v>64.757830600000005</v>
      </c>
      <c r="I1333">
        <v>-110.149761</v>
      </c>
      <c r="J1333" s="1" t="str">
        <f t="shared" si="138"/>
        <v>Till</v>
      </c>
      <c r="K1333" s="1" t="str">
        <f t="shared" si="141"/>
        <v>Grain Mount: 0.25 – 0.50 mm</v>
      </c>
      <c r="L1333" t="s">
        <v>11115</v>
      </c>
      <c r="M1333" s="1" t="str">
        <f t="shared" si="142"/>
        <v>Prp</v>
      </c>
      <c r="N1333" t="s">
        <v>11462</v>
      </c>
      <c r="O1333" t="s">
        <v>11463</v>
      </c>
      <c r="P1333" t="s">
        <v>11464</v>
      </c>
      <c r="Q1333" t="s">
        <v>7635</v>
      </c>
      <c r="R1333" t="s">
        <v>226</v>
      </c>
      <c r="S1333" t="s">
        <v>11465</v>
      </c>
      <c r="T1333" t="s">
        <v>293</v>
      </c>
      <c r="U1333" t="s">
        <v>331</v>
      </c>
      <c r="V1333" t="s">
        <v>9885</v>
      </c>
      <c r="W1333" t="s">
        <v>6605</v>
      </c>
      <c r="X1333" t="s">
        <v>7713</v>
      </c>
    </row>
    <row r="1334" spans="1:24" hidden="1" x14ac:dyDescent="0.25">
      <c r="A1334" t="s">
        <v>11466</v>
      </c>
      <c r="B1334" t="s">
        <v>11467</v>
      </c>
      <c r="C1334" s="1" t="str">
        <f t="shared" si="139"/>
        <v>21:0955</v>
      </c>
      <c r="D1334" s="1" t="str">
        <f t="shared" si="140"/>
        <v>21:0006</v>
      </c>
      <c r="E1334" t="s">
        <v>11429</v>
      </c>
      <c r="F1334" t="s">
        <v>11468</v>
      </c>
      <c r="H1334">
        <v>64.757830600000005</v>
      </c>
      <c r="I1334">
        <v>-110.149761</v>
      </c>
      <c r="J1334" s="1" t="str">
        <f t="shared" si="138"/>
        <v>Till</v>
      </c>
      <c r="K1334" s="1" t="str">
        <f t="shared" si="141"/>
        <v>Grain Mount: 0.25 – 0.50 mm</v>
      </c>
      <c r="L1334" t="s">
        <v>11115</v>
      </c>
      <c r="M1334" s="1" t="str">
        <f t="shared" si="142"/>
        <v>Prp</v>
      </c>
      <c r="N1334" t="s">
        <v>11469</v>
      </c>
      <c r="O1334" t="s">
        <v>8001</v>
      </c>
      <c r="P1334" t="s">
        <v>9456</v>
      </c>
      <c r="Q1334" t="s">
        <v>10884</v>
      </c>
      <c r="R1334" t="s">
        <v>101</v>
      </c>
      <c r="S1334" t="s">
        <v>11470</v>
      </c>
      <c r="T1334" t="s">
        <v>2925</v>
      </c>
      <c r="U1334" t="s">
        <v>331</v>
      </c>
      <c r="V1334" t="s">
        <v>11471</v>
      </c>
      <c r="W1334" t="s">
        <v>641</v>
      </c>
      <c r="X1334" t="s">
        <v>11472</v>
      </c>
    </row>
    <row r="1335" spans="1:24" hidden="1" x14ac:dyDescent="0.25">
      <c r="A1335" t="s">
        <v>11473</v>
      </c>
      <c r="B1335" t="s">
        <v>11474</v>
      </c>
      <c r="C1335" s="1" t="str">
        <f t="shared" si="139"/>
        <v>21:0955</v>
      </c>
      <c r="D1335" s="1" t="str">
        <f t="shared" si="140"/>
        <v>21:0006</v>
      </c>
      <c r="E1335" t="s">
        <v>11429</v>
      </c>
      <c r="F1335" t="s">
        <v>11475</v>
      </c>
      <c r="H1335">
        <v>64.757830600000005</v>
      </c>
      <c r="I1335">
        <v>-110.149761</v>
      </c>
      <c r="J1335" s="1" t="str">
        <f t="shared" si="138"/>
        <v>Till</v>
      </c>
      <c r="K1335" s="1" t="str">
        <f t="shared" si="141"/>
        <v>Grain Mount: 0.25 – 0.50 mm</v>
      </c>
      <c r="L1335" t="s">
        <v>11115</v>
      </c>
      <c r="M1335" s="1" t="str">
        <f t="shared" si="142"/>
        <v>Prp</v>
      </c>
      <c r="N1335" t="s">
        <v>4264</v>
      </c>
      <c r="O1335" t="s">
        <v>11476</v>
      </c>
      <c r="P1335" t="s">
        <v>11477</v>
      </c>
      <c r="Q1335" t="s">
        <v>11478</v>
      </c>
      <c r="R1335" t="s">
        <v>474</v>
      </c>
      <c r="S1335" t="s">
        <v>11479</v>
      </c>
      <c r="T1335" t="s">
        <v>957</v>
      </c>
      <c r="U1335" t="s">
        <v>641</v>
      </c>
      <c r="V1335" t="s">
        <v>8314</v>
      </c>
      <c r="W1335" t="s">
        <v>1646</v>
      </c>
      <c r="X1335" t="s">
        <v>1852</v>
      </c>
    </row>
    <row r="1336" spans="1:24" hidden="1" x14ac:dyDescent="0.25">
      <c r="A1336" t="s">
        <v>11480</v>
      </c>
      <c r="B1336" t="s">
        <v>11481</v>
      </c>
      <c r="C1336" s="1" t="str">
        <f t="shared" si="139"/>
        <v>21:0955</v>
      </c>
      <c r="D1336" s="1" t="str">
        <f t="shared" si="140"/>
        <v>21:0006</v>
      </c>
      <c r="E1336" t="s">
        <v>11429</v>
      </c>
      <c r="F1336" t="s">
        <v>11482</v>
      </c>
      <c r="H1336">
        <v>64.757830600000005</v>
      </c>
      <c r="I1336">
        <v>-110.149761</v>
      </c>
      <c r="J1336" s="1" t="str">
        <f t="shared" si="138"/>
        <v>Till</v>
      </c>
      <c r="K1336" s="1" t="str">
        <f t="shared" si="141"/>
        <v>Grain Mount: 0.25 – 0.50 mm</v>
      </c>
      <c r="L1336" t="s">
        <v>11115</v>
      </c>
      <c r="M1336" s="1" t="str">
        <f t="shared" si="142"/>
        <v>Prp</v>
      </c>
      <c r="N1336" t="s">
        <v>11483</v>
      </c>
      <c r="O1336" t="s">
        <v>9166</v>
      </c>
      <c r="P1336" t="s">
        <v>11484</v>
      </c>
      <c r="Q1336" t="s">
        <v>5580</v>
      </c>
      <c r="R1336" t="s">
        <v>90</v>
      </c>
      <c r="S1336" t="s">
        <v>11172</v>
      </c>
      <c r="T1336" t="s">
        <v>4224</v>
      </c>
      <c r="U1336" t="s">
        <v>2948</v>
      </c>
      <c r="V1336" t="s">
        <v>10577</v>
      </c>
      <c r="W1336" t="s">
        <v>5812</v>
      </c>
      <c r="X1336" t="s">
        <v>11485</v>
      </c>
    </row>
    <row r="1337" spans="1:24" hidden="1" x14ac:dyDescent="0.25">
      <c r="A1337" t="s">
        <v>11486</v>
      </c>
      <c r="B1337" t="s">
        <v>11487</v>
      </c>
      <c r="C1337" s="1" t="str">
        <f t="shared" si="139"/>
        <v>21:0955</v>
      </c>
      <c r="D1337" s="1" t="str">
        <f t="shared" si="140"/>
        <v>21:0006</v>
      </c>
      <c r="E1337" t="s">
        <v>11429</v>
      </c>
      <c r="F1337" t="s">
        <v>11488</v>
      </c>
      <c r="H1337">
        <v>64.757830600000005</v>
      </c>
      <c r="I1337">
        <v>-110.149761</v>
      </c>
      <c r="J1337" s="1" t="str">
        <f t="shared" si="138"/>
        <v>Till</v>
      </c>
      <c r="K1337" s="1" t="str">
        <f t="shared" si="141"/>
        <v>Grain Mount: 0.25 – 0.50 mm</v>
      </c>
      <c r="L1337" t="s">
        <v>11115</v>
      </c>
      <c r="M1337" s="1" t="str">
        <f t="shared" si="142"/>
        <v>Prp</v>
      </c>
      <c r="N1337" t="s">
        <v>11489</v>
      </c>
      <c r="O1337" t="s">
        <v>7419</v>
      </c>
      <c r="P1337" t="s">
        <v>11490</v>
      </c>
      <c r="Q1337" t="s">
        <v>3377</v>
      </c>
      <c r="R1337" t="s">
        <v>33</v>
      </c>
      <c r="S1337" t="s">
        <v>8046</v>
      </c>
      <c r="T1337" t="s">
        <v>2423</v>
      </c>
      <c r="U1337" t="s">
        <v>47</v>
      </c>
      <c r="V1337" t="s">
        <v>8480</v>
      </c>
      <c r="W1337" t="s">
        <v>3700</v>
      </c>
      <c r="X1337" t="s">
        <v>11491</v>
      </c>
    </row>
    <row r="1338" spans="1:24" hidden="1" x14ac:dyDescent="0.25">
      <c r="A1338" t="s">
        <v>11492</v>
      </c>
      <c r="B1338" t="s">
        <v>11493</v>
      </c>
      <c r="C1338" s="1" t="str">
        <f t="shared" si="139"/>
        <v>21:0955</v>
      </c>
      <c r="D1338" s="1" t="str">
        <f t="shared" si="140"/>
        <v>21:0006</v>
      </c>
      <c r="E1338" t="s">
        <v>11429</v>
      </c>
      <c r="F1338" t="s">
        <v>11494</v>
      </c>
      <c r="H1338">
        <v>64.757830600000005</v>
      </c>
      <c r="I1338">
        <v>-110.149761</v>
      </c>
      <c r="J1338" s="1" t="str">
        <f t="shared" si="138"/>
        <v>Till</v>
      </c>
      <c r="K1338" s="1" t="str">
        <f t="shared" si="141"/>
        <v>Grain Mount: 0.25 – 0.50 mm</v>
      </c>
      <c r="L1338" t="s">
        <v>11115</v>
      </c>
      <c r="M1338" s="1" t="str">
        <f t="shared" si="142"/>
        <v>Prp</v>
      </c>
      <c r="N1338" t="s">
        <v>10910</v>
      </c>
      <c r="O1338" t="s">
        <v>9838</v>
      </c>
      <c r="P1338" t="s">
        <v>11495</v>
      </c>
      <c r="Q1338" t="s">
        <v>11496</v>
      </c>
      <c r="R1338" t="s">
        <v>33</v>
      </c>
      <c r="S1338" t="s">
        <v>11497</v>
      </c>
      <c r="T1338" t="s">
        <v>3900</v>
      </c>
      <c r="U1338" t="s">
        <v>33</v>
      </c>
      <c r="V1338" t="s">
        <v>7801</v>
      </c>
      <c r="W1338" t="s">
        <v>728</v>
      </c>
      <c r="X1338" t="s">
        <v>7673</v>
      </c>
    </row>
    <row r="1339" spans="1:24" hidden="1" x14ac:dyDescent="0.25">
      <c r="A1339" t="s">
        <v>11498</v>
      </c>
      <c r="B1339" t="s">
        <v>11499</v>
      </c>
      <c r="C1339" s="1" t="str">
        <f t="shared" si="139"/>
        <v>21:0955</v>
      </c>
      <c r="D1339" s="1" t="str">
        <f t="shared" si="140"/>
        <v>21:0006</v>
      </c>
      <c r="E1339" t="s">
        <v>11429</v>
      </c>
      <c r="F1339" t="s">
        <v>11500</v>
      </c>
      <c r="H1339">
        <v>64.757830600000005</v>
      </c>
      <c r="I1339">
        <v>-110.149761</v>
      </c>
      <c r="J1339" s="1" t="str">
        <f t="shared" si="138"/>
        <v>Till</v>
      </c>
      <c r="K1339" s="1" t="str">
        <f t="shared" si="141"/>
        <v>Grain Mount: 0.25 – 0.50 mm</v>
      </c>
      <c r="L1339" t="s">
        <v>11115</v>
      </c>
      <c r="M1339" s="1" t="str">
        <f t="shared" si="142"/>
        <v>Prp</v>
      </c>
      <c r="N1339" t="s">
        <v>11501</v>
      </c>
      <c r="O1339" t="s">
        <v>4419</v>
      </c>
      <c r="P1339" t="s">
        <v>3876</v>
      </c>
      <c r="Q1339" t="s">
        <v>7853</v>
      </c>
      <c r="R1339" t="s">
        <v>220</v>
      </c>
      <c r="S1339" t="s">
        <v>3089</v>
      </c>
      <c r="T1339" t="s">
        <v>63</v>
      </c>
      <c r="U1339" t="s">
        <v>33</v>
      </c>
      <c r="V1339" t="s">
        <v>11502</v>
      </c>
      <c r="W1339" t="s">
        <v>5812</v>
      </c>
      <c r="X1339" t="s">
        <v>11503</v>
      </c>
    </row>
    <row r="1340" spans="1:24" hidden="1" x14ac:dyDescent="0.25">
      <c r="A1340" t="s">
        <v>11504</v>
      </c>
      <c r="B1340" t="s">
        <v>11505</v>
      </c>
      <c r="C1340" s="1" t="str">
        <f t="shared" si="139"/>
        <v>21:0955</v>
      </c>
      <c r="D1340" s="1" t="str">
        <f t="shared" si="140"/>
        <v>21:0006</v>
      </c>
      <c r="E1340" t="s">
        <v>11429</v>
      </c>
      <c r="F1340" t="s">
        <v>11506</v>
      </c>
      <c r="H1340">
        <v>64.757830600000005</v>
      </c>
      <c r="I1340">
        <v>-110.149761</v>
      </c>
      <c r="J1340" s="1" t="str">
        <f t="shared" si="138"/>
        <v>Till</v>
      </c>
      <c r="K1340" s="1" t="str">
        <f t="shared" si="141"/>
        <v>Grain Mount: 0.25 – 0.50 mm</v>
      </c>
      <c r="L1340" t="s">
        <v>11115</v>
      </c>
      <c r="M1340" s="1" t="str">
        <f t="shared" si="142"/>
        <v>Prp</v>
      </c>
      <c r="N1340" t="s">
        <v>11507</v>
      </c>
      <c r="O1340" t="s">
        <v>313</v>
      </c>
      <c r="P1340" t="s">
        <v>11508</v>
      </c>
      <c r="Q1340" t="s">
        <v>10778</v>
      </c>
      <c r="R1340" t="s">
        <v>246</v>
      </c>
      <c r="S1340" t="s">
        <v>6680</v>
      </c>
      <c r="T1340" t="s">
        <v>2893</v>
      </c>
      <c r="U1340" t="s">
        <v>33</v>
      </c>
      <c r="V1340" t="s">
        <v>4109</v>
      </c>
      <c r="W1340" t="s">
        <v>10984</v>
      </c>
      <c r="X1340" t="s">
        <v>11509</v>
      </c>
    </row>
    <row r="1341" spans="1:24" hidden="1" x14ac:dyDescent="0.25">
      <c r="A1341" t="s">
        <v>11510</v>
      </c>
      <c r="B1341" t="s">
        <v>11511</v>
      </c>
      <c r="C1341" s="1" t="str">
        <f t="shared" si="139"/>
        <v>21:0955</v>
      </c>
      <c r="D1341" s="1" t="str">
        <f t="shared" si="140"/>
        <v>21:0006</v>
      </c>
      <c r="E1341" t="s">
        <v>11429</v>
      </c>
      <c r="F1341" t="s">
        <v>11512</v>
      </c>
      <c r="H1341">
        <v>64.757830600000005</v>
      </c>
      <c r="I1341">
        <v>-110.149761</v>
      </c>
      <c r="J1341" s="1" t="str">
        <f t="shared" si="138"/>
        <v>Till</v>
      </c>
      <c r="K1341" s="1" t="str">
        <f t="shared" si="141"/>
        <v>Grain Mount: 0.25 – 0.50 mm</v>
      </c>
      <c r="L1341" t="s">
        <v>11115</v>
      </c>
      <c r="M1341" s="1" t="str">
        <f t="shared" si="142"/>
        <v>Prp</v>
      </c>
      <c r="N1341" t="s">
        <v>11513</v>
      </c>
      <c r="O1341" t="s">
        <v>7357</v>
      </c>
      <c r="P1341" t="s">
        <v>10752</v>
      </c>
      <c r="Q1341" t="s">
        <v>5093</v>
      </c>
      <c r="R1341" t="s">
        <v>33</v>
      </c>
      <c r="S1341" t="s">
        <v>11514</v>
      </c>
      <c r="T1341" t="s">
        <v>5841</v>
      </c>
      <c r="U1341" t="s">
        <v>641</v>
      </c>
      <c r="V1341" t="s">
        <v>11515</v>
      </c>
      <c r="W1341" t="s">
        <v>1030</v>
      </c>
      <c r="X1341" t="s">
        <v>11516</v>
      </c>
    </row>
    <row r="1342" spans="1:24" hidden="1" x14ac:dyDescent="0.25">
      <c r="A1342" t="s">
        <v>11517</v>
      </c>
      <c r="B1342" t="s">
        <v>11518</v>
      </c>
      <c r="C1342" s="1" t="str">
        <f t="shared" si="139"/>
        <v>21:0955</v>
      </c>
      <c r="D1342" s="1" t="str">
        <f t="shared" si="140"/>
        <v>21:0006</v>
      </c>
      <c r="E1342" t="s">
        <v>11429</v>
      </c>
      <c r="F1342" t="s">
        <v>11519</v>
      </c>
      <c r="H1342">
        <v>64.757830600000005</v>
      </c>
      <c r="I1342">
        <v>-110.149761</v>
      </c>
      <c r="J1342" s="1" t="str">
        <f t="shared" si="138"/>
        <v>Till</v>
      </c>
      <c r="K1342" s="1" t="str">
        <f t="shared" si="141"/>
        <v>Grain Mount: 0.25 – 0.50 mm</v>
      </c>
      <c r="L1342" t="s">
        <v>11115</v>
      </c>
      <c r="M1342" s="1" t="str">
        <f t="shared" si="142"/>
        <v>Prp</v>
      </c>
      <c r="N1342" t="s">
        <v>9237</v>
      </c>
      <c r="O1342" t="s">
        <v>11520</v>
      </c>
      <c r="P1342" t="s">
        <v>11521</v>
      </c>
      <c r="Q1342" t="s">
        <v>11522</v>
      </c>
      <c r="R1342" t="s">
        <v>33</v>
      </c>
      <c r="S1342" t="s">
        <v>11523</v>
      </c>
      <c r="T1342" t="s">
        <v>63</v>
      </c>
      <c r="U1342" t="s">
        <v>307</v>
      </c>
      <c r="V1342" t="s">
        <v>8942</v>
      </c>
      <c r="W1342" t="s">
        <v>414</v>
      </c>
      <c r="X1342" t="s">
        <v>6074</v>
      </c>
    </row>
    <row r="1343" spans="1:24" hidden="1" x14ac:dyDescent="0.25">
      <c r="A1343" t="s">
        <v>11524</v>
      </c>
      <c r="B1343" t="s">
        <v>11525</v>
      </c>
      <c r="C1343" s="1" t="str">
        <f t="shared" si="139"/>
        <v>21:0955</v>
      </c>
      <c r="D1343" s="1" t="str">
        <f t="shared" si="140"/>
        <v>21:0006</v>
      </c>
      <c r="E1343" t="s">
        <v>11429</v>
      </c>
      <c r="F1343" t="s">
        <v>11526</v>
      </c>
      <c r="H1343">
        <v>64.757830600000005</v>
      </c>
      <c r="I1343">
        <v>-110.149761</v>
      </c>
      <c r="J1343" s="1" t="str">
        <f t="shared" si="138"/>
        <v>Till</v>
      </c>
      <c r="K1343" s="1" t="str">
        <f t="shared" si="141"/>
        <v>Grain Mount: 0.25 – 0.50 mm</v>
      </c>
      <c r="L1343" t="s">
        <v>11115</v>
      </c>
      <c r="M1343" s="1" t="str">
        <f t="shared" si="142"/>
        <v>Prp</v>
      </c>
      <c r="N1343" t="s">
        <v>11527</v>
      </c>
      <c r="O1343" t="s">
        <v>11528</v>
      </c>
      <c r="P1343" t="s">
        <v>11529</v>
      </c>
      <c r="Q1343" t="s">
        <v>11530</v>
      </c>
      <c r="R1343" t="s">
        <v>33</v>
      </c>
      <c r="S1343" t="s">
        <v>4093</v>
      </c>
      <c r="T1343" t="s">
        <v>2707</v>
      </c>
      <c r="U1343" t="s">
        <v>462</v>
      </c>
      <c r="V1343" t="s">
        <v>10185</v>
      </c>
      <c r="W1343" t="s">
        <v>3191</v>
      </c>
      <c r="X1343" t="s">
        <v>11531</v>
      </c>
    </row>
    <row r="1344" spans="1:24" hidden="1" x14ac:dyDescent="0.25">
      <c r="A1344" t="s">
        <v>11532</v>
      </c>
      <c r="B1344" t="s">
        <v>11533</v>
      </c>
      <c r="C1344" s="1" t="str">
        <f t="shared" si="139"/>
        <v>21:0955</v>
      </c>
      <c r="D1344" s="1" t="str">
        <f t="shared" si="140"/>
        <v>21:0006</v>
      </c>
      <c r="E1344" t="s">
        <v>11429</v>
      </c>
      <c r="F1344" t="s">
        <v>11534</v>
      </c>
      <c r="H1344">
        <v>64.757830600000005</v>
      </c>
      <c r="I1344">
        <v>-110.149761</v>
      </c>
      <c r="J1344" s="1" t="str">
        <f t="shared" si="138"/>
        <v>Till</v>
      </c>
      <c r="K1344" s="1" t="str">
        <f t="shared" si="141"/>
        <v>Grain Mount: 0.25 – 0.50 mm</v>
      </c>
      <c r="L1344" t="s">
        <v>11115</v>
      </c>
      <c r="M1344" s="1" t="str">
        <f t="shared" si="142"/>
        <v>Prp</v>
      </c>
      <c r="N1344" t="s">
        <v>11535</v>
      </c>
      <c r="O1344" t="s">
        <v>3048</v>
      </c>
      <c r="P1344" t="s">
        <v>8528</v>
      </c>
      <c r="Q1344" t="s">
        <v>11536</v>
      </c>
      <c r="R1344" t="s">
        <v>33</v>
      </c>
      <c r="S1344" t="s">
        <v>11537</v>
      </c>
      <c r="T1344" t="s">
        <v>611</v>
      </c>
      <c r="U1344" t="s">
        <v>641</v>
      </c>
      <c r="V1344" t="s">
        <v>2074</v>
      </c>
      <c r="W1344" t="s">
        <v>3900</v>
      </c>
      <c r="X1344" t="s">
        <v>2541</v>
      </c>
    </row>
    <row r="1345" spans="1:24" hidden="1" x14ac:dyDescent="0.25">
      <c r="A1345" t="s">
        <v>11538</v>
      </c>
      <c r="B1345" t="s">
        <v>11539</v>
      </c>
      <c r="C1345" s="1" t="str">
        <f t="shared" si="139"/>
        <v>21:0955</v>
      </c>
      <c r="D1345" s="1" t="str">
        <f t="shared" si="140"/>
        <v>21:0006</v>
      </c>
      <c r="E1345" t="s">
        <v>11429</v>
      </c>
      <c r="F1345" t="s">
        <v>11540</v>
      </c>
      <c r="H1345">
        <v>64.757830600000005</v>
      </c>
      <c r="I1345">
        <v>-110.149761</v>
      </c>
      <c r="J1345" s="1" t="str">
        <f t="shared" si="138"/>
        <v>Till</v>
      </c>
      <c r="K1345" s="1" t="str">
        <f t="shared" si="141"/>
        <v>Grain Mount: 0.25 – 0.50 mm</v>
      </c>
      <c r="L1345" t="s">
        <v>11115</v>
      </c>
      <c r="M1345" s="1" t="str">
        <f t="shared" si="142"/>
        <v>Prp</v>
      </c>
      <c r="N1345" t="s">
        <v>5111</v>
      </c>
      <c r="O1345" t="s">
        <v>11541</v>
      </c>
      <c r="P1345" t="s">
        <v>5931</v>
      </c>
      <c r="Q1345" t="s">
        <v>11542</v>
      </c>
      <c r="R1345" t="s">
        <v>235</v>
      </c>
      <c r="S1345" t="s">
        <v>11543</v>
      </c>
      <c r="T1345" t="s">
        <v>198</v>
      </c>
      <c r="U1345" t="s">
        <v>254</v>
      </c>
      <c r="V1345" t="s">
        <v>11544</v>
      </c>
      <c r="W1345" t="s">
        <v>5240</v>
      </c>
      <c r="X1345" t="s">
        <v>11545</v>
      </c>
    </row>
    <row r="1346" spans="1:24" hidden="1" x14ac:dyDescent="0.25">
      <c r="A1346" t="s">
        <v>11546</v>
      </c>
      <c r="B1346" t="s">
        <v>11547</v>
      </c>
      <c r="C1346" s="1" t="str">
        <f t="shared" si="139"/>
        <v>21:0955</v>
      </c>
      <c r="D1346" s="1" t="str">
        <f t="shared" si="140"/>
        <v>21:0006</v>
      </c>
      <c r="E1346" t="s">
        <v>11429</v>
      </c>
      <c r="F1346" t="s">
        <v>11548</v>
      </c>
      <c r="H1346">
        <v>64.757830600000005</v>
      </c>
      <c r="I1346">
        <v>-110.149761</v>
      </c>
      <c r="J1346" s="1" t="str">
        <f t="shared" si="138"/>
        <v>Till</v>
      </c>
      <c r="K1346" s="1" t="str">
        <f t="shared" si="141"/>
        <v>Grain Mount: 0.25 – 0.50 mm</v>
      </c>
      <c r="L1346" t="s">
        <v>11115</v>
      </c>
      <c r="M1346" s="1" t="str">
        <f t="shared" si="142"/>
        <v>Prp</v>
      </c>
      <c r="N1346" t="s">
        <v>11549</v>
      </c>
      <c r="O1346" t="s">
        <v>11550</v>
      </c>
      <c r="P1346" t="s">
        <v>11551</v>
      </c>
      <c r="Q1346" t="s">
        <v>11552</v>
      </c>
      <c r="R1346" t="s">
        <v>220</v>
      </c>
      <c r="S1346" t="s">
        <v>7386</v>
      </c>
      <c r="T1346" t="s">
        <v>2600</v>
      </c>
      <c r="U1346" t="s">
        <v>411</v>
      </c>
      <c r="V1346" t="s">
        <v>3431</v>
      </c>
      <c r="W1346" t="s">
        <v>1436</v>
      </c>
      <c r="X1346" t="s">
        <v>11553</v>
      </c>
    </row>
    <row r="1347" spans="1:24" hidden="1" x14ac:dyDescent="0.25">
      <c r="A1347" t="s">
        <v>11554</v>
      </c>
      <c r="B1347" t="s">
        <v>11555</v>
      </c>
      <c r="C1347" s="1" t="str">
        <f t="shared" si="139"/>
        <v>21:0955</v>
      </c>
      <c r="D1347" s="1" t="str">
        <f t="shared" si="140"/>
        <v>21:0006</v>
      </c>
      <c r="E1347" t="s">
        <v>11429</v>
      </c>
      <c r="F1347" t="s">
        <v>11556</v>
      </c>
      <c r="H1347">
        <v>64.757830600000005</v>
      </c>
      <c r="I1347">
        <v>-110.149761</v>
      </c>
      <c r="J1347" s="1" t="str">
        <f t="shared" si="138"/>
        <v>Till</v>
      </c>
      <c r="K1347" s="1" t="str">
        <f t="shared" si="141"/>
        <v>Grain Mount: 0.25 – 0.50 mm</v>
      </c>
      <c r="L1347" t="s">
        <v>11115</v>
      </c>
      <c r="M1347" s="1" t="str">
        <f t="shared" si="142"/>
        <v>Prp</v>
      </c>
      <c r="N1347" t="s">
        <v>11557</v>
      </c>
      <c r="O1347" t="s">
        <v>11558</v>
      </c>
      <c r="P1347" t="s">
        <v>5023</v>
      </c>
      <c r="Q1347" t="s">
        <v>6045</v>
      </c>
      <c r="R1347" t="s">
        <v>33</v>
      </c>
      <c r="S1347" t="s">
        <v>4213</v>
      </c>
      <c r="T1347" t="s">
        <v>1550</v>
      </c>
      <c r="U1347" t="s">
        <v>47</v>
      </c>
      <c r="V1347" t="s">
        <v>11559</v>
      </c>
      <c r="W1347" t="s">
        <v>1451</v>
      </c>
      <c r="X1347" t="s">
        <v>11560</v>
      </c>
    </row>
    <row r="1348" spans="1:24" hidden="1" x14ac:dyDescent="0.25">
      <c r="A1348" t="s">
        <v>11561</v>
      </c>
      <c r="B1348" t="s">
        <v>11562</v>
      </c>
      <c r="C1348" s="1" t="str">
        <f t="shared" si="139"/>
        <v>21:0955</v>
      </c>
      <c r="D1348" s="1" t="str">
        <f t="shared" si="140"/>
        <v>21:0006</v>
      </c>
      <c r="E1348" t="s">
        <v>11429</v>
      </c>
      <c r="F1348" t="s">
        <v>11563</v>
      </c>
      <c r="H1348">
        <v>64.757830600000005</v>
      </c>
      <c r="I1348">
        <v>-110.149761</v>
      </c>
      <c r="J1348" s="1" t="str">
        <f t="shared" si="138"/>
        <v>Till</v>
      </c>
      <c r="K1348" s="1" t="str">
        <f t="shared" si="141"/>
        <v>Grain Mount: 0.25 – 0.50 mm</v>
      </c>
      <c r="L1348" t="s">
        <v>11115</v>
      </c>
      <c r="M1348" s="1" t="str">
        <f t="shared" si="142"/>
        <v>Prp</v>
      </c>
      <c r="N1348" t="s">
        <v>11564</v>
      </c>
      <c r="O1348" t="s">
        <v>11565</v>
      </c>
      <c r="P1348" t="s">
        <v>11566</v>
      </c>
      <c r="Q1348" t="s">
        <v>10157</v>
      </c>
      <c r="R1348" t="s">
        <v>226</v>
      </c>
      <c r="S1348" t="s">
        <v>11567</v>
      </c>
      <c r="T1348" t="s">
        <v>2655</v>
      </c>
      <c r="U1348" t="s">
        <v>409</v>
      </c>
      <c r="V1348" t="s">
        <v>11568</v>
      </c>
      <c r="W1348" t="s">
        <v>333</v>
      </c>
      <c r="X1348" t="s">
        <v>11569</v>
      </c>
    </row>
    <row r="1349" spans="1:24" hidden="1" x14ac:dyDescent="0.25">
      <c r="A1349" t="s">
        <v>11570</v>
      </c>
      <c r="B1349" t="s">
        <v>11571</v>
      </c>
      <c r="C1349" s="1" t="str">
        <f t="shared" si="139"/>
        <v>21:0955</v>
      </c>
      <c r="D1349" s="1" t="str">
        <f t="shared" si="140"/>
        <v>21:0006</v>
      </c>
      <c r="E1349" t="s">
        <v>11429</v>
      </c>
      <c r="F1349" t="s">
        <v>11572</v>
      </c>
      <c r="H1349">
        <v>64.757830600000005</v>
      </c>
      <c r="I1349">
        <v>-110.149761</v>
      </c>
      <c r="J1349" s="1" t="str">
        <f t="shared" si="138"/>
        <v>Till</v>
      </c>
      <c r="K1349" s="1" t="str">
        <f t="shared" si="141"/>
        <v>Grain Mount: 0.25 – 0.50 mm</v>
      </c>
      <c r="L1349" t="s">
        <v>11115</v>
      </c>
      <c r="M1349" s="1" t="str">
        <f t="shared" si="142"/>
        <v>Prp</v>
      </c>
      <c r="N1349" t="s">
        <v>11573</v>
      </c>
      <c r="O1349" t="s">
        <v>11574</v>
      </c>
      <c r="P1349" t="s">
        <v>7118</v>
      </c>
      <c r="Q1349" t="s">
        <v>11575</v>
      </c>
      <c r="R1349" t="s">
        <v>366</v>
      </c>
      <c r="S1349" t="s">
        <v>11576</v>
      </c>
      <c r="T1349" t="s">
        <v>5581</v>
      </c>
      <c r="U1349" t="s">
        <v>61</v>
      </c>
      <c r="V1349" t="s">
        <v>7546</v>
      </c>
      <c r="W1349" t="s">
        <v>1216</v>
      </c>
      <c r="X1349" t="s">
        <v>11577</v>
      </c>
    </row>
    <row r="1350" spans="1:24" hidden="1" x14ac:dyDescent="0.25">
      <c r="A1350" t="s">
        <v>11578</v>
      </c>
      <c r="B1350" t="s">
        <v>11579</v>
      </c>
      <c r="C1350" s="1" t="str">
        <f t="shared" si="139"/>
        <v>21:0955</v>
      </c>
      <c r="D1350" s="1" t="str">
        <f t="shared" si="140"/>
        <v>21:0006</v>
      </c>
      <c r="E1350" t="s">
        <v>11429</v>
      </c>
      <c r="F1350" t="s">
        <v>11580</v>
      </c>
      <c r="H1350">
        <v>64.757830600000005</v>
      </c>
      <c r="I1350">
        <v>-110.149761</v>
      </c>
      <c r="J1350" s="1" t="str">
        <f t="shared" si="138"/>
        <v>Till</v>
      </c>
      <c r="K1350" s="1" t="str">
        <f t="shared" si="141"/>
        <v>Grain Mount: 0.25 – 0.50 mm</v>
      </c>
      <c r="L1350" t="s">
        <v>11115</v>
      </c>
      <c r="M1350" s="1" t="str">
        <f t="shared" si="142"/>
        <v>Prp</v>
      </c>
      <c r="N1350" t="s">
        <v>11581</v>
      </c>
      <c r="O1350" t="s">
        <v>433</v>
      </c>
      <c r="P1350" t="s">
        <v>11582</v>
      </c>
      <c r="Q1350" t="s">
        <v>7749</v>
      </c>
      <c r="R1350" t="s">
        <v>223</v>
      </c>
      <c r="S1350" t="s">
        <v>11583</v>
      </c>
      <c r="T1350" t="s">
        <v>823</v>
      </c>
      <c r="U1350" t="s">
        <v>33</v>
      </c>
      <c r="V1350" t="s">
        <v>11584</v>
      </c>
      <c r="W1350" t="s">
        <v>2423</v>
      </c>
      <c r="X1350" t="s">
        <v>11585</v>
      </c>
    </row>
    <row r="1351" spans="1:24" hidden="1" x14ac:dyDescent="0.25">
      <c r="A1351" t="s">
        <v>11586</v>
      </c>
      <c r="B1351" t="s">
        <v>11587</v>
      </c>
      <c r="C1351" s="1" t="str">
        <f t="shared" si="139"/>
        <v>21:0955</v>
      </c>
      <c r="D1351" s="1" t="str">
        <f t="shared" si="140"/>
        <v>21:0006</v>
      </c>
      <c r="E1351" t="s">
        <v>11429</v>
      </c>
      <c r="F1351" t="s">
        <v>11588</v>
      </c>
      <c r="H1351">
        <v>64.757830600000005</v>
      </c>
      <c r="I1351">
        <v>-110.149761</v>
      </c>
      <c r="J1351" s="1" t="str">
        <f t="shared" si="138"/>
        <v>Till</v>
      </c>
      <c r="K1351" s="1" t="str">
        <f t="shared" si="141"/>
        <v>Grain Mount: 0.25 – 0.50 mm</v>
      </c>
      <c r="L1351" t="s">
        <v>11115</v>
      </c>
      <c r="M1351" s="1" t="str">
        <f t="shared" si="142"/>
        <v>Prp</v>
      </c>
      <c r="N1351" t="s">
        <v>11589</v>
      </c>
      <c r="O1351" t="s">
        <v>11590</v>
      </c>
      <c r="P1351" t="s">
        <v>11591</v>
      </c>
      <c r="Q1351" t="s">
        <v>11592</v>
      </c>
      <c r="R1351" t="s">
        <v>223</v>
      </c>
      <c r="S1351" t="s">
        <v>11593</v>
      </c>
      <c r="T1351" t="s">
        <v>4598</v>
      </c>
      <c r="U1351" t="s">
        <v>307</v>
      </c>
      <c r="V1351" t="s">
        <v>3609</v>
      </c>
      <c r="W1351" t="s">
        <v>1409</v>
      </c>
      <c r="X1351" t="s">
        <v>11594</v>
      </c>
    </row>
    <row r="1352" spans="1:24" hidden="1" x14ac:dyDescent="0.25">
      <c r="A1352" t="s">
        <v>11595</v>
      </c>
      <c r="B1352" t="s">
        <v>11596</v>
      </c>
      <c r="C1352" s="1" t="str">
        <f t="shared" si="139"/>
        <v>21:0955</v>
      </c>
      <c r="D1352" s="1" t="str">
        <f t="shared" si="140"/>
        <v>21:0006</v>
      </c>
      <c r="E1352" t="s">
        <v>11429</v>
      </c>
      <c r="F1352" t="s">
        <v>11597</v>
      </c>
      <c r="H1352">
        <v>64.757830600000005</v>
      </c>
      <c r="I1352">
        <v>-110.149761</v>
      </c>
      <c r="J1352" s="1" t="str">
        <f t="shared" si="138"/>
        <v>Till</v>
      </c>
      <c r="K1352" s="1" t="str">
        <f t="shared" si="141"/>
        <v>Grain Mount: 0.25 – 0.50 mm</v>
      </c>
      <c r="L1352" t="s">
        <v>11115</v>
      </c>
      <c r="M1352" s="1" t="str">
        <f t="shared" si="142"/>
        <v>Prp</v>
      </c>
      <c r="N1352" t="s">
        <v>97</v>
      </c>
      <c r="O1352" t="s">
        <v>11598</v>
      </c>
      <c r="P1352" t="s">
        <v>10249</v>
      </c>
      <c r="Q1352" t="s">
        <v>11599</v>
      </c>
      <c r="R1352" t="s">
        <v>33</v>
      </c>
      <c r="S1352" t="s">
        <v>1306</v>
      </c>
      <c r="T1352" t="s">
        <v>1056</v>
      </c>
      <c r="U1352" t="s">
        <v>291</v>
      </c>
      <c r="V1352" t="s">
        <v>11600</v>
      </c>
      <c r="W1352" t="s">
        <v>3452</v>
      </c>
      <c r="X1352" t="s">
        <v>11601</v>
      </c>
    </row>
    <row r="1353" spans="1:24" hidden="1" x14ac:dyDescent="0.25">
      <c r="A1353" t="s">
        <v>11602</v>
      </c>
      <c r="B1353" t="s">
        <v>11603</v>
      </c>
      <c r="C1353" s="1" t="str">
        <f t="shared" si="139"/>
        <v>21:0955</v>
      </c>
      <c r="D1353" s="1" t="str">
        <f t="shared" si="140"/>
        <v>21:0006</v>
      </c>
      <c r="E1353" t="s">
        <v>11429</v>
      </c>
      <c r="F1353" t="s">
        <v>11604</v>
      </c>
      <c r="H1353">
        <v>64.757830600000005</v>
      </c>
      <c r="I1353">
        <v>-110.149761</v>
      </c>
      <c r="J1353" s="1" t="str">
        <f t="shared" si="138"/>
        <v>Till</v>
      </c>
      <c r="K1353" s="1" t="str">
        <f t="shared" si="141"/>
        <v>Grain Mount: 0.25 – 0.50 mm</v>
      </c>
      <c r="L1353" t="s">
        <v>11115</v>
      </c>
      <c r="M1353" s="1" t="str">
        <f t="shared" si="142"/>
        <v>Prp</v>
      </c>
      <c r="N1353" t="s">
        <v>3825</v>
      </c>
      <c r="O1353" t="s">
        <v>11605</v>
      </c>
      <c r="P1353" t="s">
        <v>247</v>
      </c>
      <c r="Q1353" t="s">
        <v>11606</v>
      </c>
      <c r="R1353" t="s">
        <v>33</v>
      </c>
      <c r="S1353" t="s">
        <v>11607</v>
      </c>
      <c r="T1353" t="s">
        <v>823</v>
      </c>
      <c r="U1353" t="s">
        <v>331</v>
      </c>
      <c r="V1353" t="s">
        <v>11608</v>
      </c>
      <c r="W1353" t="s">
        <v>1451</v>
      </c>
      <c r="X1353" t="s">
        <v>11609</v>
      </c>
    </row>
    <row r="1354" spans="1:24" hidden="1" x14ac:dyDescent="0.25">
      <c r="A1354" t="s">
        <v>11610</v>
      </c>
      <c r="B1354" t="s">
        <v>11611</v>
      </c>
      <c r="C1354" s="1" t="str">
        <f t="shared" si="139"/>
        <v>21:0955</v>
      </c>
      <c r="D1354" s="1" t="str">
        <f t="shared" si="140"/>
        <v>21:0006</v>
      </c>
      <c r="E1354" t="s">
        <v>11429</v>
      </c>
      <c r="F1354" t="s">
        <v>11612</v>
      </c>
      <c r="H1354">
        <v>64.757830600000005</v>
      </c>
      <c r="I1354">
        <v>-110.149761</v>
      </c>
      <c r="J1354" s="1" t="str">
        <f t="shared" si="138"/>
        <v>Till</v>
      </c>
      <c r="K1354" s="1" t="str">
        <f t="shared" si="141"/>
        <v>Grain Mount: 0.25 – 0.50 mm</v>
      </c>
      <c r="L1354" t="s">
        <v>11115</v>
      </c>
      <c r="M1354" s="1" t="str">
        <f t="shared" si="142"/>
        <v>Prp</v>
      </c>
      <c r="N1354" t="s">
        <v>11613</v>
      </c>
      <c r="O1354" t="s">
        <v>11614</v>
      </c>
      <c r="P1354" t="s">
        <v>11615</v>
      </c>
      <c r="Q1354" t="s">
        <v>11616</v>
      </c>
      <c r="R1354" t="s">
        <v>33</v>
      </c>
      <c r="S1354" t="s">
        <v>11617</v>
      </c>
      <c r="T1354" t="s">
        <v>1860</v>
      </c>
      <c r="U1354" t="s">
        <v>245</v>
      </c>
      <c r="V1354" t="s">
        <v>3650</v>
      </c>
      <c r="W1354" t="s">
        <v>4285</v>
      </c>
      <c r="X1354" t="s">
        <v>1863</v>
      </c>
    </row>
    <row r="1355" spans="1:24" hidden="1" x14ac:dyDescent="0.25">
      <c r="A1355" t="s">
        <v>11618</v>
      </c>
      <c r="B1355" t="s">
        <v>11619</v>
      </c>
      <c r="C1355" s="1" t="str">
        <f t="shared" si="139"/>
        <v>21:0955</v>
      </c>
      <c r="D1355" s="1" t="str">
        <f t="shared" si="140"/>
        <v>21:0006</v>
      </c>
      <c r="E1355" t="s">
        <v>11429</v>
      </c>
      <c r="F1355" t="s">
        <v>11620</v>
      </c>
      <c r="H1355">
        <v>64.757830600000005</v>
      </c>
      <c r="I1355">
        <v>-110.149761</v>
      </c>
      <c r="J1355" s="1" t="str">
        <f t="shared" si="138"/>
        <v>Till</v>
      </c>
      <c r="K1355" s="1" t="str">
        <f t="shared" si="141"/>
        <v>Grain Mount: 0.25 – 0.50 mm</v>
      </c>
      <c r="L1355" t="s">
        <v>11115</v>
      </c>
      <c r="M1355" s="1" t="str">
        <f t="shared" si="142"/>
        <v>Prp</v>
      </c>
      <c r="N1355" t="s">
        <v>11621</v>
      </c>
      <c r="O1355" t="s">
        <v>11622</v>
      </c>
      <c r="P1355" t="s">
        <v>8715</v>
      </c>
      <c r="Q1355" t="s">
        <v>11623</v>
      </c>
      <c r="R1355" t="s">
        <v>101</v>
      </c>
      <c r="S1355" t="s">
        <v>11624</v>
      </c>
      <c r="T1355" t="s">
        <v>437</v>
      </c>
      <c r="U1355" t="s">
        <v>307</v>
      </c>
      <c r="V1355" t="s">
        <v>11625</v>
      </c>
      <c r="W1355" t="s">
        <v>414</v>
      </c>
      <c r="X1355" t="s">
        <v>11626</v>
      </c>
    </row>
    <row r="1356" spans="1:24" hidden="1" x14ac:dyDescent="0.25">
      <c r="A1356" t="s">
        <v>11627</v>
      </c>
      <c r="B1356" t="s">
        <v>11628</v>
      </c>
      <c r="C1356" s="1" t="str">
        <f t="shared" si="139"/>
        <v>21:0955</v>
      </c>
      <c r="D1356" s="1" t="str">
        <f t="shared" si="140"/>
        <v>21:0006</v>
      </c>
      <c r="E1356" t="s">
        <v>11429</v>
      </c>
      <c r="F1356" t="s">
        <v>11629</v>
      </c>
      <c r="H1356">
        <v>64.757830600000005</v>
      </c>
      <c r="I1356">
        <v>-110.149761</v>
      </c>
      <c r="J1356" s="1" t="str">
        <f t="shared" si="138"/>
        <v>Till</v>
      </c>
      <c r="K1356" s="1" t="str">
        <f t="shared" si="141"/>
        <v>Grain Mount: 0.25 – 0.50 mm</v>
      </c>
      <c r="L1356" t="s">
        <v>11115</v>
      </c>
      <c r="M1356" s="1" t="str">
        <f t="shared" si="142"/>
        <v>Prp</v>
      </c>
      <c r="N1356" t="s">
        <v>11630</v>
      </c>
      <c r="O1356" t="s">
        <v>11631</v>
      </c>
      <c r="P1356" t="s">
        <v>11632</v>
      </c>
      <c r="Q1356" t="s">
        <v>11633</v>
      </c>
      <c r="R1356" t="s">
        <v>33</v>
      </c>
      <c r="S1356" t="s">
        <v>11634</v>
      </c>
      <c r="T1356" t="s">
        <v>1550</v>
      </c>
      <c r="U1356" t="s">
        <v>424</v>
      </c>
      <c r="V1356" t="s">
        <v>11635</v>
      </c>
      <c r="W1356" t="s">
        <v>3454</v>
      </c>
      <c r="X1356" t="s">
        <v>11636</v>
      </c>
    </row>
    <row r="1357" spans="1:24" hidden="1" x14ac:dyDescent="0.25">
      <c r="A1357" t="s">
        <v>11637</v>
      </c>
      <c r="B1357" t="s">
        <v>11638</v>
      </c>
      <c r="C1357" s="1" t="str">
        <f t="shared" si="139"/>
        <v>21:0955</v>
      </c>
      <c r="D1357" s="1" t="str">
        <f t="shared" si="140"/>
        <v>21:0006</v>
      </c>
      <c r="E1357" t="s">
        <v>11429</v>
      </c>
      <c r="F1357" t="s">
        <v>11639</v>
      </c>
      <c r="H1357">
        <v>64.757830600000005</v>
      </c>
      <c r="I1357">
        <v>-110.149761</v>
      </c>
      <c r="J1357" s="1" t="str">
        <f t="shared" si="138"/>
        <v>Till</v>
      </c>
      <c r="K1357" s="1" t="str">
        <f t="shared" si="141"/>
        <v>Grain Mount: 0.25 – 0.50 mm</v>
      </c>
      <c r="L1357" t="s">
        <v>11115</v>
      </c>
      <c r="M1357" s="1" t="str">
        <f>HYPERLINK("http://geochem.nrcan.gc.ca/cdogs/content/kwd/kwd030543_e.htm", "Di")</f>
        <v>Di</v>
      </c>
      <c r="N1357" t="s">
        <v>227</v>
      </c>
      <c r="O1357" t="s">
        <v>11640</v>
      </c>
      <c r="P1357" t="s">
        <v>10455</v>
      </c>
      <c r="Q1357" t="s">
        <v>11641</v>
      </c>
      <c r="R1357" t="s">
        <v>420</v>
      </c>
      <c r="S1357" t="s">
        <v>11642</v>
      </c>
      <c r="T1357" t="s">
        <v>2049</v>
      </c>
      <c r="U1357" t="s">
        <v>4756</v>
      </c>
      <c r="V1357" t="s">
        <v>11643</v>
      </c>
      <c r="W1357" t="s">
        <v>393</v>
      </c>
      <c r="X1357" t="s">
        <v>8112</v>
      </c>
    </row>
    <row r="1358" spans="1:24" hidden="1" x14ac:dyDescent="0.25">
      <c r="A1358" t="s">
        <v>11644</v>
      </c>
      <c r="B1358" t="s">
        <v>11645</v>
      </c>
      <c r="C1358" s="1" t="str">
        <f t="shared" si="139"/>
        <v>21:0955</v>
      </c>
      <c r="D1358" s="1" t="str">
        <f t="shared" si="140"/>
        <v>21:0006</v>
      </c>
      <c r="E1358" t="s">
        <v>11429</v>
      </c>
      <c r="F1358" t="s">
        <v>11646</v>
      </c>
      <c r="H1358">
        <v>64.757830600000005</v>
      </c>
      <c r="I1358">
        <v>-110.149761</v>
      </c>
      <c r="J1358" s="1" t="str">
        <f t="shared" si="138"/>
        <v>Till</v>
      </c>
      <c r="K1358" s="1" t="str">
        <f t="shared" si="141"/>
        <v>Grain Mount: 0.25 – 0.50 mm</v>
      </c>
      <c r="L1358" t="s">
        <v>11115</v>
      </c>
      <c r="M1358" s="1" t="str">
        <f>HYPERLINK("http://geochem.nrcan.gc.ca/cdogs/content/kwd/kwd030530_e.htm", "Cr_Di")</f>
        <v>Cr_Di</v>
      </c>
      <c r="N1358" t="s">
        <v>1091</v>
      </c>
      <c r="O1358" t="s">
        <v>11647</v>
      </c>
      <c r="P1358" t="s">
        <v>10012</v>
      </c>
      <c r="Q1358" t="s">
        <v>11648</v>
      </c>
      <c r="R1358" t="s">
        <v>411</v>
      </c>
      <c r="S1358" t="s">
        <v>11649</v>
      </c>
      <c r="T1358" t="s">
        <v>5979</v>
      </c>
      <c r="U1358" t="s">
        <v>3191</v>
      </c>
      <c r="V1358" t="s">
        <v>11650</v>
      </c>
      <c r="W1358" t="s">
        <v>987</v>
      </c>
      <c r="X1358" t="s">
        <v>11651</v>
      </c>
    </row>
    <row r="1359" spans="1:24" hidden="1" x14ac:dyDescent="0.25">
      <c r="A1359" t="s">
        <v>11652</v>
      </c>
      <c r="B1359" t="s">
        <v>11653</v>
      </c>
      <c r="C1359" s="1" t="str">
        <f t="shared" si="139"/>
        <v>21:0955</v>
      </c>
      <c r="D1359" s="1" t="str">
        <f t="shared" si="140"/>
        <v>21:0006</v>
      </c>
      <c r="E1359" t="s">
        <v>11429</v>
      </c>
      <c r="F1359" t="s">
        <v>11654</v>
      </c>
      <c r="H1359">
        <v>64.757830600000005</v>
      </c>
      <c r="I1359">
        <v>-110.149761</v>
      </c>
      <c r="J1359" s="1" t="str">
        <f t="shared" si="138"/>
        <v>Till</v>
      </c>
      <c r="K1359" s="1" t="str">
        <f t="shared" si="141"/>
        <v>Grain Mount: 0.25 – 0.50 mm</v>
      </c>
      <c r="L1359" t="s">
        <v>11115</v>
      </c>
      <c r="M1359" s="1" t="str">
        <f>HYPERLINK("http://geochem.nrcan.gc.ca/cdogs/content/kwd/kwd030543_e.htm", "Di")</f>
        <v>Di</v>
      </c>
      <c r="N1359" t="s">
        <v>11655</v>
      </c>
      <c r="O1359" t="s">
        <v>11656</v>
      </c>
      <c r="P1359" t="s">
        <v>5503</v>
      </c>
      <c r="Q1359" t="s">
        <v>11657</v>
      </c>
      <c r="R1359" t="s">
        <v>474</v>
      </c>
      <c r="S1359" t="s">
        <v>11658</v>
      </c>
      <c r="T1359" t="s">
        <v>4883</v>
      </c>
      <c r="U1359" t="s">
        <v>10771</v>
      </c>
      <c r="V1359" t="s">
        <v>11659</v>
      </c>
      <c r="W1359" t="s">
        <v>4430</v>
      </c>
      <c r="X1359" t="s">
        <v>11660</v>
      </c>
    </row>
    <row r="1360" spans="1:24" hidden="1" x14ac:dyDescent="0.25">
      <c r="A1360" t="s">
        <v>11661</v>
      </c>
      <c r="B1360" t="s">
        <v>11662</v>
      </c>
      <c r="C1360" s="1" t="str">
        <f t="shared" si="139"/>
        <v>21:0955</v>
      </c>
      <c r="D1360" s="1" t="str">
        <f t="shared" si="140"/>
        <v>21:0006</v>
      </c>
      <c r="E1360" t="s">
        <v>11429</v>
      </c>
      <c r="F1360" t="s">
        <v>11663</v>
      </c>
      <c r="H1360">
        <v>64.757830600000005</v>
      </c>
      <c r="I1360">
        <v>-110.149761</v>
      </c>
      <c r="J1360" s="1" t="str">
        <f t="shared" si="138"/>
        <v>Till</v>
      </c>
      <c r="K1360" s="1" t="str">
        <f t="shared" si="141"/>
        <v>Grain Mount: 0.25 – 0.50 mm</v>
      </c>
      <c r="L1360" t="s">
        <v>11115</v>
      </c>
      <c r="M1360" s="1" t="str">
        <f>HYPERLINK("http://geochem.nrcan.gc.ca/cdogs/content/kwd/kwd030543_e.htm", "Di")</f>
        <v>Di</v>
      </c>
      <c r="N1360" t="s">
        <v>2335</v>
      </c>
      <c r="O1360" t="s">
        <v>11664</v>
      </c>
      <c r="P1360" t="s">
        <v>10406</v>
      </c>
      <c r="Q1360" t="s">
        <v>8667</v>
      </c>
      <c r="R1360" t="s">
        <v>33</v>
      </c>
      <c r="S1360" t="s">
        <v>11665</v>
      </c>
      <c r="T1360" t="s">
        <v>6675</v>
      </c>
      <c r="U1360" t="s">
        <v>845</v>
      </c>
      <c r="V1360" t="s">
        <v>11666</v>
      </c>
      <c r="W1360" t="s">
        <v>4123</v>
      </c>
      <c r="X1360" t="s">
        <v>11667</v>
      </c>
    </row>
    <row r="1361" spans="1:24" hidden="1" x14ac:dyDescent="0.25">
      <c r="A1361" t="s">
        <v>11668</v>
      </c>
      <c r="B1361" t="s">
        <v>11669</v>
      </c>
      <c r="C1361" s="1" t="str">
        <f t="shared" si="139"/>
        <v>21:0955</v>
      </c>
      <c r="D1361" s="1" t="str">
        <f t="shared" si="140"/>
        <v>21:0006</v>
      </c>
      <c r="E1361" t="s">
        <v>11429</v>
      </c>
      <c r="F1361" t="s">
        <v>11670</v>
      </c>
      <c r="H1361">
        <v>64.757830600000005</v>
      </c>
      <c r="I1361">
        <v>-110.149761</v>
      </c>
      <c r="J1361" s="1" t="str">
        <f t="shared" si="138"/>
        <v>Till</v>
      </c>
      <c r="K1361" s="1" t="str">
        <f t="shared" si="141"/>
        <v>Grain Mount: 0.25 – 0.50 mm</v>
      </c>
      <c r="L1361" t="s">
        <v>11115</v>
      </c>
      <c r="M1361" s="1" t="str">
        <f>HYPERLINK("http://geochem.nrcan.gc.ca/cdogs/content/kwd/kwd030120_e.htm", "Ilm")</f>
        <v>Ilm</v>
      </c>
      <c r="N1361" t="s">
        <v>490</v>
      </c>
      <c r="O1361" t="s">
        <v>226</v>
      </c>
      <c r="P1361" t="s">
        <v>380</v>
      </c>
      <c r="Q1361" t="s">
        <v>11671</v>
      </c>
      <c r="R1361" t="s">
        <v>33</v>
      </c>
      <c r="S1361" t="s">
        <v>11672</v>
      </c>
      <c r="T1361" t="s">
        <v>1045</v>
      </c>
      <c r="U1361" t="s">
        <v>33</v>
      </c>
      <c r="V1361" t="s">
        <v>33</v>
      </c>
      <c r="W1361" t="s">
        <v>11673</v>
      </c>
      <c r="X1361" t="s">
        <v>2916</v>
      </c>
    </row>
    <row r="1362" spans="1:24" hidden="1" x14ac:dyDescent="0.25">
      <c r="A1362" t="s">
        <v>11674</v>
      </c>
      <c r="B1362" t="s">
        <v>11675</v>
      </c>
      <c r="C1362" s="1" t="str">
        <f t="shared" si="139"/>
        <v>21:0955</v>
      </c>
      <c r="D1362" s="1" t="str">
        <f t="shared" si="140"/>
        <v>21:0006</v>
      </c>
      <c r="E1362" t="s">
        <v>11429</v>
      </c>
      <c r="F1362" t="s">
        <v>11676</v>
      </c>
      <c r="H1362">
        <v>64.757830600000005</v>
      </c>
      <c r="I1362">
        <v>-110.149761</v>
      </c>
      <c r="J1362" s="1" t="str">
        <f t="shared" si="138"/>
        <v>Till</v>
      </c>
      <c r="K1362" s="1" t="str">
        <f t="shared" si="141"/>
        <v>Grain Mount: 0.25 – 0.50 mm</v>
      </c>
      <c r="L1362" t="s">
        <v>11115</v>
      </c>
      <c r="M1362" s="1" t="str">
        <f>HYPERLINK("http://geochem.nrcan.gc.ca/cdogs/content/kwd/kwd030120_e.htm", "Ilm")</f>
        <v>Ilm</v>
      </c>
      <c r="N1362" t="s">
        <v>1558</v>
      </c>
      <c r="O1362" t="s">
        <v>223</v>
      </c>
      <c r="P1362" t="s">
        <v>156</v>
      </c>
      <c r="Q1362" t="s">
        <v>11677</v>
      </c>
      <c r="R1362" t="s">
        <v>33</v>
      </c>
      <c r="S1362" t="s">
        <v>2581</v>
      </c>
      <c r="T1362" t="s">
        <v>3989</v>
      </c>
      <c r="U1362" t="s">
        <v>245</v>
      </c>
      <c r="V1362" t="s">
        <v>33</v>
      </c>
      <c r="W1362" t="s">
        <v>11678</v>
      </c>
      <c r="X1362" t="s">
        <v>11679</v>
      </c>
    </row>
    <row r="1363" spans="1:24" hidden="1" x14ac:dyDescent="0.25">
      <c r="A1363" t="s">
        <v>11680</v>
      </c>
      <c r="B1363" t="s">
        <v>11681</v>
      </c>
      <c r="C1363" s="1" t="str">
        <f t="shared" si="139"/>
        <v>21:0955</v>
      </c>
      <c r="D1363" s="1" t="str">
        <f t="shared" si="140"/>
        <v>21:0006</v>
      </c>
      <c r="E1363" t="s">
        <v>11429</v>
      </c>
      <c r="F1363" t="s">
        <v>11682</v>
      </c>
      <c r="H1363">
        <v>64.757830600000005</v>
      </c>
      <c r="I1363">
        <v>-110.149761</v>
      </c>
      <c r="J1363" s="1" t="str">
        <f t="shared" si="138"/>
        <v>Till</v>
      </c>
      <c r="K1363" s="1" t="str">
        <f t="shared" si="141"/>
        <v>Grain Mount: 0.25 – 0.50 mm</v>
      </c>
      <c r="L1363" t="s">
        <v>11115</v>
      </c>
      <c r="M1363" s="1" t="str">
        <f>HYPERLINK("http://geochem.nrcan.gc.ca/cdogs/content/kwd/kwd030115_e.htm", "Chr")</f>
        <v>Chr</v>
      </c>
      <c r="N1363" t="s">
        <v>11683</v>
      </c>
      <c r="O1363" t="s">
        <v>235</v>
      </c>
      <c r="P1363" t="s">
        <v>11684</v>
      </c>
      <c r="Q1363" t="s">
        <v>11685</v>
      </c>
      <c r="R1363" t="s">
        <v>291</v>
      </c>
      <c r="S1363" t="s">
        <v>9000</v>
      </c>
      <c r="T1363" t="s">
        <v>5194</v>
      </c>
      <c r="U1363" t="s">
        <v>33</v>
      </c>
      <c r="V1363" t="s">
        <v>531</v>
      </c>
      <c r="W1363" t="s">
        <v>1181</v>
      </c>
      <c r="X1363" t="s">
        <v>11686</v>
      </c>
    </row>
    <row r="1364" spans="1:24" hidden="1" x14ac:dyDescent="0.25">
      <c r="A1364" t="s">
        <v>11687</v>
      </c>
      <c r="B1364" t="s">
        <v>11688</v>
      </c>
      <c r="C1364" s="1" t="str">
        <f t="shared" si="139"/>
        <v>21:0955</v>
      </c>
      <c r="D1364" s="1" t="str">
        <f t="shared" si="140"/>
        <v>21:0006</v>
      </c>
      <c r="E1364" t="s">
        <v>11429</v>
      </c>
      <c r="F1364" t="s">
        <v>11689</v>
      </c>
      <c r="H1364">
        <v>64.757830600000005</v>
      </c>
      <c r="I1364">
        <v>-110.149761</v>
      </c>
      <c r="J1364" s="1" t="str">
        <f t="shared" si="138"/>
        <v>Till</v>
      </c>
      <c r="K1364" s="1" t="str">
        <f t="shared" si="141"/>
        <v>Grain Mount: 0.25 – 0.50 mm</v>
      </c>
      <c r="L1364" t="s">
        <v>11115</v>
      </c>
      <c r="M1364" s="1" t="str">
        <f>HYPERLINK("http://geochem.nrcan.gc.ca/cdogs/content/kwd/kwd030120_e.htm", "Ilm")</f>
        <v>Ilm</v>
      </c>
      <c r="N1364" t="s">
        <v>409</v>
      </c>
      <c r="O1364" t="s">
        <v>220</v>
      </c>
      <c r="P1364" t="s">
        <v>33</v>
      </c>
      <c r="Q1364" t="s">
        <v>2376</v>
      </c>
      <c r="R1364" t="s">
        <v>87</v>
      </c>
      <c r="S1364" t="s">
        <v>1550</v>
      </c>
      <c r="T1364" t="s">
        <v>11690</v>
      </c>
      <c r="U1364" t="s">
        <v>33</v>
      </c>
      <c r="V1364" t="s">
        <v>33</v>
      </c>
      <c r="W1364" t="s">
        <v>9848</v>
      </c>
      <c r="X1364" t="s">
        <v>11691</v>
      </c>
    </row>
    <row r="1365" spans="1:24" hidden="1" x14ac:dyDescent="0.25">
      <c r="A1365" t="s">
        <v>11692</v>
      </c>
      <c r="B1365" t="s">
        <v>11693</v>
      </c>
      <c r="C1365" s="1" t="str">
        <f t="shared" si="139"/>
        <v>21:0955</v>
      </c>
      <c r="D1365" s="1" t="str">
        <f t="shared" si="140"/>
        <v>21:0006</v>
      </c>
      <c r="E1365" t="s">
        <v>11429</v>
      </c>
      <c r="F1365" t="s">
        <v>11694</v>
      </c>
      <c r="H1365">
        <v>64.757830600000005</v>
      </c>
      <c r="I1365">
        <v>-110.149761</v>
      </c>
      <c r="J1365" s="1" t="str">
        <f t="shared" si="138"/>
        <v>Till</v>
      </c>
      <c r="K1365" s="1" t="str">
        <f t="shared" si="141"/>
        <v>Grain Mount: 0.25 – 0.50 mm</v>
      </c>
      <c r="L1365" t="s">
        <v>11115</v>
      </c>
      <c r="M1365" s="1" t="str">
        <f>HYPERLINK("http://geochem.nrcan.gc.ca/cdogs/content/kwd/kwd030115_e.htm", "Chr")</f>
        <v>Chr</v>
      </c>
      <c r="N1365" t="s">
        <v>11695</v>
      </c>
      <c r="O1365" t="s">
        <v>33</v>
      </c>
      <c r="P1365" t="s">
        <v>11696</v>
      </c>
      <c r="Q1365" t="s">
        <v>11697</v>
      </c>
      <c r="R1365" t="s">
        <v>90</v>
      </c>
      <c r="S1365" t="s">
        <v>9000</v>
      </c>
      <c r="T1365" t="s">
        <v>4087</v>
      </c>
      <c r="U1365" t="s">
        <v>246</v>
      </c>
      <c r="V1365" t="s">
        <v>765</v>
      </c>
      <c r="W1365" t="s">
        <v>11698</v>
      </c>
      <c r="X1365" t="s">
        <v>11699</v>
      </c>
    </row>
    <row r="1366" spans="1:24" hidden="1" x14ac:dyDescent="0.25">
      <c r="A1366" t="s">
        <v>11700</v>
      </c>
      <c r="B1366" t="s">
        <v>11701</v>
      </c>
      <c r="C1366" s="1" t="str">
        <f t="shared" si="139"/>
        <v>21:0955</v>
      </c>
      <c r="D1366" s="1" t="str">
        <f t="shared" si="140"/>
        <v>21:0006</v>
      </c>
      <c r="E1366" t="s">
        <v>11702</v>
      </c>
      <c r="F1366" t="s">
        <v>11703</v>
      </c>
      <c r="H1366">
        <v>64.753159600000004</v>
      </c>
      <c r="I1366">
        <v>-110.2995868</v>
      </c>
      <c r="J1366" s="1" t="str">
        <f>HYPERLINK("http://geochem.nrcan.gc.ca/cdogs/content/kwd/kwd020073_e.htm", "Esker")</f>
        <v>Esker</v>
      </c>
      <c r="K1366" s="1" t="str">
        <f t="shared" si="141"/>
        <v>Grain Mount: 0.25 – 0.50 mm</v>
      </c>
      <c r="L1366" t="s">
        <v>11115</v>
      </c>
      <c r="M1366" s="1" t="str">
        <f>HYPERLINK("http://geochem.nrcan.gc.ca/cdogs/content/kwd/kwd030523_e.htm", "Prp")</f>
        <v>Prp</v>
      </c>
      <c r="N1366" t="s">
        <v>10649</v>
      </c>
      <c r="O1366" t="s">
        <v>11704</v>
      </c>
      <c r="P1366" t="s">
        <v>11705</v>
      </c>
      <c r="Q1366" t="s">
        <v>11706</v>
      </c>
      <c r="R1366" t="s">
        <v>33</v>
      </c>
      <c r="S1366" t="s">
        <v>11707</v>
      </c>
      <c r="T1366" t="s">
        <v>1284</v>
      </c>
      <c r="U1366" t="s">
        <v>209</v>
      </c>
      <c r="V1366" t="s">
        <v>11708</v>
      </c>
      <c r="W1366" t="s">
        <v>8983</v>
      </c>
      <c r="X1366" t="s">
        <v>11709</v>
      </c>
    </row>
    <row r="1367" spans="1:24" hidden="1" x14ac:dyDescent="0.25">
      <c r="A1367" t="s">
        <v>11710</v>
      </c>
      <c r="B1367" t="s">
        <v>11711</v>
      </c>
      <c r="C1367" s="1" t="str">
        <f t="shared" si="139"/>
        <v>21:0955</v>
      </c>
      <c r="D1367" s="1" t="str">
        <f t="shared" si="140"/>
        <v>21:0006</v>
      </c>
      <c r="E1367" t="s">
        <v>11702</v>
      </c>
      <c r="F1367" t="s">
        <v>11712</v>
      </c>
      <c r="H1367">
        <v>64.753159600000004</v>
      </c>
      <c r="I1367">
        <v>-110.2995868</v>
      </c>
      <c r="J1367" s="1" t="str">
        <f>HYPERLINK("http://geochem.nrcan.gc.ca/cdogs/content/kwd/kwd020073_e.htm", "Esker")</f>
        <v>Esker</v>
      </c>
      <c r="K1367" s="1" t="str">
        <f t="shared" si="141"/>
        <v>Grain Mount: 0.25 – 0.50 mm</v>
      </c>
      <c r="L1367" t="s">
        <v>11115</v>
      </c>
      <c r="M1367" s="1" t="str">
        <f>HYPERLINK("http://geochem.nrcan.gc.ca/cdogs/content/kwd/kwd030523_e.htm", "Prp")</f>
        <v>Prp</v>
      </c>
      <c r="N1367" t="s">
        <v>11713</v>
      </c>
      <c r="O1367" t="s">
        <v>11714</v>
      </c>
      <c r="P1367" t="s">
        <v>11715</v>
      </c>
      <c r="Q1367" t="s">
        <v>11716</v>
      </c>
      <c r="R1367" t="s">
        <v>33</v>
      </c>
      <c r="S1367" t="s">
        <v>11717</v>
      </c>
      <c r="T1367" t="s">
        <v>3741</v>
      </c>
      <c r="U1367" t="s">
        <v>331</v>
      </c>
      <c r="V1367" t="s">
        <v>2656</v>
      </c>
      <c r="W1367" t="s">
        <v>307</v>
      </c>
      <c r="X1367" t="s">
        <v>11718</v>
      </c>
    </row>
    <row r="1368" spans="1:24" hidden="1" x14ac:dyDescent="0.25">
      <c r="A1368" t="s">
        <v>11719</v>
      </c>
      <c r="B1368" t="s">
        <v>11720</v>
      </c>
      <c r="C1368" s="1" t="str">
        <f t="shared" si="139"/>
        <v>21:0955</v>
      </c>
      <c r="D1368" s="1" t="str">
        <f t="shared" si="140"/>
        <v>21:0006</v>
      </c>
      <c r="E1368" t="s">
        <v>11702</v>
      </c>
      <c r="F1368" t="s">
        <v>11721</v>
      </c>
      <c r="H1368">
        <v>64.753159600000004</v>
      </c>
      <c r="I1368">
        <v>-110.2995868</v>
      </c>
      <c r="J1368" s="1" t="str">
        <f>HYPERLINK("http://geochem.nrcan.gc.ca/cdogs/content/kwd/kwd020073_e.htm", "Esker")</f>
        <v>Esker</v>
      </c>
      <c r="K1368" s="1" t="str">
        <f t="shared" si="141"/>
        <v>Grain Mount: 0.25 – 0.50 mm</v>
      </c>
      <c r="L1368" t="s">
        <v>11115</v>
      </c>
      <c r="M1368" s="1" t="str">
        <f>HYPERLINK("http://geochem.nrcan.gc.ca/cdogs/content/kwd/kwd030523_e.htm", "Prp")</f>
        <v>Prp</v>
      </c>
      <c r="N1368" t="s">
        <v>2325</v>
      </c>
      <c r="O1368" t="s">
        <v>11722</v>
      </c>
      <c r="P1368" t="s">
        <v>3986</v>
      </c>
      <c r="Q1368" t="s">
        <v>11723</v>
      </c>
      <c r="R1368" t="s">
        <v>226</v>
      </c>
      <c r="S1368" t="s">
        <v>11724</v>
      </c>
      <c r="T1368" t="s">
        <v>511</v>
      </c>
      <c r="U1368" t="s">
        <v>90</v>
      </c>
      <c r="V1368" t="s">
        <v>11725</v>
      </c>
      <c r="W1368" t="s">
        <v>6675</v>
      </c>
      <c r="X1368" t="s">
        <v>11726</v>
      </c>
    </row>
    <row r="1369" spans="1:24" hidden="1" x14ac:dyDescent="0.25">
      <c r="A1369" t="s">
        <v>11727</v>
      </c>
      <c r="B1369" t="s">
        <v>11728</v>
      </c>
      <c r="C1369" s="1" t="str">
        <f t="shared" si="139"/>
        <v>21:0955</v>
      </c>
      <c r="D1369" s="1" t="str">
        <f t="shared" si="140"/>
        <v>21:0006</v>
      </c>
      <c r="E1369" t="s">
        <v>11729</v>
      </c>
      <c r="F1369" t="s">
        <v>11730</v>
      </c>
      <c r="H1369">
        <v>64.591807200000005</v>
      </c>
      <c r="I1369">
        <v>-110.1490563</v>
      </c>
      <c r="J1369" s="1" t="str">
        <f t="shared" ref="J1369:J1432" si="143">HYPERLINK("http://geochem.nrcan.gc.ca/cdogs/content/kwd/kwd020044_e.htm", "Till")</f>
        <v>Till</v>
      </c>
      <c r="K1369" s="1" t="str">
        <f t="shared" si="141"/>
        <v>Grain Mount: 0.25 – 0.50 mm</v>
      </c>
      <c r="L1369" t="s">
        <v>11115</v>
      </c>
      <c r="M1369" s="1" t="str">
        <f>HYPERLINK("http://geochem.nrcan.gc.ca/cdogs/content/kwd/kwd030120_e.htm", "Ilm")</f>
        <v>Ilm</v>
      </c>
      <c r="N1369" t="s">
        <v>531</v>
      </c>
      <c r="O1369" t="s">
        <v>366</v>
      </c>
      <c r="P1369" t="s">
        <v>669</v>
      </c>
      <c r="Q1369" t="s">
        <v>11731</v>
      </c>
      <c r="R1369" t="s">
        <v>474</v>
      </c>
      <c r="S1369" t="s">
        <v>11732</v>
      </c>
      <c r="T1369" t="s">
        <v>78</v>
      </c>
      <c r="U1369" t="s">
        <v>33</v>
      </c>
      <c r="V1369" t="s">
        <v>555</v>
      </c>
      <c r="W1369" t="s">
        <v>11733</v>
      </c>
      <c r="X1369" t="s">
        <v>696</v>
      </c>
    </row>
    <row r="1370" spans="1:24" hidden="1" x14ac:dyDescent="0.25">
      <c r="A1370" t="s">
        <v>11734</v>
      </c>
      <c r="B1370" t="s">
        <v>11735</v>
      </c>
      <c r="C1370" s="1" t="str">
        <f t="shared" si="139"/>
        <v>21:0955</v>
      </c>
      <c r="D1370" s="1" t="str">
        <f t="shared" si="140"/>
        <v>21:0006</v>
      </c>
      <c r="E1370" t="s">
        <v>11729</v>
      </c>
      <c r="F1370" t="s">
        <v>11736</v>
      </c>
      <c r="H1370">
        <v>64.591807200000005</v>
      </c>
      <c r="I1370">
        <v>-110.1490563</v>
      </c>
      <c r="J1370" s="1" t="str">
        <f t="shared" si="143"/>
        <v>Till</v>
      </c>
      <c r="K1370" s="1" t="str">
        <f t="shared" si="141"/>
        <v>Grain Mount: 0.25 – 0.50 mm</v>
      </c>
      <c r="L1370" t="s">
        <v>11115</v>
      </c>
      <c r="M1370" s="1" t="str">
        <f>HYPERLINK("http://geochem.nrcan.gc.ca/cdogs/content/kwd/kwd030533_e.htm", "Tur")</f>
        <v>Tur</v>
      </c>
      <c r="N1370" t="s">
        <v>11737</v>
      </c>
      <c r="O1370" t="s">
        <v>765</v>
      </c>
      <c r="P1370" t="s">
        <v>36</v>
      </c>
      <c r="Q1370" t="s">
        <v>11738</v>
      </c>
      <c r="R1370" t="s">
        <v>221</v>
      </c>
      <c r="S1370" t="s">
        <v>11739</v>
      </c>
      <c r="T1370" t="s">
        <v>4992</v>
      </c>
      <c r="U1370" t="s">
        <v>11740</v>
      </c>
      <c r="V1370" t="s">
        <v>11741</v>
      </c>
      <c r="W1370" t="s">
        <v>5250</v>
      </c>
      <c r="X1370" t="s">
        <v>11742</v>
      </c>
    </row>
    <row r="1371" spans="1:24" hidden="1" x14ac:dyDescent="0.25">
      <c r="A1371" t="s">
        <v>11743</v>
      </c>
      <c r="B1371" t="s">
        <v>11744</v>
      </c>
      <c r="C1371" s="1" t="str">
        <f t="shared" si="139"/>
        <v>21:0955</v>
      </c>
      <c r="D1371" s="1" t="str">
        <f t="shared" si="140"/>
        <v>21:0006</v>
      </c>
      <c r="E1371" t="s">
        <v>11729</v>
      </c>
      <c r="F1371" t="s">
        <v>11745</v>
      </c>
      <c r="H1371">
        <v>64.591807200000005</v>
      </c>
      <c r="I1371">
        <v>-110.1490563</v>
      </c>
      <c r="J1371" s="1" t="str">
        <f t="shared" si="143"/>
        <v>Till</v>
      </c>
      <c r="K1371" s="1" t="str">
        <f t="shared" si="141"/>
        <v>Grain Mount: 0.25 – 0.50 mm</v>
      </c>
      <c r="L1371" t="s">
        <v>11115</v>
      </c>
      <c r="M1371" s="1" t="str">
        <f>HYPERLINK("http://geochem.nrcan.gc.ca/cdogs/content/kwd/kwd030120_e.htm", "Ilm")</f>
        <v>Ilm</v>
      </c>
      <c r="N1371" t="s">
        <v>676</v>
      </c>
      <c r="O1371" t="s">
        <v>33</v>
      </c>
      <c r="P1371" t="s">
        <v>172</v>
      </c>
      <c r="Q1371" t="s">
        <v>11746</v>
      </c>
      <c r="R1371" t="s">
        <v>33</v>
      </c>
      <c r="S1371" t="s">
        <v>11747</v>
      </c>
      <c r="T1371" t="s">
        <v>1601</v>
      </c>
      <c r="U1371" t="s">
        <v>33</v>
      </c>
      <c r="V1371" t="s">
        <v>33</v>
      </c>
      <c r="W1371" t="s">
        <v>11748</v>
      </c>
      <c r="X1371" t="s">
        <v>11749</v>
      </c>
    </row>
    <row r="1372" spans="1:24" hidden="1" x14ac:dyDescent="0.25">
      <c r="A1372" t="s">
        <v>11750</v>
      </c>
      <c r="B1372" t="s">
        <v>11751</v>
      </c>
      <c r="C1372" s="1" t="str">
        <f t="shared" si="139"/>
        <v>21:0955</v>
      </c>
      <c r="D1372" s="1" t="str">
        <f t="shared" si="140"/>
        <v>21:0006</v>
      </c>
      <c r="E1372" t="s">
        <v>11729</v>
      </c>
      <c r="F1372" t="s">
        <v>11752</v>
      </c>
      <c r="H1372">
        <v>64.591807200000005</v>
      </c>
      <c r="I1372">
        <v>-110.1490563</v>
      </c>
      <c r="J1372" s="1" t="str">
        <f t="shared" si="143"/>
        <v>Till</v>
      </c>
      <c r="K1372" s="1" t="str">
        <f t="shared" si="141"/>
        <v>Grain Mount: 0.25 – 0.50 mm</v>
      </c>
      <c r="L1372" t="s">
        <v>11115</v>
      </c>
      <c r="M1372" s="1" t="str">
        <f>HYPERLINK("http://geochem.nrcan.gc.ca/cdogs/content/kwd/kwd030120_e.htm", "Ilm")</f>
        <v>Ilm</v>
      </c>
      <c r="N1372" t="s">
        <v>424</v>
      </c>
      <c r="O1372" t="s">
        <v>366</v>
      </c>
      <c r="P1372" t="s">
        <v>170</v>
      </c>
      <c r="Q1372" t="s">
        <v>798</v>
      </c>
      <c r="R1372" t="s">
        <v>33</v>
      </c>
      <c r="S1372" t="s">
        <v>6274</v>
      </c>
      <c r="T1372" t="s">
        <v>11753</v>
      </c>
      <c r="U1372" t="s">
        <v>33</v>
      </c>
      <c r="V1372" t="s">
        <v>409</v>
      </c>
      <c r="W1372" t="s">
        <v>11754</v>
      </c>
      <c r="X1372" t="s">
        <v>2754</v>
      </c>
    </row>
    <row r="1373" spans="1:24" hidden="1" x14ac:dyDescent="0.25">
      <c r="A1373" t="s">
        <v>11755</v>
      </c>
      <c r="B1373" t="s">
        <v>11756</v>
      </c>
      <c r="C1373" s="1" t="str">
        <f t="shared" si="139"/>
        <v>21:0955</v>
      </c>
      <c r="D1373" s="1" t="str">
        <f t="shared" si="140"/>
        <v>21:0006</v>
      </c>
      <c r="E1373" t="s">
        <v>11729</v>
      </c>
      <c r="F1373" t="s">
        <v>11757</v>
      </c>
      <c r="H1373">
        <v>64.591807200000005</v>
      </c>
      <c r="I1373">
        <v>-110.1490563</v>
      </c>
      <c r="J1373" s="1" t="str">
        <f t="shared" si="143"/>
        <v>Till</v>
      </c>
      <c r="K1373" s="1" t="str">
        <f t="shared" si="141"/>
        <v>Grain Mount: 0.25 – 0.50 mm</v>
      </c>
      <c r="L1373" t="s">
        <v>11115</v>
      </c>
      <c r="M1373" s="1" t="str">
        <f>HYPERLINK("http://geochem.nrcan.gc.ca/cdogs/content/kwd/kwd030120_e.htm", "Ilm")</f>
        <v>Ilm</v>
      </c>
      <c r="N1373" t="s">
        <v>318</v>
      </c>
      <c r="O1373" t="s">
        <v>420</v>
      </c>
      <c r="P1373" t="s">
        <v>424</v>
      </c>
      <c r="Q1373" t="s">
        <v>11758</v>
      </c>
      <c r="R1373" t="s">
        <v>278</v>
      </c>
      <c r="S1373" t="s">
        <v>1321</v>
      </c>
      <c r="T1373" t="s">
        <v>6947</v>
      </c>
      <c r="U1373" t="s">
        <v>33</v>
      </c>
      <c r="V1373" t="s">
        <v>33</v>
      </c>
      <c r="W1373" t="s">
        <v>11759</v>
      </c>
      <c r="X1373" t="s">
        <v>11760</v>
      </c>
    </row>
    <row r="1374" spans="1:24" hidden="1" x14ac:dyDescent="0.25">
      <c r="A1374" t="s">
        <v>11761</v>
      </c>
      <c r="B1374" t="s">
        <v>11762</v>
      </c>
      <c r="C1374" s="1" t="str">
        <f t="shared" ref="C1374:C1437" si="144">HYPERLINK("http://geochem.nrcan.gc.ca/cdogs/content/bdl/bdl210955_e.htm", "21:0955")</f>
        <v>21:0955</v>
      </c>
      <c r="D1374" s="1" t="str">
        <f t="shared" ref="D1374:D1437" si="145">HYPERLINK("http://geochem.nrcan.gc.ca/cdogs/content/svy/svy210006_e.htm", "21:0006")</f>
        <v>21:0006</v>
      </c>
      <c r="E1374" t="s">
        <v>11729</v>
      </c>
      <c r="F1374" t="s">
        <v>11763</v>
      </c>
      <c r="H1374">
        <v>64.591807200000005</v>
      </c>
      <c r="I1374">
        <v>-110.1490563</v>
      </c>
      <c r="J1374" s="1" t="str">
        <f t="shared" si="143"/>
        <v>Till</v>
      </c>
      <c r="K1374" s="1" t="str">
        <f t="shared" ref="K1374:K1437" si="146">HYPERLINK("http://geochem.nrcan.gc.ca/cdogs/content/kwd/kwd080043_e.htm", "Grain Mount: 0.25 – 0.50 mm")</f>
        <v>Grain Mount: 0.25 – 0.50 mm</v>
      </c>
      <c r="L1374" t="s">
        <v>11115</v>
      </c>
      <c r="M1374" s="1" t="str">
        <f>HYPERLINK("http://geochem.nrcan.gc.ca/cdogs/content/kwd/kwd030533_e.htm", "Tur")</f>
        <v>Tur</v>
      </c>
      <c r="N1374" t="s">
        <v>11764</v>
      </c>
      <c r="O1374" t="s">
        <v>1346</v>
      </c>
      <c r="P1374" t="s">
        <v>424</v>
      </c>
      <c r="Q1374" t="s">
        <v>11765</v>
      </c>
      <c r="R1374" t="s">
        <v>47</v>
      </c>
      <c r="S1374" t="s">
        <v>11766</v>
      </c>
      <c r="T1374" t="s">
        <v>4448</v>
      </c>
      <c r="U1374" t="s">
        <v>10359</v>
      </c>
      <c r="V1374" t="s">
        <v>11767</v>
      </c>
      <c r="W1374" t="s">
        <v>1550</v>
      </c>
      <c r="X1374" t="s">
        <v>11768</v>
      </c>
    </row>
    <row r="1375" spans="1:24" hidden="1" x14ac:dyDescent="0.25">
      <c r="A1375" t="s">
        <v>11769</v>
      </c>
      <c r="B1375" t="s">
        <v>11770</v>
      </c>
      <c r="C1375" s="1" t="str">
        <f t="shared" si="144"/>
        <v>21:0955</v>
      </c>
      <c r="D1375" s="1" t="str">
        <f t="shared" si="145"/>
        <v>21:0006</v>
      </c>
      <c r="E1375" t="s">
        <v>11729</v>
      </c>
      <c r="F1375" t="s">
        <v>11771</v>
      </c>
      <c r="H1375">
        <v>64.591807200000005</v>
      </c>
      <c r="I1375">
        <v>-110.1490563</v>
      </c>
      <c r="J1375" s="1" t="str">
        <f t="shared" si="143"/>
        <v>Till</v>
      </c>
      <c r="K1375" s="1" t="str">
        <f t="shared" si="146"/>
        <v>Grain Mount: 0.25 – 0.50 mm</v>
      </c>
      <c r="L1375" t="s">
        <v>11115</v>
      </c>
      <c r="M1375" s="1" t="str">
        <f>HYPERLINK("http://geochem.nrcan.gc.ca/cdogs/content/kwd/kwd030120_e.htm", "Ilm")</f>
        <v>Ilm</v>
      </c>
      <c r="N1375" t="s">
        <v>449</v>
      </c>
      <c r="O1375" t="s">
        <v>33</v>
      </c>
      <c r="P1375" t="s">
        <v>129</v>
      </c>
      <c r="Q1375" t="s">
        <v>11772</v>
      </c>
      <c r="R1375" t="s">
        <v>474</v>
      </c>
      <c r="S1375" t="s">
        <v>641</v>
      </c>
      <c r="T1375" t="s">
        <v>1646</v>
      </c>
      <c r="U1375" t="s">
        <v>223</v>
      </c>
      <c r="V1375" t="s">
        <v>33</v>
      </c>
      <c r="W1375" t="s">
        <v>11773</v>
      </c>
      <c r="X1375" t="s">
        <v>11774</v>
      </c>
    </row>
    <row r="1376" spans="1:24" hidden="1" x14ac:dyDescent="0.25">
      <c r="A1376" t="s">
        <v>11775</v>
      </c>
      <c r="B1376" t="s">
        <v>11776</v>
      </c>
      <c r="C1376" s="1" t="str">
        <f t="shared" si="144"/>
        <v>21:0955</v>
      </c>
      <c r="D1376" s="1" t="str">
        <f t="shared" si="145"/>
        <v>21:0006</v>
      </c>
      <c r="E1376" t="s">
        <v>11729</v>
      </c>
      <c r="F1376" t="s">
        <v>11777</v>
      </c>
      <c r="H1376">
        <v>64.591807200000005</v>
      </c>
      <c r="I1376">
        <v>-110.1490563</v>
      </c>
      <c r="J1376" s="1" t="str">
        <f t="shared" si="143"/>
        <v>Till</v>
      </c>
      <c r="K1376" s="1" t="str">
        <f t="shared" si="146"/>
        <v>Grain Mount: 0.25 – 0.50 mm</v>
      </c>
      <c r="L1376" t="s">
        <v>11115</v>
      </c>
      <c r="M1376" s="1" t="str">
        <f>HYPERLINK("http://geochem.nrcan.gc.ca/cdogs/content/kwd/kwd030538_e.htm", "Mg_Ilm")</f>
        <v>Mg_Ilm</v>
      </c>
      <c r="N1376" t="s">
        <v>2234</v>
      </c>
      <c r="O1376" t="s">
        <v>686</v>
      </c>
      <c r="P1376" t="s">
        <v>11778</v>
      </c>
      <c r="Q1376" t="s">
        <v>11779</v>
      </c>
      <c r="R1376" t="s">
        <v>33</v>
      </c>
      <c r="S1376" t="s">
        <v>11780</v>
      </c>
      <c r="T1376" t="s">
        <v>9464</v>
      </c>
      <c r="U1376" t="s">
        <v>33</v>
      </c>
      <c r="V1376" t="s">
        <v>33</v>
      </c>
      <c r="W1376" t="s">
        <v>11781</v>
      </c>
      <c r="X1376" t="s">
        <v>3230</v>
      </c>
    </row>
    <row r="1377" spans="1:24" hidden="1" x14ac:dyDescent="0.25">
      <c r="A1377" t="s">
        <v>11782</v>
      </c>
      <c r="B1377" t="s">
        <v>11783</v>
      </c>
      <c r="C1377" s="1" t="str">
        <f t="shared" si="144"/>
        <v>21:0955</v>
      </c>
      <c r="D1377" s="1" t="str">
        <f t="shared" si="145"/>
        <v>21:0006</v>
      </c>
      <c r="E1377" t="s">
        <v>11729</v>
      </c>
      <c r="F1377" t="s">
        <v>11784</v>
      </c>
      <c r="H1377">
        <v>64.591807200000005</v>
      </c>
      <c r="I1377">
        <v>-110.1490563</v>
      </c>
      <c r="J1377" s="1" t="str">
        <f t="shared" si="143"/>
        <v>Till</v>
      </c>
      <c r="K1377" s="1" t="str">
        <f t="shared" si="146"/>
        <v>Grain Mount: 0.25 – 0.50 mm</v>
      </c>
      <c r="L1377" t="s">
        <v>11115</v>
      </c>
      <c r="M1377" s="1" t="str">
        <f>HYPERLINK("http://geochem.nrcan.gc.ca/cdogs/content/kwd/kwd030120_e.htm", "Ilm")</f>
        <v>Ilm</v>
      </c>
      <c r="N1377" t="s">
        <v>219</v>
      </c>
      <c r="O1377" t="s">
        <v>331</v>
      </c>
      <c r="P1377" t="s">
        <v>421</v>
      </c>
      <c r="Q1377" t="s">
        <v>11785</v>
      </c>
      <c r="R1377" t="s">
        <v>61</v>
      </c>
      <c r="S1377" t="s">
        <v>11786</v>
      </c>
      <c r="T1377" t="s">
        <v>2948</v>
      </c>
      <c r="U1377" t="s">
        <v>33</v>
      </c>
      <c r="V1377" t="s">
        <v>33</v>
      </c>
      <c r="W1377" t="s">
        <v>11787</v>
      </c>
      <c r="X1377" t="s">
        <v>215</v>
      </c>
    </row>
    <row r="1378" spans="1:24" hidden="1" x14ac:dyDescent="0.25">
      <c r="A1378" t="s">
        <v>11788</v>
      </c>
      <c r="B1378" t="s">
        <v>11789</v>
      </c>
      <c r="C1378" s="1" t="str">
        <f t="shared" si="144"/>
        <v>21:0955</v>
      </c>
      <c r="D1378" s="1" t="str">
        <f t="shared" si="145"/>
        <v>21:0006</v>
      </c>
      <c r="E1378" t="s">
        <v>11729</v>
      </c>
      <c r="F1378" t="s">
        <v>11790</v>
      </c>
      <c r="H1378">
        <v>64.591807200000005</v>
      </c>
      <c r="I1378">
        <v>-110.1490563</v>
      </c>
      <c r="J1378" s="1" t="str">
        <f t="shared" si="143"/>
        <v>Till</v>
      </c>
      <c r="K1378" s="1" t="str">
        <f t="shared" si="146"/>
        <v>Grain Mount: 0.25 – 0.50 mm</v>
      </c>
      <c r="L1378" t="s">
        <v>11115</v>
      </c>
      <c r="M1378" s="1" t="str">
        <f>HYPERLINK("http://geochem.nrcan.gc.ca/cdogs/content/kwd/kwd030533_e.htm", "Tur")</f>
        <v>Tur</v>
      </c>
      <c r="N1378" t="s">
        <v>11791</v>
      </c>
      <c r="O1378" t="s">
        <v>493</v>
      </c>
      <c r="P1378" t="s">
        <v>33</v>
      </c>
      <c r="Q1378" t="s">
        <v>11792</v>
      </c>
      <c r="R1378" t="s">
        <v>156</v>
      </c>
      <c r="S1378" t="s">
        <v>11793</v>
      </c>
      <c r="T1378" t="s">
        <v>784</v>
      </c>
      <c r="U1378" t="s">
        <v>11794</v>
      </c>
      <c r="V1378" t="s">
        <v>11795</v>
      </c>
      <c r="W1378" t="s">
        <v>11796</v>
      </c>
      <c r="X1378" t="s">
        <v>11797</v>
      </c>
    </row>
    <row r="1379" spans="1:24" hidden="1" x14ac:dyDescent="0.25">
      <c r="A1379" t="s">
        <v>11798</v>
      </c>
      <c r="B1379" t="s">
        <v>11799</v>
      </c>
      <c r="C1379" s="1" t="str">
        <f t="shared" si="144"/>
        <v>21:0955</v>
      </c>
      <c r="D1379" s="1" t="str">
        <f t="shared" si="145"/>
        <v>21:0006</v>
      </c>
      <c r="E1379" t="s">
        <v>11729</v>
      </c>
      <c r="F1379" t="s">
        <v>11800</v>
      </c>
      <c r="H1379">
        <v>64.591807200000005</v>
      </c>
      <c r="I1379">
        <v>-110.1490563</v>
      </c>
      <c r="J1379" s="1" t="str">
        <f t="shared" si="143"/>
        <v>Till</v>
      </c>
      <c r="K1379" s="1" t="str">
        <f t="shared" si="146"/>
        <v>Grain Mount: 0.25 – 0.50 mm</v>
      </c>
      <c r="L1379" t="s">
        <v>11115</v>
      </c>
      <c r="M1379" s="1" t="str">
        <f>HYPERLINK("http://geochem.nrcan.gc.ca/cdogs/content/kwd/kwd030532_e.htm", "Amp")</f>
        <v>Amp</v>
      </c>
      <c r="N1379" t="s">
        <v>11801</v>
      </c>
      <c r="O1379" t="s">
        <v>11802</v>
      </c>
      <c r="P1379" t="s">
        <v>170</v>
      </c>
      <c r="Q1379" t="s">
        <v>11803</v>
      </c>
      <c r="R1379" t="s">
        <v>2133</v>
      </c>
      <c r="S1379" t="s">
        <v>11804</v>
      </c>
      <c r="T1379" t="s">
        <v>189</v>
      </c>
      <c r="U1379" t="s">
        <v>11805</v>
      </c>
      <c r="V1379" t="s">
        <v>11806</v>
      </c>
      <c r="W1379" t="s">
        <v>11273</v>
      </c>
      <c r="X1379" t="s">
        <v>11807</v>
      </c>
    </row>
    <row r="1380" spans="1:24" hidden="1" x14ac:dyDescent="0.25">
      <c r="A1380" t="s">
        <v>11808</v>
      </c>
      <c r="B1380" t="s">
        <v>11809</v>
      </c>
      <c r="C1380" s="1" t="str">
        <f t="shared" si="144"/>
        <v>21:0955</v>
      </c>
      <c r="D1380" s="1" t="str">
        <f t="shared" si="145"/>
        <v>21:0006</v>
      </c>
      <c r="E1380" t="s">
        <v>11729</v>
      </c>
      <c r="F1380" t="s">
        <v>11810</v>
      </c>
      <c r="H1380">
        <v>64.591807200000005</v>
      </c>
      <c r="I1380">
        <v>-110.1490563</v>
      </c>
      <c r="J1380" s="1" t="str">
        <f t="shared" si="143"/>
        <v>Till</v>
      </c>
      <c r="K1380" s="1" t="str">
        <f t="shared" si="146"/>
        <v>Grain Mount: 0.25 – 0.50 mm</v>
      </c>
      <c r="L1380" t="s">
        <v>11115</v>
      </c>
      <c r="M1380" s="1" t="str">
        <f>HYPERLINK("http://geochem.nrcan.gc.ca/cdogs/content/kwd/kwd030538_e.htm", "Mg_Ilm")</f>
        <v>Mg_Ilm</v>
      </c>
      <c r="N1380" t="s">
        <v>6412</v>
      </c>
      <c r="O1380" t="s">
        <v>33</v>
      </c>
      <c r="P1380" t="s">
        <v>11811</v>
      </c>
      <c r="Q1380" t="s">
        <v>11812</v>
      </c>
      <c r="R1380" t="s">
        <v>245</v>
      </c>
      <c r="S1380" t="s">
        <v>11813</v>
      </c>
      <c r="T1380" t="s">
        <v>317</v>
      </c>
      <c r="U1380" t="s">
        <v>245</v>
      </c>
      <c r="V1380" t="s">
        <v>424</v>
      </c>
      <c r="W1380" t="s">
        <v>11814</v>
      </c>
      <c r="X1380" t="s">
        <v>11815</v>
      </c>
    </row>
    <row r="1381" spans="1:24" hidden="1" x14ac:dyDescent="0.25">
      <c r="A1381" t="s">
        <v>11816</v>
      </c>
      <c r="B1381" t="s">
        <v>11817</v>
      </c>
      <c r="C1381" s="1" t="str">
        <f t="shared" si="144"/>
        <v>21:0955</v>
      </c>
      <c r="D1381" s="1" t="str">
        <f t="shared" si="145"/>
        <v>21:0006</v>
      </c>
      <c r="E1381" t="s">
        <v>11729</v>
      </c>
      <c r="F1381" t="s">
        <v>11818</v>
      </c>
      <c r="H1381">
        <v>64.591807200000005</v>
      </c>
      <c r="I1381">
        <v>-110.1490563</v>
      </c>
      <c r="J1381" s="1" t="str">
        <f t="shared" si="143"/>
        <v>Till</v>
      </c>
      <c r="K1381" s="1" t="str">
        <f t="shared" si="146"/>
        <v>Grain Mount: 0.25 – 0.50 mm</v>
      </c>
      <c r="L1381" t="s">
        <v>11115</v>
      </c>
      <c r="M1381" s="1" t="str">
        <f>HYPERLINK("http://geochem.nrcan.gc.ca/cdogs/content/kwd/kwd030540_e.htm", "Spl")</f>
        <v>Spl</v>
      </c>
      <c r="N1381" t="s">
        <v>11819</v>
      </c>
      <c r="O1381" t="s">
        <v>36</v>
      </c>
      <c r="P1381" t="s">
        <v>11820</v>
      </c>
      <c r="Q1381" t="s">
        <v>11821</v>
      </c>
      <c r="R1381" t="s">
        <v>223</v>
      </c>
      <c r="S1381" t="s">
        <v>11822</v>
      </c>
      <c r="T1381" t="s">
        <v>1058</v>
      </c>
      <c r="U1381" t="s">
        <v>184</v>
      </c>
      <c r="V1381" t="s">
        <v>6675</v>
      </c>
      <c r="W1381" t="s">
        <v>255</v>
      </c>
      <c r="X1381" t="s">
        <v>11823</v>
      </c>
    </row>
    <row r="1382" spans="1:24" hidden="1" x14ac:dyDescent="0.25">
      <c r="A1382" t="s">
        <v>11824</v>
      </c>
      <c r="B1382" t="s">
        <v>11825</v>
      </c>
      <c r="C1382" s="1" t="str">
        <f t="shared" si="144"/>
        <v>21:0955</v>
      </c>
      <c r="D1382" s="1" t="str">
        <f t="shared" si="145"/>
        <v>21:0006</v>
      </c>
      <c r="E1382" t="s">
        <v>11729</v>
      </c>
      <c r="F1382" t="s">
        <v>11826</v>
      </c>
      <c r="H1382">
        <v>64.591807200000005</v>
      </c>
      <c r="I1382">
        <v>-110.1490563</v>
      </c>
      <c r="J1382" s="1" t="str">
        <f t="shared" si="143"/>
        <v>Till</v>
      </c>
      <c r="K1382" s="1" t="str">
        <f t="shared" si="146"/>
        <v>Grain Mount: 0.25 – 0.50 mm</v>
      </c>
      <c r="L1382" t="s">
        <v>11115</v>
      </c>
      <c r="M1382" s="1" t="str">
        <f>HYPERLINK("http://geochem.nrcan.gc.ca/cdogs/content/kwd/kwd030115_e.htm", "Chr")</f>
        <v>Chr</v>
      </c>
      <c r="N1382" t="s">
        <v>11827</v>
      </c>
      <c r="O1382" t="s">
        <v>245</v>
      </c>
      <c r="P1382" t="s">
        <v>11828</v>
      </c>
      <c r="Q1382" t="s">
        <v>11829</v>
      </c>
      <c r="R1382" t="s">
        <v>61</v>
      </c>
      <c r="S1382" t="s">
        <v>11830</v>
      </c>
      <c r="T1382" t="s">
        <v>4305</v>
      </c>
      <c r="U1382" t="s">
        <v>33</v>
      </c>
      <c r="V1382" t="s">
        <v>2038</v>
      </c>
      <c r="W1382" t="s">
        <v>11831</v>
      </c>
      <c r="X1382" t="s">
        <v>11832</v>
      </c>
    </row>
    <row r="1383" spans="1:24" hidden="1" x14ac:dyDescent="0.25">
      <c r="A1383" t="s">
        <v>11833</v>
      </c>
      <c r="B1383" t="s">
        <v>11834</v>
      </c>
      <c r="C1383" s="1" t="str">
        <f t="shared" si="144"/>
        <v>21:0955</v>
      </c>
      <c r="D1383" s="1" t="str">
        <f t="shared" si="145"/>
        <v>21:0006</v>
      </c>
      <c r="E1383" t="s">
        <v>11729</v>
      </c>
      <c r="F1383" t="s">
        <v>11835</v>
      </c>
      <c r="H1383">
        <v>64.591807200000005</v>
      </c>
      <c r="I1383">
        <v>-110.1490563</v>
      </c>
      <c r="J1383" s="1" t="str">
        <f t="shared" si="143"/>
        <v>Till</v>
      </c>
      <c r="K1383" s="1" t="str">
        <f t="shared" si="146"/>
        <v>Grain Mount: 0.25 – 0.50 mm</v>
      </c>
      <c r="L1383" t="s">
        <v>11115</v>
      </c>
      <c r="M1383" s="1" t="str">
        <f>HYPERLINK("http://geochem.nrcan.gc.ca/cdogs/content/kwd/kwd030120_e.htm", "Ilm")</f>
        <v>Ilm</v>
      </c>
      <c r="N1383" t="s">
        <v>144</v>
      </c>
      <c r="O1383" t="s">
        <v>184</v>
      </c>
      <c r="P1383" t="s">
        <v>175</v>
      </c>
      <c r="Q1383" t="s">
        <v>6088</v>
      </c>
      <c r="R1383" t="s">
        <v>33</v>
      </c>
      <c r="S1383" t="s">
        <v>5361</v>
      </c>
      <c r="T1383" t="s">
        <v>318</v>
      </c>
      <c r="U1383" t="s">
        <v>366</v>
      </c>
      <c r="V1383" t="s">
        <v>33</v>
      </c>
      <c r="W1383" t="s">
        <v>11836</v>
      </c>
      <c r="X1383" t="s">
        <v>11837</v>
      </c>
    </row>
    <row r="1384" spans="1:24" hidden="1" x14ac:dyDescent="0.25">
      <c r="A1384" t="s">
        <v>11838</v>
      </c>
      <c r="B1384" t="s">
        <v>11839</v>
      </c>
      <c r="C1384" s="1" t="str">
        <f t="shared" si="144"/>
        <v>21:0955</v>
      </c>
      <c r="D1384" s="1" t="str">
        <f t="shared" si="145"/>
        <v>21:0006</v>
      </c>
      <c r="E1384" t="s">
        <v>11729</v>
      </c>
      <c r="F1384" t="s">
        <v>11840</v>
      </c>
      <c r="H1384">
        <v>64.591807200000005</v>
      </c>
      <c r="I1384">
        <v>-110.1490563</v>
      </c>
      <c r="J1384" s="1" t="str">
        <f t="shared" si="143"/>
        <v>Till</v>
      </c>
      <c r="K1384" s="1" t="str">
        <f t="shared" si="146"/>
        <v>Grain Mount: 0.25 – 0.50 mm</v>
      </c>
      <c r="L1384" t="s">
        <v>11115</v>
      </c>
      <c r="M1384" s="1" t="str">
        <f>HYPERLINK("http://geochem.nrcan.gc.ca/cdogs/content/kwd/kwd030115_e.htm", "Chr")</f>
        <v>Chr</v>
      </c>
      <c r="N1384" t="s">
        <v>11841</v>
      </c>
      <c r="O1384" t="s">
        <v>462</v>
      </c>
      <c r="P1384" t="s">
        <v>11842</v>
      </c>
      <c r="Q1384" t="s">
        <v>11843</v>
      </c>
      <c r="R1384" t="s">
        <v>245</v>
      </c>
      <c r="S1384" t="s">
        <v>11844</v>
      </c>
      <c r="T1384" t="s">
        <v>5812</v>
      </c>
      <c r="U1384" t="s">
        <v>307</v>
      </c>
      <c r="V1384" t="s">
        <v>36</v>
      </c>
      <c r="W1384" t="s">
        <v>6055</v>
      </c>
      <c r="X1384" t="s">
        <v>11845</v>
      </c>
    </row>
    <row r="1385" spans="1:24" hidden="1" x14ac:dyDescent="0.25">
      <c r="A1385" t="s">
        <v>11846</v>
      </c>
      <c r="B1385" t="s">
        <v>11847</v>
      </c>
      <c r="C1385" s="1" t="str">
        <f t="shared" si="144"/>
        <v>21:0955</v>
      </c>
      <c r="D1385" s="1" t="str">
        <f t="shared" si="145"/>
        <v>21:0006</v>
      </c>
      <c r="E1385" t="s">
        <v>11729</v>
      </c>
      <c r="F1385" t="s">
        <v>11848</v>
      </c>
      <c r="H1385">
        <v>64.591807200000005</v>
      </c>
      <c r="I1385">
        <v>-110.1490563</v>
      </c>
      <c r="J1385" s="1" t="str">
        <f t="shared" si="143"/>
        <v>Till</v>
      </c>
      <c r="K1385" s="1" t="str">
        <f t="shared" si="146"/>
        <v>Grain Mount: 0.25 – 0.50 mm</v>
      </c>
      <c r="L1385" t="s">
        <v>11115</v>
      </c>
      <c r="M1385" s="1" t="str">
        <f>HYPERLINK("http://geochem.nrcan.gc.ca/cdogs/content/kwd/kwd030538_e.htm", "Mg_Ilm")</f>
        <v>Mg_Ilm</v>
      </c>
      <c r="N1385" t="s">
        <v>8206</v>
      </c>
      <c r="O1385" t="s">
        <v>142</v>
      </c>
      <c r="P1385" t="s">
        <v>4684</v>
      </c>
      <c r="Q1385" t="s">
        <v>11849</v>
      </c>
      <c r="R1385" t="s">
        <v>101</v>
      </c>
      <c r="S1385" t="s">
        <v>11850</v>
      </c>
      <c r="T1385" t="s">
        <v>8088</v>
      </c>
      <c r="U1385" t="s">
        <v>33</v>
      </c>
      <c r="V1385" t="s">
        <v>489</v>
      </c>
      <c r="W1385" t="s">
        <v>11851</v>
      </c>
      <c r="X1385" t="s">
        <v>671</v>
      </c>
    </row>
    <row r="1386" spans="1:24" hidden="1" x14ac:dyDescent="0.25">
      <c r="A1386" t="s">
        <v>11852</v>
      </c>
      <c r="B1386" t="s">
        <v>11853</v>
      </c>
      <c r="C1386" s="1" t="str">
        <f t="shared" si="144"/>
        <v>21:0955</v>
      </c>
      <c r="D1386" s="1" t="str">
        <f t="shared" si="145"/>
        <v>21:0006</v>
      </c>
      <c r="E1386" t="s">
        <v>11729</v>
      </c>
      <c r="F1386" t="s">
        <v>11854</v>
      </c>
      <c r="H1386">
        <v>64.591807200000005</v>
      </c>
      <c r="I1386">
        <v>-110.1490563</v>
      </c>
      <c r="J1386" s="1" t="str">
        <f t="shared" si="143"/>
        <v>Till</v>
      </c>
      <c r="K1386" s="1" t="str">
        <f t="shared" si="146"/>
        <v>Grain Mount: 0.25 – 0.50 mm</v>
      </c>
      <c r="L1386" t="s">
        <v>11115</v>
      </c>
      <c r="M1386" s="1" t="str">
        <f>HYPERLINK("http://geochem.nrcan.gc.ca/cdogs/content/kwd/kwd030120_e.htm", "Ilm")</f>
        <v>Ilm</v>
      </c>
      <c r="N1386" t="s">
        <v>219</v>
      </c>
      <c r="O1386" t="s">
        <v>235</v>
      </c>
      <c r="P1386" t="s">
        <v>4827</v>
      </c>
      <c r="Q1386" t="s">
        <v>11855</v>
      </c>
      <c r="R1386" t="s">
        <v>555</v>
      </c>
      <c r="S1386" t="s">
        <v>6725</v>
      </c>
      <c r="T1386" t="s">
        <v>2038</v>
      </c>
      <c r="U1386" t="s">
        <v>33</v>
      </c>
      <c r="V1386" t="s">
        <v>33</v>
      </c>
      <c r="W1386" t="s">
        <v>11856</v>
      </c>
      <c r="X1386" t="s">
        <v>11857</v>
      </c>
    </row>
    <row r="1387" spans="1:24" hidden="1" x14ac:dyDescent="0.25">
      <c r="A1387" t="s">
        <v>11858</v>
      </c>
      <c r="B1387" t="s">
        <v>11859</v>
      </c>
      <c r="C1387" s="1" t="str">
        <f t="shared" si="144"/>
        <v>21:0955</v>
      </c>
      <c r="D1387" s="1" t="str">
        <f t="shared" si="145"/>
        <v>21:0006</v>
      </c>
      <c r="E1387" t="s">
        <v>11729</v>
      </c>
      <c r="F1387" t="s">
        <v>11860</v>
      </c>
      <c r="H1387">
        <v>64.591807200000005</v>
      </c>
      <c r="I1387">
        <v>-110.1490563</v>
      </c>
      <c r="J1387" s="1" t="str">
        <f t="shared" si="143"/>
        <v>Till</v>
      </c>
      <c r="K1387" s="1" t="str">
        <f t="shared" si="146"/>
        <v>Grain Mount: 0.25 – 0.50 mm</v>
      </c>
      <c r="L1387" t="s">
        <v>11861</v>
      </c>
      <c r="M1387" s="1" t="str">
        <f t="shared" ref="M1387:M1418" si="147">HYPERLINK("http://geochem.nrcan.gc.ca/cdogs/content/kwd/kwd030523_e.htm", "Prp")</f>
        <v>Prp</v>
      </c>
      <c r="N1387" t="s">
        <v>11862</v>
      </c>
      <c r="O1387" t="s">
        <v>7374</v>
      </c>
      <c r="P1387" t="s">
        <v>7068</v>
      </c>
      <c r="Q1387" t="s">
        <v>10149</v>
      </c>
      <c r="R1387" t="s">
        <v>33</v>
      </c>
      <c r="S1387" t="s">
        <v>2422</v>
      </c>
      <c r="T1387" t="s">
        <v>437</v>
      </c>
      <c r="U1387" t="s">
        <v>806</v>
      </c>
      <c r="V1387" t="s">
        <v>11863</v>
      </c>
      <c r="W1387" t="s">
        <v>1213</v>
      </c>
      <c r="X1387" t="s">
        <v>11864</v>
      </c>
    </row>
    <row r="1388" spans="1:24" hidden="1" x14ac:dyDescent="0.25">
      <c r="A1388" t="s">
        <v>11865</v>
      </c>
      <c r="B1388" t="s">
        <v>11866</v>
      </c>
      <c r="C1388" s="1" t="str">
        <f t="shared" si="144"/>
        <v>21:0955</v>
      </c>
      <c r="D1388" s="1" t="str">
        <f t="shared" si="145"/>
        <v>21:0006</v>
      </c>
      <c r="E1388" t="s">
        <v>11729</v>
      </c>
      <c r="F1388" t="s">
        <v>11867</v>
      </c>
      <c r="H1388">
        <v>64.591807200000005</v>
      </c>
      <c r="I1388">
        <v>-110.1490563</v>
      </c>
      <c r="J1388" s="1" t="str">
        <f t="shared" si="143"/>
        <v>Till</v>
      </c>
      <c r="K1388" s="1" t="str">
        <f t="shared" si="146"/>
        <v>Grain Mount: 0.25 – 0.50 mm</v>
      </c>
      <c r="L1388" t="s">
        <v>11861</v>
      </c>
      <c r="M1388" s="1" t="str">
        <f t="shared" si="147"/>
        <v>Prp</v>
      </c>
      <c r="N1388" t="s">
        <v>11868</v>
      </c>
      <c r="O1388" t="s">
        <v>11869</v>
      </c>
      <c r="P1388" t="s">
        <v>11870</v>
      </c>
      <c r="Q1388" t="s">
        <v>11871</v>
      </c>
      <c r="R1388" t="s">
        <v>235</v>
      </c>
      <c r="S1388" t="s">
        <v>11872</v>
      </c>
      <c r="T1388" t="s">
        <v>7025</v>
      </c>
      <c r="U1388" t="s">
        <v>170</v>
      </c>
      <c r="V1388" t="s">
        <v>9224</v>
      </c>
      <c r="W1388" t="s">
        <v>238</v>
      </c>
      <c r="X1388" t="s">
        <v>11873</v>
      </c>
    </row>
    <row r="1389" spans="1:24" hidden="1" x14ac:dyDescent="0.25">
      <c r="A1389" t="s">
        <v>11874</v>
      </c>
      <c r="B1389" t="s">
        <v>11875</v>
      </c>
      <c r="C1389" s="1" t="str">
        <f t="shared" si="144"/>
        <v>21:0955</v>
      </c>
      <c r="D1389" s="1" t="str">
        <f t="shared" si="145"/>
        <v>21:0006</v>
      </c>
      <c r="E1389" t="s">
        <v>11729</v>
      </c>
      <c r="F1389" t="s">
        <v>11876</v>
      </c>
      <c r="H1389">
        <v>64.591807200000005</v>
      </c>
      <c r="I1389">
        <v>-110.1490563</v>
      </c>
      <c r="J1389" s="1" t="str">
        <f t="shared" si="143"/>
        <v>Till</v>
      </c>
      <c r="K1389" s="1" t="str">
        <f t="shared" si="146"/>
        <v>Grain Mount: 0.25 – 0.50 mm</v>
      </c>
      <c r="L1389" t="s">
        <v>11861</v>
      </c>
      <c r="M1389" s="1" t="str">
        <f t="shared" si="147"/>
        <v>Prp</v>
      </c>
      <c r="N1389" t="s">
        <v>11877</v>
      </c>
      <c r="O1389" t="s">
        <v>11878</v>
      </c>
      <c r="P1389" t="s">
        <v>11879</v>
      </c>
      <c r="Q1389" t="s">
        <v>11880</v>
      </c>
      <c r="R1389" t="s">
        <v>420</v>
      </c>
      <c r="S1389" t="s">
        <v>11881</v>
      </c>
      <c r="T1389" t="s">
        <v>8726</v>
      </c>
      <c r="U1389" t="s">
        <v>33</v>
      </c>
      <c r="V1389" t="s">
        <v>11882</v>
      </c>
      <c r="W1389" t="s">
        <v>662</v>
      </c>
      <c r="X1389" t="s">
        <v>11883</v>
      </c>
    </row>
    <row r="1390" spans="1:24" hidden="1" x14ac:dyDescent="0.25">
      <c r="A1390" t="s">
        <v>11884</v>
      </c>
      <c r="B1390" t="s">
        <v>11885</v>
      </c>
      <c r="C1390" s="1" t="str">
        <f t="shared" si="144"/>
        <v>21:0955</v>
      </c>
      <c r="D1390" s="1" t="str">
        <f t="shared" si="145"/>
        <v>21:0006</v>
      </c>
      <c r="E1390" t="s">
        <v>11729</v>
      </c>
      <c r="F1390" t="s">
        <v>11886</v>
      </c>
      <c r="H1390">
        <v>64.591807200000005</v>
      </c>
      <c r="I1390">
        <v>-110.1490563</v>
      </c>
      <c r="J1390" s="1" t="str">
        <f t="shared" si="143"/>
        <v>Till</v>
      </c>
      <c r="K1390" s="1" t="str">
        <f t="shared" si="146"/>
        <v>Grain Mount: 0.25 – 0.50 mm</v>
      </c>
      <c r="L1390" t="s">
        <v>11861</v>
      </c>
      <c r="M1390" s="1" t="str">
        <f t="shared" si="147"/>
        <v>Prp</v>
      </c>
      <c r="N1390" t="s">
        <v>11887</v>
      </c>
      <c r="O1390" t="s">
        <v>11888</v>
      </c>
      <c r="P1390" t="s">
        <v>11889</v>
      </c>
      <c r="Q1390" t="s">
        <v>11890</v>
      </c>
      <c r="R1390" t="s">
        <v>87</v>
      </c>
      <c r="S1390" t="s">
        <v>3999</v>
      </c>
      <c r="T1390" t="s">
        <v>3741</v>
      </c>
      <c r="U1390" t="s">
        <v>424</v>
      </c>
      <c r="V1390" t="s">
        <v>11891</v>
      </c>
      <c r="W1390" t="s">
        <v>1093</v>
      </c>
      <c r="X1390" t="s">
        <v>11892</v>
      </c>
    </row>
    <row r="1391" spans="1:24" hidden="1" x14ac:dyDescent="0.25">
      <c r="A1391" t="s">
        <v>11893</v>
      </c>
      <c r="B1391" t="s">
        <v>11894</v>
      </c>
      <c r="C1391" s="1" t="str">
        <f t="shared" si="144"/>
        <v>21:0955</v>
      </c>
      <c r="D1391" s="1" t="str">
        <f t="shared" si="145"/>
        <v>21:0006</v>
      </c>
      <c r="E1391" t="s">
        <v>11729</v>
      </c>
      <c r="F1391" t="s">
        <v>11895</v>
      </c>
      <c r="H1391">
        <v>64.591807200000005</v>
      </c>
      <c r="I1391">
        <v>-110.1490563</v>
      </c>
      <c r="J1391" s="1" t="str">
        <f t="shared" si="143"/>
        <v>Till</v>
      </c>
      <c r="K1391" s="1" t="str">
        <f t="shared" si="146"/>
        <v>Grain Mount: 0.25 – 0.50 mm</v>
      </c>
      <c r="L1391" t="s">
        <v>11861</v>
      </c>
      <c r="M1391" s="1" t="str">
        <f t="shared" si="147"/>
        <v>Prp</v>
      </c>
      <c r="N1391" t="s">
        <v>11896</v>
      </c>
      <c r="O1391" t="s">
        <v>11897</v>
      </c>
      <c r="P1391" t="s">
        <v>11898</v>
      </c>
      <c r="Q1391" t="s">
        <v>11899</v>
      </c>
      <c r="R1391" t="s">
        <v>220</v>
      </c>
      <c r="S1391" t="s">
        <v>11900</v>
      </c>
      <c r="T1391" t="s">
        <v>7516</v>
      </c>
      <c r="U1391" t="s">
        <v>245</v>
      </c>
      <c r="V1391" t="s">
        <v>4177</v>
      </c>
      <c r="W1391" t="s">
        <v>6913</v>
      </c>
      <c r="X1391" t="s">
        <v>3304</v>
      </c>
    </row>
    <row r="1392" spans="1:24" hidden="1" x14ac:dyDescent="0.25">
      <c r="A1392" t="s">
        <v>11901</v>
      </c>
      <c r="B1392" t="s">
        <v>11902</v>
      </c>
      <c r="C1392" s="1" t="str">
        <f t="shared" si="144"/>
        <v>21:0955</v>
      </c>
      <c r="D1392" s="1" t="str">
        <f t="shared" si="145"/>
        <v>21:0006</v>
      </c>
      <c r="E1392" t="s">
        <v>11729</v>
      </c>
      <c r="F1392" t="s">
        <v>11903</v>
      </c>
      <c r="H1392">
        <v>64.591807200000005</v>
      </c>
      <c r="I1392">
        <v>-110.1490563</v>
      </c>
      <c r="J1392" s="1" t="str">
        <f t="shared" si="143"/>
        <v>Till</v>
      </c>
      <c r="K1392" s="1" t="str">
        <f t="shared" si="146"/>
        <v>Grain Mount: 0.25 – 0.50 mm</v>
      </c>
      <c r="L1392" t="s">
        <v>11861</v>
      </c>
      <c r="M1392" s="1" t="str">
        <f t="shared" si="147"/>
        <v>Prp</v>
      </c>
      <c r="N1392" t="s">
        <v>5597</v>
      </c>
      <c r="O1392" t="s">
        <v>10821</v>
      </c>
      <c r="P1392" t="s">
        <v>865</v>
      </c>
      <c r="Q1392" t="s">
        <v>11904</v>
      </c>
      <c r="R1392" t="s">
        <v>33</v>
      </c>
      <c r="S1392" t="s">
        <v>3838</v>
      </c>
      <c r="T1392" t="s">
        <v>3544</v>
      </c>
      <c r="U1392" t="s">
        <v>33</v>
      </c>
      <c r="V1392" t="s">
        <v>7229</v>
      </c>
      <c r="W1392" t="s">
        <v>4080</v>
      </c>
      <c r="X1392" t="s">
        <v>11905</v>
      </c>
    </row>
    <row r="1393" spans="1:24" hidden="1" x14ac:dyDescent="0.25">
      <c r="A1393" t="s">
        <v>11906</v>
      </c>
      <c r="B1393" t="s">
        <v>11907</v>
      </c>
      <c r="C1393" s="1" t="str">
        <f t="shared" si="144"/>
        <v>21:0955</v>
      </c>
      <c r="D1393" s="1" t="str">
        <f t="shared" si="145"/>
        <v>21:0006</v>
      </c>
      <c r="E1393" t="s">
        <v>11729</v>
      </c>
      <c r="F1393" t="s">
        <v>11908</v>
      </c>
      <c r="H1393">
        <v>64.591807200000005</v>
      </c>
      <c r="I1393">
        <v>-110.1490563</v>
      </c>
      <c r="J1393" s="1" t="str">
        <f t="shared" si="143"/>
        <v>Till</v>
      </c>
      <c r="K1393" s="1" t="str">
        <f t="shared" si="146"/>
        <v>Grain Mount: 0.25 – 0.50 mm</v>
      </c>
      <c r="L1393" t="s">
        <v>11861</v>
      </c>
      <c r="M1393" s="1" t="str">
        <f t="shared" si="147"/>
        <v>Prp</v>
      </c>
      <c r="N1393" t="s">
        <v>6956</v>
      </c>
      <c r="O1393" t="s">
        <v>11909</v>
      </c>
      <c r="P1393" t="s">
        <v>11910</v>
      </c>
      <c r="Q1393" t="s">
        <v>11911</v>
      </c>
      <c r="R1393" t="s">
        <v>462</v>
      </c>
      <c r="S1393" t="s">
        <v>11912</v>
      </c>
      <c r="T1393" t="s">
        <v>3649</v>
      </c>
      <c r="U1393" t="s">
        <v>223</v>
      </c>
      <c r="V1393" t="s">
        <v>10251</v>
      </c>
      <c r="W1393" t="s">
        <v>209</v>
      </c>
      <c r="X1393" t="s">
        <v>11913</v>
      </c>
    </row>
    <row r="1394" spans="1:24" hidden="1" x14ac:dyDescent="0.25">
      <c r="A1394" t="s">
        <v>11914</v>
      </c>
      <c r="B1394" t="s">
        <v>11915</v>
      </c>
      <c r="C1394" s="1" t="str">
        <f t="shared" si="144"/>
        <v>21:0955</v>
      </c>
      <c r="D1394" s="1" t="str">
        <f t="shared" si="145"/>
        <v>21:0006</v>
      </c>
      <c r="E1394" t="s">
        <v>11729</v>
      </c>
      <c r="F1394" t="s">
        <v>11916</v>
      </c>
      <c r="H1394">
        <v>64.591807200000005</v>
      </c>
      <c r="I1394">
        <v>-110.1490563</v>
      </c>
      <c r="J1394" s="1" t="str">
        <f t="shared" si="143"/>
        <v>Till</v>
      </c>
      <c r="K1394" s="1" t="str">
        <f t="shared" si="146"/>
        <v>Grain Mount: 0.25 – 0.50 mm</v>
      </c>
      <c r="L1394" t="s">
        <v>11861</v>
      </c>
      <c r="M1394" s="1" t="str">
        <f t="shared" si="147"/>
        <v>Prp</v>
      </c>
      <c r="N1394" t="s">
        <v>11917</v>
      </c>
      <c r="O1394" t="s">
        <v>8228</v>
      </c>
      <c r="P1394" t="s">
        <v>8342</v>
      </c>
      <c r="Q1394" t="s">
        <v>9174</v>
      </c>
      <c r="R1394" t="s">
        <v>420</v>
      </c>
      <c r="S1394" t="s">
        <v>11918</v>
      </c>
      <c r="T1394" t="s">
        <v>343</v>
      </c>
      <c r="U1394" t="s">
        <v>462</v>
      </c>
      <c r="V1394" t="s">
        <v>5543</v>
      </c>
      <c r="W1394" t="s">
        <v>6675</v>
      </c>
      <c r="X1394" t="s">
        <v>11919</v>
      </c>
    </row>
    <row r="1395" spans="1:24" hidden="1" x14ac:dyDescent="0.25">
      <c r="A1395" t="s">
        <v>11920</v>
      </c>
      <c r="B1395" t="s">
        <v>11921</v>
      </c>
      <c r="C1395" s="1" t="str">
        <f t="shared" si="144"/>
        <v>21:0955</v>
      </c>
      <c r="D1395" s="1" t="str">
        <f t="shared" si="145"/>
        <v>21:0006</v>
      </c>
      <c r="E1395" t="s">
        <v>11729</v>
      </c>
      <c r="F1395" t="s">
        <v>11922</v>
      </c>
      <c r="H1395">
        <v>64.591807200000005</v>
      </c>
      <c r="I1395">
        <v>-110.1490563</v>
      </c>
      <c r="J1395" s="1" t="str">
        <f t="shared" si="143"/>
        <v>Till</v>
      </c>
      <c r="K1395" s="1" t="str">
        <f t="shared" si="146"/>
        <v>Grain Mount: 0.25 – 0.50 mm</v>
      </c>
      <c r="L1395" t="s">
        <v>11861</v>
      </c>
      <c r="M1395" s="1" t="str">
        <f t="shared" si="147"/>
        <v>Prp</v>
      </c>
      <c r="N1395" t="s">
        <v>11923</v>
      </c>
      <c r="O1395" t="s">
        <v>11924</v>
      </c>
      <c r="P1395" t="s">
        <v>11925</v>
      </c>
      <c r="Q1395" t="s">
        <v>3688</v>
      </c>
      <c r="R1395" t="s">
        <v>33</v>
      </c>
      <c r="S1395" t="s">
        <v>11926</v>
      </c>
      <c r="T1395" t="s">
        <v>985</v>
      </c>
      <c r="U1395" t="s">
        <v>226</v>
      </c>
      <c r="V1395" t="s">
        <v>10959</v>
      </c>
      <c r="W1395" t="s">
        <v>1892</v>
      </c>
      <c r="X1395" t="s">
        <v>11927</v>
      </c>
    </row>
    <row r="1396" spans="1:24" hidden="1" x14ac:dyDescent="0.25">
      <c r="A1396" t="s">
        <v>11928</v>
      </c>
      <c r="B1396" t="s">
        <v>11929</v>
      </c>
      <c r="C1396" s="1" t="str">
        <f t="shared" si="144"/>
        <v>21:0955</v>
      </c>
      <c r="D1396" s="1" t="str">
        <f t="shared" si="145"/>
        <v>21:0006</v>
      </c>
      <c r="E1396" t="s">
        <v>11729</v>
      </c>
      <c r="F1396" t="s">
        <v>11930</v>
      </c>
      <c r="H1396">
        <v>64.591807200000005</v>
      </c>
      <c r="I1396">
        <v>-110.1490563</v>
      </c>
      <c r="J1396" s="1" t="str">
        <f t="shared" si="143"/>
        <v>Till</v>
      </c>
      <c r="K1396" s="1" t="str">
        <f t="shared" si="146"/>
        <v>Grain Mount: 0.25 – 0.50 mm</v>
      </c>
      <c r="L1396" t="s">
        <v>11861</v>
      </c>
      <c r="M1396" s="1" t="str">
        <f t="shared" si="147"/>
        <v>Prp</v>
      </c>
      <c r="N1396" t="s">
        <v>11931</v>
      </c>
      <c r="O1396" t="s">
        <v>11932</v>
      </c>
      <c r="P1396" t="s">
        <v>11933</v>
      </c>
      <c r="Q1396" t="s">
        <v>11934</v>
      </c>
      <c r="R1396" t="s">
        <v>33</v>
      </c>
      <c r="S1396" t="s">
        <v>5811</v>
      </c>
      <c r="T1396" t="s">
        <v>1847</v>
      </c>
      <c r="U1396" t="s">
        <v>411</v>
      </c>
      <c r="V1396" t="s">
        <v>10639</v>
      </c>
      <c r="W1396" t="s">
        <v>4160</v>
      </c>
      <c r="X1396" t="s">
        <v>11935</v>
      </c>
    </row>
    <row r="1397" spans="1:24" hidden="1" x14ac:dyDescent="0.25">
      <c r="A1397" t="s">
        <v>11936</v>
      </c>
      <c r="B1397" t="s">
        <v>11937</v>
      </c>
      <c r="C1397" s="1" t="str">
        <f t="shared" si="144"/>
        <v>21:0955</v>
      </c>
      <c r="D1397" s="1" t="str">
        <f t="shared" si="145"/>
        <v>21:0006</v>
      </c>
      <c r="E1397" t="s">
        <v>11729</v>
      </c>
      <c r="F1397" t="s">
        <v>11938</v>
      </c>
      <c r="H1397">
        <v>64.591807200000005</v>
      </c>
      <c r="I1397">
        <v>-110.1490563</v>
      </c>
      <c r="J1397" s="1" t="str">
        <f t="shared" si="143"/>
        <v>Till</v>
      </c>
      <c r="K1397" s="1" t="str">
        <f t="shared" si="146"/>
        <v>Grain Mount: 0.25 – 0.50 mm</v>
      </c>
      <c r="L1397" t="s">
        <v>11861</v>
      </c>
      <c r="M1397" s="1" t="str">
        <f t="shared" si="147"/>
        <v>Prp</v>
      </c>
      <c r="N1397" t="s">
        <v>10875</v>
      </c>
      <c r="O1397" t="s">
        <v>11939</v>
      </c>
      <c r="P1397" t="s">
        <v>7645</v>
      </c>
      <c r="Q1397" t="s">
        <v>5580</v>
      </c>
      <c r="R1397" t="s">
        <v>33</v>
      </c>
      <c r="S1397" t="s">
        <v>11940</v>
      </c>
      <c r="T1397" t="s">
        <v>3544</v>
      </c>
      <c r="U1397" t="s">
        <v>209</v>
      </c>
      <c r="V1397" t="s">
        <v>4256</v>
      </c>
      <c r="W1397" t="s">
        <v>3380</v>
      </c>
      <c r="X1397" t="s">
        <v>11941</v>
      </c>
    </row>
    <row r="1398" spans="1:24" hidden="1" x14ac:dyDescent="0.25">
      <c r="A1398" t="s">
        <v>11942</v>
      </c>
      <c r="B1398" t="s">
        <v>11943</v>
      </c>
      <c r="C1398" s="1" t="str">
        <f t="shared" si="144"/>
        <v>21:0955</v>
      </c>
      <c r="D1398" s="1" t="str">
        <f t="shared" si="145"/>
        <v>21:0006</v>
      </c>
      <c r="E1398" t="s">
        <v>11729</v>
      </c>
      <c r="F1398" t="s">
        <v>11944</v>
      </c>
      <c r="H1398">
        <v>64.591807200000005</v>
      </c>
      <c r="I1398">
        <v>-110.1490563</v>
      </c>
      <c r="J1398" s="1" t="str">
        <f t="shared" si="143"/>
        <v>Till</v>
      </c>
      <c r="K1398" s="1" t="str">
        <f t="shared" si="146"/>
        <v>Grain Mount: 0.25 – 0.50 mm</v>
      </c>
      <c r="L1398" t="s">
        <v>11861</v>
      </c>
      <c r="M1398" s="1" t="str">
        <f t="shared" si="147"/>
        <v>Prp</v>
      </c>
      <c r="N1398" t="s">
        <v>11945</v>
      </c>
      <c r="O1398" t="s">
        <v>11946</v>
      </c>
      <c r="P1398" t="s">
        <v>5914</v>
      </c>
      <c r="Q1398" t="s">
        <v>11947</v>
      </c>
      <c r="R1398" t="s">
        <v>33</v>
      </c>
      <c r="S1398" t="s">
        <v>11948</v>
      </c>
      <c r="T1398" t="s">
        <v>2696</v>
      </c>
      <c r="U1398" t="s">
        <v>366</v>
      </c>
      <c r="V1398" t="s">
        <v>11635</v>
      </c>
      <c r="W1398" t="s">
        <v>784</v>
      </c>
      <c r="X1398" t="s">
        <v>11949</v>
      </c>
    </row>
    <row r="1399" spans="1:24" hidden="1" x14ac:dyDescent="0.25">
      <c r="A1399" t="s">
        <v>11950</v>
      </c>
      <c r="B1399" t="s">
        <v>11951</v>
      </c>
      <c r="C1399" s="1" t="str">
        <f t="shared" si="144"/>
        <v>21:0955</v>
      </c>
      <c r="D1399" s="1" t="str">
        <f t="shared" si="145"/>
        <v>21:0006</v>
      </c>
      <c r="E1399" t="s">
        <v>11729</v>
      </c>
      <c r="F1399" t="s">
        <v>11952</v>
      </c>
      <c r="H1399">
        <v>64.591807200000005</v>
      </c>
      <c r="I1399">
        <v>-110.1490563</v>
      </c>
      <c r="J1399" s="1" t="str">
        <f t="shared" si="143"/>
        <v>Till</v>
      </c>
      <c r="K1399" s="1" t="str">
        <f t="shared" si="146"/>
        <v>Grain Mount: 0.25 – 0.50 mm</v>
      </c>
      <c r="L1399" t="s">
        <v>11861</v>
      </c>
      <c r="M1399" s="1" t="str">
        <f t="shared" si="147"/>
        <v>Prp</v>
      </c>
      <c r="N1399" t="s">
        <v>11953</v>
      </c>
      <c r="O1399" t="s">
        <v>8187</v>
      </c>
      <c r="P1399" t="s">
        <v>11954</v>
      </c>
      <c r="Q1399" t="s">
        <v>11955</v>
      </c>
      <c r="R1399" t="s">
        <v>220</v>
      </c>
      <c r="S1399" t="s">
        <v>11956</v>
      </c>
      <c r="T1399" t="s">
        <v>11457</v>
      </c>
      <c r="U1399" t="s">
        <v>33</v>
      </c>
      <c r="V1399" t="s">
        <v>11957</v>
      </c>
      <c r="W1399" t="s">
        <v>1058</v>
      </c>
      <c r="X1399" t="s">
        <v>11958</v>
      </c>
    </row>
    <row r="1400" spans="1:24" hidden="1" x14ac:dyDescent="0.25">
      <c r="A1400" t="s">
        <v>11959</v>
      </c>
      <c r="B1400" t="s">
        <v>11960</v>
      </c>
      <c r="C1400" s="1" t="str">
        <f t="shared" si="144"/>
        <v>21:0955</v>
      </c>
      <c r="D1400" s="1" t="str">
        <f t="shared" si="145"/>
        <v>21:0006</v>
      </c>
      <c r="E1400" t="s">
        <v>11729</v>
      </c>
      <c r="F1400" t="s">
        <v>11961</v>
      </c>
      <c r="H1400">
        <v>64.591807200000005</v>
      </c>
      <c r="I1400">
        <v>-110.1490563</v>
      </c>
      <c r="J1400" s="1" t="str">
        <f t="shared" si="143"/>
        <v>Till</v>
      </c>
      <c r="K1400" s="1" t="str">
        <f t="shared" si="146"/>
        <v>Grain Mount: 0.25 – 0.50 mm</v>
      </c>
      <c r="L1400" t="s">
        <v>11861</v>
      </c>
      <c r="M1400" s="1" t="str">
        <f t="shared" si="147"/>
        <v>Prp</v>
      </c>
      <c r="N1400" t="s">
        <v>11962</v>
      </c>
      <c r="O1400" t="s">
        <v>11963</v>
      </c>
      <c r="P1400" t="s">
        <v>11964</v>
      </c>
      <c r="Q1400" t="s">
        <v>11965</v>
      </c>
      <c r="R1400" t="s">
        <v>33</v>
      </c>
      <c r="S1400" t="s">
        <v>11966</v>
      </c>
      <c r="T1400" t="s">
        <v>355</v>
      </c>
      <c r="U1400" t="s">
        <v>33</v>
      </c>
      <c r="V1400" t="s">
        <v>65</v>
      </c>
      <c r="W1400" t="s">
        <v>172</v>
      </c>
      <c r="X1400" t="s">
        <v>11967</v>
      </c>
    </row>
    <row r="1401" spans="1:24" hidden="1" x14ac:dyDescent="0.25">
      <c r="A1401" t="s">
        <v>11968</v>
      </c>
      <c r="B1401" t="s">
        <v>11969</v>
      </c>
      <c r="C1401" s="1" t="str">
        <f t="shared" si="144"/>
        <v>21:0955</v>
      </c>
      <c r="D1401" s="1" t="str">
        <f t="shared" si="145"/>
        <v>21:0006</v>
      </c>
      <c r="E1401" t="s">
        <v>11729</v>
      </c>
      <c r="F1401" t="s">
        <v>11970</v>
      </c>
      <c r="H1401">
        <v>64.591807200000005</v>
      </c>
      <c r="I1401">
        <v>-110.1490563</v>
      </c>
      <c r="J1401" s="1" t="str">
        <f t="shared" si="143"/>
        <v>Till</v>
      </c>
      <c r="K1401" s="1" t="str">
        <f t="shared" si="146"/>
        <v>Grain Mount: 0.25 – 0.50 mm</v>
      </c>
      <c r="L1401" t="s">
        <v>11861</v>
      </c>
      <c r="M1401" s="1" t="str">
        <f t="shared" si="147"/>
        <v>Prp</v>
      </c>
      <c r="N1401" t="s">
        <v>11971</v>
      </c>
      <c r="O1401" t="s">
        <v>11972</v>
      </c>
      <c r="P1401" t="s">
        <v>11973</v>
      </c>
      <c r="Q1401" t="s">
        <v>4644</v>
      </c>
      <c r="R1401" t="s">
        <v>278</v>
      </c>
      <c r="S1401" t="s">
        <v>11974</v>
      </c>
      <c r="T1401" t="s">
        <v>212</v>
      </c>
      <c r="U1401" t="s">
        <v>33</v>
      </c>
      <c r="V1401" t="s">
        <v>11975</v>
      </c>
      <c r="W1401" t="s">
        <v>3546</v>
      </c>
      <c r="X1401" t="s">
        <v>11976</v>
      </c>
    </row>
    <row r="1402" spans="1:24" hidden="1" x14ac:dyDescent="0.25">
      <c r="A1402" t="s">
        <v>11977</v>
      </c>
      <c r="B1402" t="s">
        <v>11978</v>
      </c>
      <c r="C1402" s="1" t="str">
        <f t="shared" si="144"/>
        <v>21:0955</v>
      </c>
      <c r="D1402" s="1" t="str">
        <f t="shared" si="145"/>
        <v>21:0006</v>
      </c>
      <c r="E1402" t="s">
        <v>11729</v>
      </c>
      <c r="F1402" t="s">
        <v>11979</v>
      </c>
      <c r="H1402">
        <v>64.591807200000005</v>
      </c>
      <c r="I1402">
        <v>-110.1490563</v>
      </c>
      <c r="J1402" s="1" t="str">
        <f t="shared" si="143"/>
        <v>Till</v>
      </c>
      <c r="K1402" s="1" t="str">
        <f t="shared" si="146"/>
        <v>Grain Mount: 0.25 – 0.50 mm</v>
      </c>
      <c r="L1402" t="s">
        <v>11861</v>
      </c>
      <c r="M1402" s="1" t="str">
        <f t="shared" si="147"/>
        <v>Prp</v>
      </c>
      <c r="N1402" t="s">
        <v>11980</v>
      </c>
      <c r="O1402" t="s">
        <v>11981</v>
      </c>
      <c r="P1402" t="s">
        <v>11982</v>
      </c>
      <c r="Q1402" t="s">
        <v>4263</v>
      </c>
      <c r="R1402" t="s">
        <v>33</v>
      </c>
      <c r="S1402" t="s">
        <v>11983</v>
      </c>
      <c r="T1402" t="s">
        <v>1030</v>
      </c>
      <c r="U1402" t="s">
        <v>470</v>
      </c>
      <c r="V1402" t="s">
        <v>8426</v>
      </c>
      <c r="W1402" t="s">
        <v>182</v>
      </c>
      <c r="X1402" t="s">
        <v>11941</v>
      </c>
    </row>
    <row r="1403" spans="1:24" hidden="1" x14ac:dyDescent="0.25">
      <c r="A1403" t="s">
        <v>11984</v>
      </c>
      <c r="B1403" t="s">
        <v>11985</v>
      </c>
      <c r="C1403" s="1" t="str">
        <f t="shared" si="144"/>
        <v>21:0955</v>
      </c>
      <c r="D1403" s="1" t="str">
        <f t="shared" si="145"/>
        <v>21:0006</v>
      </c>
      <c r="E1403" t="s">
        <v>11729</v>
      </c>
      <c r="F1403" t="s">
        <v>11986</v>
      </c>
      <c r="H1403">
        <v>64.591807200000005</v>
      </c>
      <c r="I1403">
        <v>-110.1490563</v>
      </c>
      <c r="J1403" s="1" t="str">
        <f t="shared" si="143"/>
        <v>Till</v>
      </c>
      <c r="K1403" s="1" t="str">
        <f t="shared" si="146"/>
        <v>Grain Mount: 0.25 – 0.50 mm</v>
      </c>
      <c r="L1403" t="s">
        <v>11861</v>
      </c>
      <c r="M1403" s="1" t="str">
        <f t="shared" si="147"/>
        <v>Prp</v>
      </c>
      <c r="N1403" t="s">
        <v>11987</v>
      </c>
      <c r="O1403" t="s">
        <v>11988</v>
      </c>
      <c r="P1403" t="s">
        <v>11989</v>
      </c>
      <c r="Q1403" t="s">
        <v>566</v>
      </c>
      <c r="R1403" t="s">
        <v>420</v>
      </c>
      <c r="S1403" t="s">
        <v>7545</v>
      </c>
      <c r="T1403" t="s">
        <v>3113</v>
      </c>
      <c r="U1403" t="s">
        <v>728</v>
      </c>
      <c r="V1403" t="s">
        <v>10639</v>
      </c>
      <c r="W1403" t="s">
        <v>4123</v>
      </c>
      <c r="X1403" t="s">
        <v>11990</v>
      </c>
    </row>
    <row r="1404" spans="1:24" hidden="1" x14ac:dyDescent="0.25">
      <c r="A1404" t="s">
        <v>11991</v>
      </c>
      <c r="B1404" t="s">
        <v>11992</v>
      </c>
      <c r="C1404" s="1" t="str">
        <f t="shared" si="144"/>
        <v>21:0955</v>
      </c>
      <c r="D1404" s="1" t="str">
        <f t="shared" si="145"/>
        <v>21:0006</v>
      </c>
      <c r="E1404" t="s">
        <v>11729</v>
      </c>
      <c r="F1404" t="s">
        <v>11993</v>
      </c>
      <c r="H1404">
        <v>64.591807200000005</v>
      </c>
      <c r="I1404">
        <v>-110.1490563</v>
      </c>
      <c r="J1404" s="1" t="str">
        <f t="shared" si="143"/>
        <v>Till</v>
      </c>
      <c r="K1404" s="1" t="str">
        <f t="shared" si="146"/>
        <v>Grain Mount: 0.25 – 0.50 mm</v>
      </c>
      <c r="L1404" t="s">
        <v>11861</v>
      </c>
      <c r="M1404" s="1" t="str">
        <f t="shared" si="147"/>
        <v>Prp</v>
      </c>
      <c r="N1404" t="s">
        <v>7637</v>
      </c>
      <c r="O1404" t="s">
        <v>11994</v>
      </c>
      <c r="P1404" t="s">
        <v>8908</v>
      </c>
      <c r="Q1404" t="s">
        <v>3878</v>
      </c>
      <c r="R1404" t="s">
        <v>246</v>
      </c>
      <c r="S1404" t="s">
        <v>11995</v>
      </c>
      <c r="T1404" t="s">
        <v>4224</v>
      </c>
      <c r="U1404" t="s">
        <v>33</v>
      </c>
      <c r="V1404" t="s">
        <v>11996</v>
      </c>
      <c r="W1404" t="s">
        <v>120</v>
      </c>
      <c r="X1404" t="s">
        <v>11435</v>
      </c>
    </row>
    <row r="1405" spans="1:24" hidden="1" x14ac:dyDescent="0.25">
      <c r="A1405" t="s">
        <v>11997</v>
      </c>
      <c r="B1405" t="s">
        <v>11998</v>
      </c>
      <c r="C1405" s="1" t="str">
        <f t="shared" si="144"/>
        <v>21:0955</v>
      </c>
      <c r="D1405" s="1" t="str">
        <f t="shared" si="145"/>
        <v>21:0006</v>
      </c>
      <c r="E1405" t="s">
        <v>11729</v>
      </c>
      <c r="F1405" t="s">
        <v>11999</v>
      </c>
      <c r="H1405">
        <v>64.591807200000005</v>
      </c>
      <c r="I1405">
        <v>-110.1490563</v>
      </c>
      <c r="J1405" s="1" t="str">
        <f t="shared" si="143"/>
        <v>Till</v>
      </c>
      <c r="K1405" s="1" t="str">
        <f t="shared" si="146"/>
        <v>Grain Mount: 0.25 – 0.50 mm</v>
      </c>
      <c r="L1405" t="s">
        <v>11861</v>
      </c>
      <c r="M1405" s="1" t="str">
        <f t="shared" si="147"/>
        <v>Prp</v>
      </c>
      <c r="N1405" t="s">
        <v>12000</v>
      </c>
      <c r="O1405" t="s">
        <v>4419</v>
      </c>
      <c r="P1405" t="s">
        <v>5960</v>
      </c>
      <c r="Q1405" t="s">
        <v>5924</v>
      </c>
      <c r="R1405" t="s">
        <v>278</v>
      </c>
      <c r="S1405" t="s">
        <v>12001</v>
      </c>
      <c r="T1405" t="s">
        <v>4031</v>
      </c>
      <c r="U1405" t="s">
        <v>331</v>
      </c>
      <c r="V1405" t="s">
        <v>12002</v>
      </c>
      <c r="W1405" t="s">
        <v>390</v>
      </c>
      <c r="X1405" t="s">
        <v>12003</v>
      </c>
    </row>
    <row r="1406" spans="1:24" hidden="1" x14ac:dyDescent="0.25">
      <c r="A1406" t="s">
        <v>12004</v>
      </c>
      <c r="B1406" t="s">
        <v>12005</v>
      </c>
      <c r="C1406" s="1" t="str">
        <f t="shared" si="144"/>
        <v>21:0955</v>
      </c>
      <c r="D1406" s="1" t="str">
        <f t="shared" si="145"/>
        <v>21:0006</v>
      </c>
      <c r="E1406" t="s">
        <v>11729</v>
      </c>
      <c r="F1406" t="s">
        <v>12006</v>
      </c>
      <c r="H1406">
        <v>64.591807200000005</v>
      </c>
      <c r="I1406">
        <v>-110.1490563</v>
      </c>
      <c r="J1406" s="1" t="str">
        <f t="shared" si="143"/>
        <v>Till</v>
      </c>
      <c r="K1406" s="1" t="str">
        <f t="shared" si="146"/>
        <v>Grain Mount: 0.25 – 0.50 mm</v>
      </c>
      <c r="L1406" t="s">
        <v>11861</v>
      </c>
      <c r="M1406" s="1" t="str">
        <f t="shared" si="147"/>
        <v>Prp</v>
      </c>
      <c r="N1406" t="s">
        <v>12007</v>
      </c>
      <c r="O1406" t="s">
        <v>7902</v>
      </c>
      <c r="P1406" t="s">
        <v>12008</v>
      </c>
      <c r="Q1406" t="s">
        <v>3007</v>
      </c>
      <c r="R1406" t="s">
        <v>366</v>
      </c>
      <c r="S1406" t="s">
        <v>12009</v>
      </c>
      <c r="T1406" t="s">
        <v>49</v>
      </c>
      <c r="U1406" t="s">
        <v>33</v>
      </c>
      <c r="V1406" t="s">
        <v>3410</v>
      </c>
      <c r="W1406" t="s">
        <v>1213</v>
      </c>
      <c r="X1406" t="s">
        <v>12010</v>
      </c>
    </row>
    <row r="1407" spans="1:24" hidden="1" x14ac:dyDescent="0.25">
      <c r="A1407" t="s">
        <v>12011</v>
      </c>
      <c r="B1407" t="s">
        <v>12012</v>
      </c>
      <c r="C1407" s="1" t="str">
        <f t="shared" si="144"/>
        <v>21:0955</v>
      </c>
      <c r="D1407" s="1" t="str">
        <f t="shared" si="145"/>
        <v>21:0006</v>
      </c>
      <c r="E1407" t="s">
        <v>11729</v>
      </c>
      <c r="F1407" t="s">
        <v>12013</v>
      </c>
      <c r="H1407">
        <v>64.591807200000005</v>
      </c>
      <c r="I1407">
        <v>-110.1490563</v>
      </c>
      <c r="J1407" s="1" t="str">
        <f t="shared" si="143"/>
        <v>Till</v>
      </c>
      <c r="K1407" s="1" t="str">
        <f t="shared" si="146"/>
        <v>Grain Mount: 0.25 – 0.50 mm</v>
      </c>
      <c r="L1407" t="s">
        <v>11861</v>
      </c>
      <c r="M1407" s="1" t="str">
        <f t="shared" si="147"/>
        <v>Prp</v>
      </c>
      <c r="N1407" t="s">
        <v>12014</v>
      </c>
      <c r="O1407" t="s">
        <v>12015</v>
      </c>
      <c r="P1407" t="s">
        <v>12016</v>
      </c>
      <c r="Q1407" t="s">
        <v>12017</v>
      </c>
      <c r="R1407" t="s">
        <v>33</v>
      </c>
      <c r="S1407" t="s">
        <v>12018</v>
      </c>
      <c r="T1407" t="s">
        <v>3479</v>
      </c>
      <c r="U1407" t="s">
        <v>421</v>
      </c>
      <c r="V1407" t="s">
        <v>3979</v>
      </c>
      <c r="W1407" t="s">
        <v>1058</v>
      </c>
      <c r="X1407" t="s">
        <v>10151</v>
      </c>
    </row>
    <row r="1408" spans="1:24" hidden="1" x14ac:dyDescent="0.25">
      <c r="A1408" t="s">
        <v>12019</v>
      </c>
      <c r="B1408" t="s">
        <v>12020</v>
      </c>
      <c r="C1408" s="1" t="str">
        <f t="shared" si="144"/>
        <v>21:0955</v>
      </c>
      <c r="D1408" s="1" t="str">
        <f t="shared" si="145"/>
        <v>21:0006</v>
      </c>
      <c r="E1408" t="s">
        <v>11729</v>
      </c>
      <c r="F1408" t="s">
        <v>12021</v>
      </c>
      <c r="H1408">
        <v>64.591807200000005</v>
      </c>
      <c r="I1408">
        <v>-110.1490563</v>
      </c>
      <c r="J1408" s="1" t="str">
        <f t="shared" si="143"/>
        <v>Till</v>
      </c>
      <c r="K1408" s="1" t="str">
        <f t="shared" si="146"/>
        <v>Grain Mount: 0.25 – 0.50 mm</v>
      </c>
      <c r="L1408" t="s">
        <v>11861</v>
      </c>
      <c r="M1408" s="1" t="str">
        <f t="shared" si="147"/>
        <v>Prp</v>
      </c>
      <c r="N1408" t="s">
        <v>7039</v>
      </c>
      <c r="O1408" t="s">
        <v>4538</v>
      </c>
      <c r="P1408" t="s">
        <v>12022</v>
      </c>
      <c r="Q1408" t="s">
        <v>12023</v>
      </c>
      <c r="R1408" t="s">
        <v>420</v>
      </c>
      <c r="S1408" t="s">
        <v>12024</v>
      </c>
      <c r="T1408" t="s">
        <v>89</v>
      </c>
      <c r="U1408" t="s">
        <v>33</v>
      </c>
      <c r="V1408" t="s">
        <v>12025</v>
      </c>
      <c r="W1408" t="s">
        <v>1058</v>
      </c>
      <c r="X1408" t="s">
        <v>12026</v>
      </c>
    </row>
    <row r="1409" spans="1:24" hidden="1" x14ac:dyDescent="0.25">
      <c r="A1409" t="s">
        <v>12027</v>
      </c>
      <c r="B1409" t="s">
        <v>12028</v>
      </c>
      <c r="C1409" s="1" t="str">
        <f t="shared" si="144"/>
        <v>21:0955</v>
      </c>
      <c r="D1409" s="1" t="str">
        <f t="shared" si="145"/>
        <v>21:0006</v>
      </c>
      <c r="E1409" t="s">
        <v>11729</v>
      </c>
      <c r="F1409" t="s">
        <v>12029</v>
      </c>
      <c r="H1409">
        <v>64.591807200000005</v>
      </c>
      <c r="I1409">
        <v>-110.1490563</v>
      </c>
      <c r="J1409" s="1" t="str">
        <f t="shared" si="143"/>
        <v>Till</v>
      </c>
      <c r="K1409" s="1" t="str">
        <f t="shared" si="146"/>
        <v>Grain Mount: 0.25 – 0.50 mm</v>
      </c>
      <c r="L1409" t="s">
        <v>11861</v>
      </c>
      <c r="M1409" s="1" t="str">
        <f t="shared" si="147"/>
        <v>Prp</v>
      </c>
      <c r="N1409" t="s">
        <v>5977</v>
      </c>
      <c r="O1409" t="s">
        <v>12030</v>
      </c>
      <c r="P1409" t="s">
        <v>12031</v>
      </c>
      <c r="Q1409" t="s">
        <v>12032</v>
      </c>
      <c r="R1409" t="s">
        <v>87</v>
      </c>
      <c r="S1409" t="s">
        <v>4676</v>
      </c>
      <c r="T1409" t="s">
        <v>3158</v>
      </c>
      <c r="U1409" t="s">
        <v>33</v>
      </c>
      <c r="V1409" t="s">
        <v>5582</v>
      </c>
      <c r="W1409" t="s">
        <v>255</v>
      </c>
      <c r="X1409" t="s">
        <v>12033</v>
      </c>
    </row>
    <row r="1410" spans="1:24" hidden="1" x14ac:dyDescent="0.25">
      <c r="A1410" t="s">
        <v>12034</v>
      </c>
      <c r="B1410" t="s">
        <v>12035</v>
      </c>
      <c r="C1410" s="1" t="str">
        <f t="shared" si="144"/>
        <v>21:0955</v>
      </c>
      <c r="D1410" s="1" t="str">
        <f t="shared" si="145"/>
        <v>21:0006</v>
      </c>
      <c r="E1410" t="s">
        <v>11729</v>
      </c>
      <c r="F1410" t="s">
        <v>12036</v>
      </c>
      <c r="H1410">
        <v>64.591807200000005</v>
      </c>
      <c r="I1410">
        <v>-110.1490563</v>
      </c>
      <c r="J1410" s="1" t="str">
        <f t="shared" si="143"/>
        <v>Till</v>
      </c>
      <c r="K1410" s="1" t="str">
        <f t="shared" si="146"/>
        <v>Grain Mount: 0.25 – 0.50 mm</v>
      </c>
      <c r="L1410" t="s">
        <v>11861</v>
      </c>
      <c r="M1410" s="1" t="str">
        <f t="shared" si="147"/>
        <v>Prp</v>
      </c>
      <c r="N1410" t="s">
        <v>12037</v>
      </c>
      <c r="O1410" t="s">
        <v>7595</v>
      </c>
      <c r="P1410" t="s">
        <v>3817</v>
      </c>
      <c r="Q1410" t="s">
        <v>12038</v>
      </c>
      <c r="R1410" t="s">
        <v>33</v>
      </c>
      <c r="S1410" t="s">
        <v>12039</v>
      </c>
      <c r="T1410" t="s">
        <v>2378</v>
      </c>
      <c r="U1410" t="s">
        <v>142</v>
      </c>
      <c r="V1410" t="s">
        <v>12040</v>
      </c>
      <c r="W1410" t="s">
        <v>6675</v>
      </c>
      <c r="X1410" t="s">
        <v>12041</v>
      </c>
    </row>
    <row r="1411" spans="1:24" hidden="1" x14ac:dyDescent="0.25">
      <c r="A1411" t="s">
        <v>12042</v>
      </c>
      <c r="B1411" t="s">
        <v>12043</v>
      </c>
      <c r="C1411" s="1" t="str">
        <f t="shared" si="144"/>
        <v>21:0955</v>
      </c>
      <c r="D1411" s="1" t="str">
        <f t="shared" si="145"/>
        <v>21:0006</v>
      </c>
      <c r="E1411" t="s">
        <v>11729</v>
      </c>
      <c r="F1411" t="s">
        <v>12044</v>
      </c>
      <c r="H1411">
        <v>64.591807200000005</v>
      </c>
      <c r="I1411">
        <v>-110.1490563</v>
      </c>
      <c r="J1411" s="1" t="str">
        <f t="shared" si="143"/>
        <v>Till</v>
      </c>
      <c r="K1411" s="1" t="str">
        <f t="shared" si="146"/>
        <v>Grain Mount: 0.25 – 0.50 mm</v>
      </c>
      <c r="L1411" t="s">
        <v>11861</v>
      </c>
      <c r="M1411" s="1" t="str">
        <f t="shared" si="147"/>
        <v>Prp</v>
      </c>
      <c r="N1411" t="s">
        <v>12045</v>
      </c>
      <c r="O1411" t="s">
        <v>12046</v>
      </c>
      <c r="P1411" t="s">
        <v>9229</v>
      </c>
      <c r="Q1411" t="s">
        <v>12047</v>
      </c>
      <c r="R1411" t="s">
        <v>226</v>
      </c>
      <c r="S1411" t="s">
        <v>12048</v>
      </c>
      <c r="T1411" t="s">
        <v>511</v>
      </c>
      <c r="U1411" t="s">
        <v>33</v>
      </c>
      <c r="V1411" t="s">
        <v>3901</v>
      </c>
      <c r="W1411" t="s">
        <v>5812</v>
      </c>
      <c r="X1411" t="s">
        <v>7556</v>
      </c>
    </row>
    <row r="1412" spans="1:24" hidden="1" x14ac:dyDescent="0.25">
      <c r="A1412" t="s">
        <v>12049</v>
      </c>
      <c r="B1412" t="s">
        <v>12050</v>
      </c>
      <c r="C1412" s="1" t="str">
        <f t="shared" si="144"/>
        <v>21:0955</v>
      </c>
      <c r="D1412" s="1" t="str">
        <f t="shared" si="145"/>
        <v>21:0006</v>
      </c>
      <c r="E1412" t="s">
        <v>11729</v>
      </c>
      <c r="F1412" t="s">
        <v>12051</v>
      </c>
      <c r="H1412">
        <v>64.591807200000005</v>
      </c>
      <c r="I1412">
        <v>-110.1490563</v>
      </c>
      <c r="J1412" s="1" t="str">
        <f t="shared" si="143"/>
        <v>Till</v>
      </c>
      <c r="K1412" s="1" t="str">
        <f t="shared" si="146"/>
        <v>Grain Mount: 0.25 – 0.50 mm</v>
      </c>
      <c r="L1412" t="s">
        <v>11861</v>
      </c>
      <c r="M1412" s="1" t="str">
        <f t="shared" si="147"/>
        <v>Prp</v>
      </c>
      <c r="N1412" t="s">
        <v>12052</v>
      </c>
      <c r="O1412" t="s">
        <v>12053</v>
      </c>
      <c r="P1412" t="s">
        <v>6017</v>
      </c>
      <c r="Q1412" t="s">
        <v>5969</v>
      </c>
      <c r="R1412" t="s">
        <v>223</v>
      </c>
      <c r="S1412" t="s">
        <v>12054</v>
      </c>
      <c r="T1412" t="s">
        <v>2214</v>
      </c>
      <c r="U1412" t="s">
        <v>291</v>
      </c>
      <c r="V1412" t="s">
        <v>12055</v>
      </c>
      <c r="W1412" t="s">
        <v>4827</v>
      </c>
      <c r="X1412" t="s">
        <v>8681</v>
      </c>
    </row>
    <row r="1413" spans="1:24" hidden="1" x14ac:dyDescent="0.25">
      <c r="A1413" t="s">
        <v>12056</v>
      </c>
      <c r="B1413" t="s">
        <v>12057</v>
      </c>
      <c r="C1413" s="1" t="str">
        <f t="shared" si="144"/>
        <v>21:0955</v>
      </c>
      <c r="D1413" s="1" t="str">
        <f t="shared" si="145"/>
        <v>21:0006</v>
      </c>
      <c r="E1413" t="s">
        <v>11729</v>
      </c>
      <c r="F1413" t="s">
        <v>12058</v>
      </c>
      <c r="H1413">
        <v>64.591807200000005</v>
      </c>
      <c r="I1413">
        <v>-110.1490563</v>
      </c>
      <c r="J1413" s="1" t="str">
        <f t="shared" si="143"/>
        <v>Till</v>
      </c>
      <c r="K1413" s="1" t="str">
        <f t="shared" si="146"/>
        <v>Grain Mount: 0.25 – 0.50 mm</v>
      </c>
      <c r="L1413" t="s">
        <v>11861</v>
      </c>
      <c r="M1413" s="1" t="str">
        <f t="shared" si="147"/>
        <v>Prp</v>
      </c>
      <c r="N1413" t="s">
        <v>12059</v>
      </c>
      <c r="O1413" t="s">
        <v>12060</v>
      </c>
      <c r="P1413" t="s">
        <v>12061</v>
      </c>
      <c r="Q1413" t="s">
        <v>7419</v>
      </c>
      <c r="R1413" t="s">
        <v>420</v>
      </c>
      <c r="S1413" t="s">
        <v>5104</v>
      </c>
      <c r="T1413" t="s">
        <v>3113</v>
      </c>
      <c r="U1413" t="s">
        <v>33</v>
      </c>
      <c r="V1413" t="s">
        <v>12062</v>
      </c>
      <c r="W1413" t="s">
        <v>480</v>
      </c>
      <c r="X1413" t="s">
        <v>5684</v>
      </c>
    </row>
    <row r="1414" spans="1:24" hidden="1" x14ac:dyDescent="0.25">
      <c r="A1414" t="s">
        <v>12063</v>
      </c>
      <c r="B1414" t="s">
        <v>12064</v>
      </c>
      <c r="C1414" s="1" t="str">
        <f t="shared" si="144"/>
        <v>21:0955</v>
      </c>
      <c r="D1414" s="1" t="str">
        <f t="shared" si="145"/>
        <v>21:0006</v>
      </c>
      <c r="E1414" t="s">
        <v>11729</v>
      </c>
      <c r="F1414" t="s">
        <v>12065</v>
      </c>
      <c r="H1414">
        <v>64.591807200000005</v>
      </c>
      <c r="I1414">
        <v>-110.1490563</v>
      </c>
      <c r="J1414" s="1" t="str">
        <f t="shared" si="143"/>
        <v>Till</v>
      </c>
      <c r="K1414" s="1" t="str">
        <f t="shared" si="146"/>
        <v>Grain Mount: 0.25 – 0.50 mm</v>
      </c>
      <c r="L1414" t="s">
        <v>11861</v>
      </c>
      <c r="M1414" s="1" t="str">
        <f t="shared" si="147"/>
        <v>Prp</v>
      </c>
      <c r="N1414" t="s">
        <v>5539</v>
      </c>
      <c r="O1414" t="s">
        <v>11364</v>
      </c>
      <c r="P1414" t="s">
        <v>12066</v>
      </c>
      <c r="Q1414" t="s">
        <v>12067</v>
      </c>
      <c r="R1414" t="s">
        <v>220</v>
      </c>
      <c r="S1414" t="s">
        <v>12068</v>
      </c>
      <c r="T1414" t="s">
        <v>1401</v>
      </c>
      <c r="U1414" t="s">
        <v>90</v>
      </c>
      <c r="V1414" t="s">
        <v>3420</v>
      </c>
      <c r="W1414" t="s">
        <v>6315</v>
      </c>
      <c r="X1414" t="s">
        <v>12069</v>
      </c>
    </row>
    <row r="1415" spans="1:24" hidden="1" x14ac:dyDescent="0.25">
      <c r="A1415" t="s">
        <v>12070</v>
      </c>
      <c r="B1415" t="s">
        <v>12071</v>
      </c>
      <c r="C1415" s="1" t="str">
        <f t="shared" si="144"/>
        <v>21:0955</v>
      </c>
      <c r="D1415" s="1" t="str">
        <f t="shared" si="145"/>
        <v>21:0006</v>
      </c>
      <c r="E1415" t="s">
        <v>11729</v>
      </c>
      <c r="F1415" t="s">
        <v>12072</v>
      </c>
      <c r="H1415">
        <v>64.591807200000005</v>
      </c>
      <c r="I1415">
        <v>-110.1490563</v>
      </c>
      <c r="J1415" s="1" t="str">
        <f t="shared" si="143"/>
        <v>Till</v>
      </c>
      <c r="K1415" s="1" t="str">
        <f t="shared" si="146"/>
        <v>Grain Mount: 0.25 – 0.50 mm</v>
      </c>
      <c r="L1415" t="s">
        <v>11861</v>
      </c>
      <c r="M1415" s="1" t="str">
        <f t="shared" si="147"/>
        <v>Prp</v>
      </c>
      <c r="N1415" t="s">
        <v>12073</v>
      </c>
      <c r="O1415" t="s">
        <v>5819</v>
      </c>
      <c r="P1415" t="s">
        <v>12074</v>
      </c>
      <c r="Q1415" t="s">
        <v>12075</v>
      </c>
      <c r="R1415" t="s">
        <v>33</v>
      </c>
      <c r="S1415" t="s">
        <v>6988</v>
      </c>
      <c r="T1415" t="s">
        <v>89</v>
      </c>
      <c r="U1415" t="s">
        <v>462</v>
      </c>
      <c r="V1415" t="s">
        <v>7095</v>
      </c>
      <c r="W1415" t="s">
        <v>858</v>
      </c>
      <c r="X1415" t="s">
        <v>12076</v>
      </c>
    </row>
    <row r="1416" spans="1:24" hidden="1" x14ac:dyDescent="0.25">
      <c r="A1416" t="s">
        <v>12077</v>
      </c>
      <c r="B1416" t="s">
        <v>12078</v>
      </c>
      <c r="C1416" s="1" t="str">
        <f t="shared" si="144"/>
        <v>21:0955</v>
      </c>
      <c r="D1416" s="1" t="str">
        <f t="shared" si="145"/>
        <v>21:0006</v>
      </c>
      <c r="E1416" t="s">
        <v>11729</v>
      </c>
      <c r="F1416" t="s">
        <v>12079</v>
      </c>
      <c r="H1416">
        <v>64.591807200000005</v>
      </c>
      <c r="I1416">
        <v>-110.1490563</v>
      </c>
      <c r="J1416" s="1" t="str">
        <f t="shared" si="143"/>
        <v>Till</v>
      </c>
      <c r="K1416" s="1" t="str">
        <f t="shared" si="146"/>
        <v>Grain Mount: 0.25 – 0.50 mm</v>
      </c>
      <c r="L1416" t="s">
        <v>11861</v>
      </c>
      <c r="M1416" s="1" t="str">
        <f t="shared" si="147"/>
        <v>Prp</v>
      </c>
      <c r="N1416" t="s">
        <v>12080</v>
      </c>
      <c r="O1416" t="s">
        <v>8868</v>
      </c>
      <c r="P1416" t="s">
        <v>12081</v>
      </c>
      <c r="Q1416" t="s">
        <v>3389</v>
      </c>
      <c r="R1416" t="s">
        <v>33</v>
      </c>
      <c r="S1416" t="s">
        <v>7093</v>
      </c>
      <c r="T1416" t="s">
        <v>8070</v>
      </c>
      <c r="U1416" t="s">
        <v>226</v>
      </c>
      <c r="V1416" t="s">
        <v>12082</v>
      </c>
      <c r="W1416" t="s">
        <v>1428</v>
      </c>
      <c r="X1416" t="s">
        <v>12083</v>
      </c>
    </row>
    <row r="1417" spans="1:24" hidden="1" x14ac:dyDescent="0.25">
      <c r="A1417" t="s">
        <v>12084</v>
      </c>
      <c r="B1417" t="s">
        <v>12085</v>
      </c>
      <c r="C1417" s="1" t="str">
        <f t="shared" si="144"/>
        <v>21:0955</v>
      </c>
      <c r="D1417" s="1" t="str">
        <f t="shared" si="145"/>
        <v>21:0006</v>
      </c>
      <c r="E1417" t="s">
        <v>11729</v>
      </c>
      <c r="F1417" t="s">
        <v>12086</v>
      </c>
      <c r="H1417">
        <v>64.591807200000005</v>
      </c>
      <c r="I1417">
        <v>-110.1490563</v>
      </c>
      <c r="J1417" s="1" t="str">
        <f t="shared" si="143"/>
        <v>Till</v>
      </c>
      <c r="K1417" s="1" t="str">
        <f t="shared" si="146"/>
        <v>Grain Mount: 0.25 – 0.50 mm</v>
      </c>
      <c r="L1417" t="s">
        <v>11861</v>
      </c>
      <c r="M1417" s="1" t="str">
        <f t="shared" si="147"/>
        <v>Prp</v>
      </c>
      <c r="N1417" t="s">
        <v>12087</v>
      </c>
      <c r="O1417" t="s">
        <v>3594</v>
      </c>
      <c r="P1417" t="s">
        <v>12088</v>
      </c>
      <c r="Q1417" t="s">
        <v>4222</v>
      </c>
      <c r="R1417" t="s">
        <v>366</v>
      </c>
      <c r="S1417" t="s">
        <v>12089</v>
      </c>
      <c r="T1417" t="s">
        <v>2473</v>
      </c>
      <c r="U1417" t="s">
        <v>33</v>
      </c>
      <c r="V1417" t="s">
        <v>3752</v>
      </c>
      <c r="W1417" t="s">
        <v>1513</v>
      </c>
      <c r="X1417" t="s">
        <v>7299</v>
      </c>
    </row>
    <row r="1418" spans="1:24" hidden="1" x14ac:dyDescent="0.25">
      <c r="A1418" t="s">
        <v>12090</v>
      </c>
      <c r="B1418" t="s">
        <v>12091</v>
      </c>
      <c r="C1418" s="1" t="str">
        <f t="shared" si="144"/>
        <v>21:0955</v>
      </c>
      <c r="D1418" s="1" t="str">
        <f t="shared" si="145"/>
        <v>21:0006</v>
      </c>
      <c r="E1418" t="s">
        <v>11729</v>
      </c>
      <c r="F1418" t="s">
        <v>12092</v>
      </c>
      <c r="H1418">
        <v>64.591807200000005</v>
      </c>
      <c r="I1418">
        <v>-110.1490563</v>
      </c>
      <c r="J1418" s="1" t="str">
        <f t="shared" si="143"/>
        <v>Till</v>
      </c>
      <c r="K1418" s="1" t="str">
        <f t="shared" si="146"/>
        <v>Grain Mount: 0.25 – 0.50 mm</v>
      </c>
      <c r="L1418" t="s">
        <v>11861</v>
      </c>
      <c r="M1418" s="1" t="str">
        <f t="shared" si="147"/>
        <v>Prp</v>
      </c>
      <c r="N1418" t="s">
        <v>12093</v>
      </c>
      <c r="O1418" t="s">
        <v>12094</v>
      </c>
      <c r="P1418" t="s">
        <v>12095</v>
      </c>
      <c r="Q1418" t="s">
        <v>12096</v>
      </c>
      <c r="R1418" t="s">
        <v>87</v>
      </c>
      <c r="S1418" t="s">
        <v>12097</v>
      </c>
      <c r="T1418" t="s">
        <v>317</v>
      </c>
      <c r="U1418" t="s">
        <v>2609</v>
      </c>
      <c r="V1418" t="s">
        <v>12098</v>
      </c>
      <c r="W1418" t="s">
        <v>12099</v>
      </c>
      <c r="X1418" t="s">
        <v>6676</v>
      </c>
    </row>
    <row r="1419" spans="1:24" hidden="1" x14ac:dyDescent="0.25">
      <c r="A1419" t="s">
        <v>12100</v>
      </c>
      <c r="B1419" t="s">
        <v>12101</v>
      </c>
      <c r="C1419" s="1" t="str">
        <f t="shared" si="144"/>
        <v>21:0955</v>
      </c>
      <c r="D1419" s="1" t="str">
        <f t="shared" si="145"/>
        <v>21:0006</v>
      </c>
      <c r="E1419" t="s">
        <v>11729</v>
      </c>
      <c r="F1419" t="s">
        <v>12102</v>
      </c>
      <c r="H1419">
        <v>64.591807200000005</v>
      </c>
      <c r="I1419">
        <v>-110.1490563</v>
      </c>
      <c r="J1419" s="1" t="str">
        <f t="shared" si="143"/>
        <v>Till</v>
      </c>
      <c r="K1419" s="1" t="str">
        <f t="shared" si="146"/>
        <v>Grain Mount: 0.25 – 0.50 mm</v>
      </c>
      <c r="L1419" t="s">
        <v>11861</v>
      </c>
      <c r="M1419" s="1" t="str">
        <f t="shared" ref="M1419:M1450" si="148">HYPERLINK("http://geochem.nrcan.gc.ca/cdogs/content/kwd/kwd030523_e.htm", "Prp")</f>
        <v>Prp</v>
      </c>
      <c r="N1419" t="s">
        <v>12103</v>
      </c>
      <c r="O1419" t="s">
        <v>12104</v>
      </c>
      <c r="P1419" t="s">
        <v>12105</v>
      </c>
      <c r="Q1419" t="s">
        <v>12106</v>
      </c>
      <c r="R1419" t="s">
        <v>33</v>
      </c>
      <c r="S1419" t="s">
        <v>9404</v>
      </c>
      <c r="T1419" t="s">
        <v>2423</v>
      </c>
      <c r="U1419" t="s">
        <v>33</v>
      </c>
      <c r="V1419" t="s">
        <v>12107</v>
      </c>
      <c r="W1419" t="s">
        <v>1172</v>
      </c>
      <c r="X1419" t="s">
        <v>12108</v>
      </c>
    </row>
    <row r="1420" spans="1:24" hidden="1" x14ac:dyDescent="0.25">
      <c r="A1420" t="s">
        <v>12109</v>
      </c>
      <c r="B1420" t="s">
        <v>12110</v>
      </c>
      <c r="C1420" s="1" t="str">
        <f t="shared" si="144"/>
        <v>21:0955</v>
      </c>
      <c r="D1420" s="1" t="str">
        <f t="shared" si="145"/>
        <v>21:0006</v>
      </c>
      <c r="E1420" t="s">
        <v>11729</v>
      </c>
      <c r="F1420" t="s">
        <v>12111</v>
      </c>
      <c r="H1420">
        <v>64.591807200000005</v>
      </c>
      <c r="I1420">
        <v>-110.1490563</v>
      </c>
      <c r="J1420" s="1" t="str">
        <f t="shared" si="143"/>
        <v>Till</v>
      </c>
      <c r="K1420" s="1" t="str">
        <f t="shared" si="146"/>
        <v>Grain Mount: 0.25 – 0.50 mm</v>
      </c>
      <c r="L1420" t="s">
        <v>11861</v>
      </c>
      <c r="M1420" s="1" t="str">
        <f t="shared" si="148"/>
        <v>Prp</v>
      </c>
      <c r="N1420" t="s">
        <v>12112</v>
      </c>
      <c r="O1420" t="s">
        <v>12113</v>
      </c>
      <c r="P1420" t="s">
        <v>12114</v>
      </c>
      <c r="Q1420" t="s">
        <v>12115</v>
      </c>
      <c r="R1420" t="s">
        <v>33</v>
      </c>
      <c r="S1420" t="s">
        <v>12116</v>
      </c>
      <c r="T1420" t="s">
        <v>511</v>
      </c>
      <c r="U1420" t="s">
        <v>33</v>
      </c>
      <c r="V1420" t="s">
        <v>12117</v>
      </c>
      <c r="W1420" t="s">
        <v>955</v>
      </c>
      <c r="X1420" t="s">
        <v>12118</v>
      </c>
    </row>
    <row r="1421" spans="1:24" hidden="1" x14ac:dyDescent="0.25">
      <c r="A1421" t="s">
        <v>12119</v>
      </c>
      <c r="B1421" t="s">
        <v>12120</v>
      </c>
      <c r="C1421" s="1" t="str">
        <f t="shared" si="144"/>
        <v>21:0955</v>
      </c>
      <c r="D1421" s="1" t="str">
        <f t="shared" si="145"/>
        <v>21:0006</v>
      </c>
      <c r="E1421" t="s">
        <v>11729</v>
      </c>
      <c r="F1421" t="s">
        <v>12121</v>
      </c>
      <c r="H1421">
        <v>64.591807200000005</v>
      </c>
      <c r="I1421">
        <v>-110.1490563</v>
      </c>
      <c r="J1421" s="1" t="str">
        <f t="shared" si="143"/>
        <v>Till</v>
      </c>
      <c r="K1421" s="1" t="str">
        <f t="shared" si="146"/>
        <v>Grain Mount: 0.25 – 0.50 mm</v>
      </c>
      <c r="L1421" t="s">
        <v>11861</v>
      </c>
      <c r="M1421" s="1" t="str">
        <f t="shared" si="148"/>
        <v>Prp</v>
      </c>
      <c r="N1421" t="s">
        <v>12122</v>
      </c>
      <c r="O1421" t="s">
        <v>12123</v>
      </c>
      <c r="P1421" t="s">
        <v>7332</v>
      </c>
      <c r="Q1421" t="s">
        <v>1113</v>
      </c>
      <c r="R1421" t="s">
        <v>462</v>
      </c>
      <c r="S1421" t="s">
        <v>12124</v>
      </c>
      <c r="T1421" t="s">
        <v>369</v>
      </c>
      <c r="U1421" t="s">
        <v>424</v>
      </c>
      <c r="V1421" t="s">
        <v>12125</v>
      </c>
      <c r="W1421" t="s">
        <v>2592</v>
      </c>
      <c r="X1421" t="s">
        <v>12126</v>
      </c>
    </row>
    <row r="1422" spans="1:24" hidden="1" x14ac:dyDescent="0.25">
      <c r="A1422" t="s">
        <v>12127</v>
      </c>
      <c r="B1422" t="s">
        <v>12128</v>
      </c>
      <c r="C1422" s="1" t="str">
        <f t="shared" si="144"/>
        <v>21:0955</v>
      </c>
      <c r="D1422" s="1" t="str">
        <f t="shared" si="145"/>
        <v>21:0006</v>
      </c>
      <c r="E1422" t="s">
        <v>11729</v>
      </c>
      <c r="F1422" t="s">
        <v>12129</v>
      </c>
      <c r="H1422">
        <v>64.591807200000005</v>
      </c>
      <c r="I1422">
        <v>-110.1490563</v>
      </c>
      <c r="J1422" s="1" t="str">
        <f t="shared" si="143"/>
        <v>Till</v>
      </c>
      <c r="K1422" s="1" t="str">
        <f t="shared" si="146"/>
        <v>Grain Mount: 0.25 – 0.50 mm</v>
      </c>
      <c r="L1422" t="s">
        <v>11861</v>
      </c>
      <c r="M1422" s="1" t="str">
        <f t="shared" si="148"/>
        <v>Prp</v>
      </c>
      <c r="N1422" t="s">
        <v>12130</v>
      </c>
      <c r="O1422" t="s">
        <v>12131</v>
      </c>
      <c r="P1422" t="s">
        <v>7147</v>
      </c>
      <c r="Q1422" t="s">
        <v>12132</v>
      </c>
      <c r="R1422" t="s">
        <v>90</v>
      </c>
      <c r="S1422" t="s">
        <v>12133</v>
      </c>
      <c r="T1422" t="s">
        <v>2473</v>
      </c>
      <c r="U1422" t="s">
        <v>209</v>
      </c>
      <c r="V1422" t="s">
        <v>12134</v>
      </c>
      <c r="W1422" t="s">
        <v>2600</v>
      </c>
      <c r="X1422" t="s">
        <v>12135</v>
      </c>
    </row>
    <row r="1423" spans="1:24" hidden="1" x14ac:dyDescent="0.25">
      <c r="A1423" t="s">
        <v>12136</v>
      </c>
      <c r="B1423" t="s">
        <v>12137</v>
      </c>
      <c r="C1423" s="1" t="str">
        <f t="shared" si="144"/>
        <v>21:0955</v>
      </c>
      <c r="D1423" s="1" t="str">
        <f t="shared" si="145"/>
        <v>21:0006</v>
      </c>
      <c r="E1423" t="s">
        <v>11729</v>
      </c>
      <c r="F1423" t="s">
        <v>12138</v>
      </c>
      <c r="H1423">
        <v>64.591807200000005</v>
      </c>
      <c r="I1423">
        <v>-110.1490563</v>
      </c>
      <c r="J1423" s="1" t="str">
        <f t="shared" si="143"/>
        <v>Till</v>
      </c>
      <c r="K1423" s="1" t="str">
        <f t="shared" si="146"/>
        <v>Grain Mount: 0.25 – 0.50 mm</v>
      </c>
      <c r="L1423" t="s">
        <v>11861</v>
      </c>
      <c r="M1423" s="1" t="str">
        <f t="shared" si="148"/>
        <v>Prp</v>
      </c>
      <c r="N1423" t="s">
        <v>4593</v>
      </c>
      <c r="O1423" t="s">
        <v>2714</v>
      </c>
      <c r="P1423" t="s">
        <v>12139</v>
      </c>
      <c r="Q1423" t="s">
        <v>3791</v>
      </c>
      <c r="R1423" t="s">
        <v>101</v>
      </c>
      <c r="S1423" t="s">
        <v>11326</v>
      </c>
      <c r="T1423" t="s">
        <v>4305</v>
      </c>
      <c r="U1423" t="s">
        <v>33</v>
      </c>
      <c r="V1423" t="s">
        <v>4050</v>
      </c>
      <c r="W1423" t="s">
        <v>1161</v>
      </c>
      <c r="X1423" t="s">
        <v>12140</v>
      </c>
    </row>
    <row r="1424" spans="1:24" hidden="1" x14ac:dyDescent="0.25">
      <c r="A1424" t="s">
        <v>12141</v>
      </c>
      <c r="B1424" t="s">
        <v>12142</v>
      </c>
      <c r="C1424" s="1" t="str">
        <f t="shared" si="144"/>
        <v>21:0955</v>
      </c>
      <c r="D1424" s="1" t="str">
        <f t="shared" si="145"/>
        <v>21:0006</v>
      </c>
      <c r="E1424" t="s">
        <v>11729</v>
      </c>
      <c r="F1424" t="s">
        <v>12143</v>
      </c>
      <c r="H1424">
        <v>64.591807200000005</v>
      </c>
      <c r="I1424">
        <v>-110.1490563</v>
      </c>
      <c r="J1424" s="1" t="str">
        <f t="shared" si="143"/>
        <v>Till</v>
      </c>
      <c r="K1424" s="1" t="str">
        <f t="shared" si="146"/>
        <v>Grain Mount: 0.25 – 0.50 mm</v>
      </c>
      <c r="L1424" t="s">
        <v>11861</v>
      </c>
      <c r="M1424" s="1" t="str">
        <f t="shared" si="148"/>
        <v>Prp</v>
      </c>
      <c r="N1424" t="s">
        <v>863</v>
      </c>
      <c r="O1424" t="s">
        <v>7374</v>
      </c>
      <c r="P1424" t="s">
        <v>12144</v>
      </c>
      <c r="Q1424" t="s">
        <v>12145</v>
      </c>
      <c r="R1424" t="s">
        <v>87</v>
      </c>
      <c r="S1424" t="s">
        <v>12146</v>
      </c>
      <c r="T1424" t="s">
        <v>1750</v>
      </c>
      <c r="U1424" t="s">
        <v>728</v>
      </c>
      <c r="V1424" t="s">
        <v>4141</v>
      </c>
      <c r="W1424" t="s">
        <v>186</v>
      </c>
      <c r="X1424" t="s">
        <v>6452</v>
      </c>
    </row>
    <row r="1425" spans="1:24" hidden="1" x14ac:dyDescent="0.25">
      <c r="A1425" t="s">
        <v>12147</v>
      </c>
      <c r="B1425" t="s">
        <v>12148</v>
      </c>
      <c r="C1425" s="1" t="str">
        <f t="shared" si="144"/>
        <v>21:0955</v>
      </c>
      <c r="D1425" s="1" t="str">
        <f t="shared" si="145"/>
        <v>21:0006</v>
      </c>
      <c r="E1425" t="s">
        <v>11729</v>
      </c>
      <c r="F1425" t="s">
        <v>12149</v>
      </c>
      <c r="H1425">
        <v>64.591807200000005</v>
      </c>
      <c r="I1425">
        <v>-110.1490563</v>
      </c>
      <c r="J1425" s="1" t="str">
        <f t="shared" si="143"/>
        <v>Till</v>
      </c>
      <c r="K1425" s="1" t="str">
        <f t="shared" si="146"/>
        <v>Grain Mount: 0.25 – 0.50 mm</v>
      </c>
      <c r="L1425" t="s">
        <v>11861</v>
      </c>
      <c r="M1425" s="1" t="str">
        <f t="shared" si="148"/>
        <v>Prp</v>
      </c>
      <c r="N1425" t="s">
        <v>12150</v>
      </c>
      <c r="O1425" t="s">
        <v>12151</v>
      </c>
      <c r="P1425" t="s">
        <v>12152</v>
      </c>
      <c r="Q1425" t="s">
        <v>12153</v>
      </c>
      <c r="R1425" t="s">
        <v>33</v>
      </c>
      <c r="S1425" t="s">
        <v>2622</v>
      </c>
      <c r="T1425" t="s">
        <v>182</v>
      </c>
      <c r="U1425" t="s">
        <v>246</v>
      </c>
      <c r="V1425" t="s">
        <v>4141</v>
      </c>
      <c r="W1425" t="s">
        <v>1297</v>
      </c>
      <c r="X1425" t="s">
        <v>12154</v>
      </c>
    </row>
    <row r="1426" spans="1:24" hidden="1" x14ac:dyDescent="0.25">
      <c r="A1426" t="s">
        <v>12155</v>
      </c>
      <c r="B1426" t="s">
        <v>12156</v>
      </c>
      <c r="C1426" s="1" t="str">
        <f t="shared" si="144"/>
        <v>21:0955</v>
      </c>
      <c r="D1426" s="1" t="str">
        <f t="shared" si="145"/>
        <v>21:0006</v>
      </c>
      <c r="E1426" t="s">
        <v>11729</v>
      </c>
      <c r="F1426" t="s">
        <v>12157</v>
      </c>
      <c r="H1426">
        <v>64.591807200000005</v>
      </c>
      <c r="I1426">
        <v>-110.1490563</v>
      </c>
      <c r="J1426" s="1" t="str">
        <f t="shared" si="143"/>
        <v>Till</v>
      </c>
      <c r="K1426" s="1" t="str">
        <f t="shared" si="146"/>
        <v>Grain Mount: 0.25 – 0.50 mm</v>
      </c>
      <c r="L1426" t="s">
        <v>11861</v>
      </c>
      <c r="M1426" s="1" t="str">
        <f t="shared" si="148"/>
        <v>Prp</v>
      </c>
      <c r="N1426" t="s">
        <v>3375</v>
      </c>
      <c r="O1426" t="s">
        <v>8321</v>
      </c>
      <c r="P1426" t="s">
        <v>12158</v>
      </c>
      <c r="Q1426" t="s">
        <v>12159</v>
      </c>
      <c r="R1426" t="s">
        <v>33</v>
      </c>
      <c r="S1426" t="s">
        <v>12160</v>
      </c>
      <c r="T1426" t="s">
        <v>175</v>
      </c>
      <c r="U1426" t="s">
        <v>33</v>
      </c>
      <c r="V1426" t="s">
        <v>2424</v>
      </c>
      <c r="W1426" t="s">
        <v>400</v>
      </c>
      <c r="X1426" t="s">
        <v>12161</v>
      </c>
    </row>
    <row r="1427" spans="1:24" hidden="1" x14ac:dyDescent="0.25">
      <c r="A1427" t="s">
        <v>12162</v>
      </c>
      <c r="B1427" t="s">
        <v>12163</v>
      </c>
      <c r="C1427" s="1" t="str">
        <f t="shared" si="144"/>
        <v>21:0955</v>
      </c>
      <c r="D1427" s="1" t="str">
        <f t="shared" si="145"/>
        <v>21:0006</v>
      </c>
      <c r="E1427" t="s">
        <v>11729</v>
      </c>
      <c r="F1427" t="s">
        <v>12164</v>
      </c>
      <c r="H1427">
        <v>64.591807200000005</v>
      </c>
      <c r="I1427">
        <v>-110.1490563</v>
      </c>
      <c r="J1427" s="1" t="str">
        <f t="shared" si="143"/>
        <v>Till</v>
      </c>
      <c r="K1427" s="1" t="str">
        <f t="shared" si="146"/>
        <v>Grain Mount: 0.25 – 0.50 mm</v>
      </c>
      <c r="L1427" t="s">
        <v>11861</v>
      </c>
      <c r="M1427" s="1" t="str">
        <f t="shared" si="148"/>
        <v>Prp</v>
      </c>
      <c r="N1427" t="s">
        <v>12165</v>
      </c>
      <c r="O1427" t="s">
        <v>12166</v>
      </c>
      <c r="P1427" t="s">
        <v>12167</v>
      </c>
      <c r="Q1427" t="s">
        <v>10940</v>
      </c>
      <c r="R1427" t="s">
        <v>33</v>
      </c>
      <c r="S1427" t="s">
        <v>3648</v>
      </c>
      <c r="T1427" t="s">
        <v>5507</v>
      </c>
      <c r="U1427" t="s">
        <v>223</v>
      </c>
      <c r="V1427" t="s">
        <v>8966</v>
      </c>
      <c r="W1427" t="s">
        <v>3546</v>
      </c>
      <c r="X1427" t="s">
        <v>12168</v>
      </c>
    </row>
    <row r="1428" spans="1:24" hidden="1" x14ac:dyDescent="0.25">
      <c r="A1428" t="s">
        <v>12169</v>
      </c>
      <c r="B1428" t="s">
        <v>12170</v>
      </c>
      <c r="C1428" s="1" t="str">
        <f t="shared" si="144"/>
        <v>21:0955</v>
      </c>
      <c r="D1428" s="1" t="str">
        <f t="shared" si="145"/>
        <v>21:0006</v>
      </c>
      <c r="E1428" t="s">
        <v>11729</v>
      </c>
      <c r="F1428" t="s">
        <v>12171</v>
      </c>
      <c r="H1428">
        <v>64.591807200000005</v>
      </c>
      <c r="I1428">
        <v>-110.1490563</v>
      </c>
      <c r="J1428" s="1" t="str">
        <f t="shared" si="143"/>
        <v>Till</v>
      </c>
      <c r="K1428" s="1" t="str">
        <f t="shared" si="146"/>
        <v>Grain Mount: 0.25 – 0.50 mm</v>
      </c>
      <c r="L1428" t="s">
        <v>11861</v>
      </c>
      <c r="M1428" s="1" t="str">
        <f t="shared" si="148"/>
        <v>Prp</v>
      </c>
      <c r="N1428" t="s">
        <v>10172</v>
      </c>
      <c r="O1428" t="s">
        <v>12172</v>
      </c>
      <c r="P1428" t="s">
        <v>12173</v>
      </c>
      <c r="Q1428" t="s">
        <v>12174</v>
      </c>
      <c r="R1428" t="s">
        <v>47</v>
      </c>
      <c r="S1428" t="s">
        <v>12175</v>
      </c>
      <c r="T1428" t="s">
        <v>12176</v>
      </c>
      <c r="U1428" t="s">
        <v>366</v>
      </c>
      <c r="V1428" t="s">
        <v>12177</v>
      </c>
      <c r="W1428" t="s">
        <v>955</v>
      </c>
      <c r="X1428" t="s">
        <v>7016</v>
      </c>
    </row>
    <row r="1429" spans="1:24" hidden="1" x14ac:dyDescent="0.25">
      <c r="A1429" t="s">
        <v>12178</v>
      </c>
      <c r="B1429" t="s">
        <v>12179</v>
      </c>
      <c r="C1429" s="1" t="str">
        <f t="shared" si="144"/>
        <v>21:0955</v>
      </c>
      <c r="D1429" s="1" t="str">
        <f t="shared" si="145"/>
        <v>21:0006</v>
      </c>
      <c r="E1429" t="s">
        <v>11729</v>
      </c>
      <c r="F1429" t="s">
        <v>12180</v>
      </c>
      <c r="H1429">
        <v>64.591807200000005</v>
      </c>
      <c r="I1429">
        <v>-110.1490563</v>
      </c>
      <c r="J1429" s="1" t="str">
        <f t="shared" si="143"/>
        <v>Till</v>
      </c>
      <c r="K1429" s="1" t="str">
        <f t="shared" si="146"/>
        <v>Grain Mount: 0.25 – 0.50 mm</v>
      </c>
      <c r="L1429" t="s">
        <v>11861</v>
      </c>
      <c r="M1429" s="1" t="str">
        <f t="shared" si="148"/>
        <v>Prp</v>
      </c>
      <c r="N1429" t="s">
        <v>3895</v>
      </c>
      <c r="O1429" t="s">
        <v>12181</v>
      </c>
      <c r="P1429" t="s">
        <v>12182</v>
      </c>
      <c r="Q1429" t="s">
        <v>12183</v>
      </c>
      <c r="R1429" t="s">
        <v>2609</v>
      </c>
      <c r="S1429" t="s">
        <v>10743</v>
      </c>
      <c r="T1429" t="s">
        <v>1416</v>
      </c>
      <c r="U1429" t="s">
        <v>33</v>
      </c>
      <c r="V1429" t="s">
        <v>2582</v>
      </c>
      <c r="W1429" t="s">
        <v>172</v>
      </c>
      <c r="X1429" t="s">
        <v>12184</v>
      </c>
    </row>
    <row r="1430" spans="1:24" hidden="1" x14ac:dyDescent="0.25">
      <c r="A1430" t="s">
        <v>12185</v>
      </c>
      <c r="B1430" t="s">
        <v>12186</v>
      </c>
      <c r="C1430" s="1" t="str">
        <f t="shared" si="144"/>
        <v>21:0955</v>
      </c>
      <c r="D1430" s="1" t="str">
        <f t="shared" si="145"/>
        <v>21:0006</v>
      </c>
      <c r="E1430" t="s">
        <v>11729</v>
      </c>
      <c r="F1430" t="s">
        <v>12187</v>
      </c>
      <c r="H1430">
        <v>64.591807200000005</v>
      </c>
      <c r="I1430">
        <v>-110.1490563</v>
      </c>
      <c r="J1430" s="1" t="str">
        <f t="shared" si="143"/>
        <v>Till</v>
      </c>
      <c r="K1430" s="1" t="str">
        <f t="shared" si="146"/>
        <v>Grain Mount: 0.25 – 0.50 mm</v>
      </c>
      <c r="L1430" t="s">
        <v>11861</v>
      </c>
      <c r="M1430" s="1" t="str">
        <f t="shared" si="148"/>
        <v>Prp</v>
      </c>
      <c r="N1430" t="s">
        <v>12188</v>
      </c>
      <c r="O1430" t="s">
        <v>12189</v>
      </c>
      <c r="P1430" t="s">
        <v>12190</v>
      </c>
      <c r="Q1430" t="s">
        <v>2796</v>
      </c>
      <c r="R1430" t="s">
        <v>101</v>
      </c>
      <c r="S1430" t="s">
        <v>12191</v>
      </c>
      <c r="T1430" t="s">
        <v>3030</v>
      </c>
      <c r="U1430" t="s">
        <v>170</v>
      </c>
      <c r="V1430" t="s">
        <v>12192</v>
      </c>
      <c r="W1430" t="s">
        <v>1428</v>
      </c>
      <c r="X1430" t="s">
        <v>4393</v>
      </c>
    </row>
    <row r="1431" spans="1:24" hidden="1" x14ac:dyDescent="0.25">
      <c r="A1431" t="s">
        <v>12193</v>
      </c>
      <c r="B1431" t="s">
        <v>12194</v>
      </c>
      <c r="C1431" s="1" t="str">
        <f t="shared" si="144"/>
        <v>21:0955</v>
      </c>
      <c r="D1431" s="1" t="str">
        <f t="shared" si="145"/>
        <v>21:0006</v>
      </c>
      <c r="E1431" t="s">
        <v>11729</v>
      </c>
      <c r="F1431" t="s">
        <v>12195</v>
      </c>
      <c r="H1431">
        <v>64.591807200000005</v>
      </c>
      <c r="I1431">
        <v>-110.1490563</v>
      </c>
      <c r="J1431" s="1" t="str">
        <f t="shared" si="143"/>
        <v>Till</v>
      </c>
      <c r="K1431" s="1" t="str">
        <f t="shared" si="146"/>
        <v>Grain Mount: 0.25 – 0.50 mm</v>
      </c>
      <c r="L1431" t="s">
        <v>11861</v>
      </c>
      <c r="M1431" s="1" t="str">
        <f t="shared" si="148"/>
        <v>Prp</v>
      </c>
      <c r="N1431" t="s">
        <v>3415</v>
      </c>
      <c r="O1431" t="s">
        <v>5102</v>
      </c>
      <c r="P1431" t="s">
        <v>12196</v>
      </c>
      <c r="Q1431" t="s">
        <v>12197</v>
      </c>
      <c r="R1431" t="s">
        <v>33</v>
      </c>
      <c r="S1431" t="s">
        <v>12198</v>
      </c>
      <c r="T1431" t="s">
        <v>2707</v>
      </c>
      <c r="U1431" t="s">
        <v>226</v>
      </c>
      <c r="V1431" t="s">
        <v>12199</v>
      </c>
      <c r="W1431" t="s">
        <v>2634</v>
      </c>
      <c r="X1431" t="s">
        <v>12200</v>
      </c>
    </row>
    <row r="1432" spans="1:24" hidden="1" x14ac:dyDescent="0.25">
      <c r="A1432" t="s">
        <v>12201</v>
      </c>
      <c r="B1432" t="s">
        <v>12202</v>
      </c>
      <c r="C1432" s="1" t="str">
        <f t="shared" si="144"/>
        <v>21:0955</v>
      </c>
      <c r="D1432" s="1" t="str">
        <f t="shared" si="145"/>
        <v>21:0006</v>
      </c>
      <c r="E1432" t="s">
        <v>11729</v>
      </c>
      <c r="F1432" t="s">
        <v>12203</v>
      </c>
      <c r="H1432">
        <v>64.591807200000005</v>
      </c>
      <c r="I1432">
        <v>-110.1490563</v>
      </c>
      <c r="J1432" s="1" t="str">
        <f t="shared" si="143"/>
        <v>Till</v>
      </c>
      <c r="K1432" s="1" t="str">
        <f t="shared" si="146"/>
        <v>Grain Mount: 0.25 – 0.50 mm</v>
      </c>
      <c r="L1432" t="s">
        <v>11861</v>
      </c>
      <c r="M1432" s="1" t="str">
        <f t="shared" si="148"/>
        <v>Prp</v>
      </c>
      <c r="N1432" t="s">
        <v>12204</v>
      </c>
      <c r="O1432" t="s">
        <v>10980</v>
      </c>
      <c r="P1432" t="s">
        <v>10726</v>
      </c>
      <c r="Q1432" t="s">
        <v>12205</v>
      </c>
      <c r="R1432" t="s">
        <v>33</v>
      </c>
      <c r="S1432" t="s">
        <v>12206</v>
      </c>
      <c r="T1432" t="s">
        <v>2707</v>
      </c>
      <c r="U1432" t="s">
        <v>170</v>
      </c>
      <c r="V1432" t="s">
        <v>10878</v>
      </c>
      <c r="W1432" t="s">
        <v>1637</v>
      </c>
      <c r="X1432" t="s">
        <v>12207</v>
      </c>
    </row>
    <row r="1433" spans="1:24" hidden="1" x14ac:dyDescent="0.25">
      <c r="A1433" t="s">
        <v>12208</v>
      </c>
      <c r="B1433" t="s">
        <v>12209</v>
      </c>
      <c r="C1433" s="1" t="str">
        <f t="shared" si="144"/>
        <v>21:0955</v>
      </c>
      <c r="D1433" s="1" t="str">
        <f t="shared" si="145"/>
        <v>21:0006</v>
      </c>
      <c r="E1433" t="s">
        <v>11729</v>
      </c>
      <c r="F1433" t="s">
        <v>12210</v>
      </c>
      <c r="H1433">
        <v>64.591807200000005</v>
      </c>
      <c r="I1433">
        <v>-110.1490563</v>
      </c>
      <c r="J1433" s="1" t="str">
        <f t="shared" ref="J1433:J1496" si="149">HYPERLINK("http://geochem.nrcan.gc.ca/cdogs/content/kwd/kwd020044_e.htm", "Till")</f>
        <v>Till</v>
      </c>
      <c r="K1433" s="1" t="str">
        <f t="shared" si="146"/>
        <v>Grain Mount: 0.25 – 0.50 mm</v>
      </c>
      <c r="L1433" t="s">
        <v>11861</v>
      </c>
      <c r="M1433" s="1" t="str">
        <f t="shared" si="148"/>
        <v>Prp</v>
      </c>
      <c r="N1433" t="s">
        <v>12211</v>
      </c>
      <c r="O1433" t="s">
        <v>12212</v>
      </c>
      <c r="P1433" t="s">
        <v>2072</v>
      </c>
      <c r="Q1433" t="s">
        <v>7252</v>
      </c>
      <c r="R1433" t="s">
        <v>33</v>
      </c>
      <c r="S1433" t="s">
        <v>5943</v>
      </c>
      <c r="T1433" t="s">
        <v>1449</v>
      </c>
      <c r="U1433" t="s">
        <v>170</v>
      </c>
      <c r="V1433" t="s">
        <v>12213</v>
      </c>
      <c r="W1433" t="s">
        <v>2600</v>
      </c>
      <c r="X1433" t="s">
        <v>5623</v>
      </c>
    </row>
    <row r="1434" spans="1:24" hidden="1" x14ac:dyDescent="0.25">
      <c r="A1434" t="s">
        <v>12214</v>
      </c>
      <c r="B1434" t="s">
        <v>12215</v>
      </c>
      <c r="C1434" s="1" t="str">
        <f t="shared" si="144"/>
        <v>21:0955</v>
      </c>
      <c r="D1434" s="1" t="str">
        <f t="shared" si="145"/>
        <v>21:0006</v>
      </c>
      <c r="E1434" t="s">
        <v>11729</v>
      </c>
      <c r="F1434" t="s">
        <v>12216</v>
      </c>
      <c r="H1434">
        <v>64.591807200000005</v>
      </c>
      <c r="I1434">
        <v>-110.1490563</v>
      </c>
      <c r="J1434" s="1" t="str">
        <f t="shared" si="149"/>
        <v>Till</v>
      </c>
      <c r="K1434" s="1" t="str">
        <f t="shared" si="146"/>
        <v>Grain Mount: 0.25 – 0.50 mm</v>
      </c>
      <c r="L1434" t="s">
        <v>11861</v>
      </c>
      <c r="M1434" s="1" t="str">
        <f t="shared" si="148"/>
        <v>Prp</v>
      </c>
      <c r="N1434" t="s">
        <v>12217</v>
      </c>
      <c r="O1434" t="s">
        <v>10948</v>
      </c>
      <c r="P1434" t="s">
        <v>12218</v>
      </c>
      <c r="Q1434" t="s">
        <v>12219</v>
      </c>
      <c r="R1434" t="s">
        <v>226</v>
      </c>
      <c r="S1434" t="s">
        <v>4097</v>
      </c>
      <c r="T1434" t="s">
        <v>522</v>
      </c>
      <c r="U1434" t="s">
        <v>255</v>
      </c>
      <c r="V1434" t="s">
        <v>12220</v>
      </c>
      <c r="W1434" t="s">
        <v>3479</v>
      </c>
      <c r="X1434" t="s">
        <v>12221</v>
      </c>
    </row>
    <row r="1435" spans="1:24" hidden="1" x14ac:dyDescent="0.25">
      <c r="A1435" t="s">
        <v>12222</v>
      </c>
      <c r="B1435" t="s">
        <v>12223</v>
      </c>
      <c r="C1435" s="1" t="str">
        <f t="shared" si="144"/>
        <v>21:0955</v>
      </c>
      <c r="D1435" s="1" t="str">
        <f t="shared" si="145"/>
        <v>21:0006</v>
      </c>
      <c r="E1435" t="s">
        <v>11729</v>
      </c>
      <c r="F1435" t="s">
        <v>12224</v>
      </c>
      <c r="H1435">
        <v>64.591807200000005</v>
      </c>
      <c r="I1435">
        <v>-110.1490563</v>
      </c>
      <c r="J1435" s="1" t="str">
        <f t="shared" si="149"/>
        <v>Till</v>
      </c>
      <c r="K1435" s="1" t="str">
        <f t="shared" si="146"/>
        <v>Grain Mount: 0.25 – 0.50 mm</v>
      </c>
      <c r="L1435" t="s">
        <v>11861</v>
      </c>
      <c r="M1435" s="1" t="str">
        <f t="shared" si="148"/>
        <v>Prp</v>
      </c>
      <c r="N1435" t="s">
        <v>12225</v>
      </c>
      <c r="O1435" t="s">
        <v>2693</v>
      </c>
      <c r="P1435" t="s">
        <v>12226</v>
      </c>
      <c r="Q1435" t="s">
        <v>8364</v>
      </c>
      <c r="R1435" t="s">
        <v>223</v>
      </c>
      <c r="S1435" t="s">
        <v>8922</v>
      </c>
      <c r="T1435" t="s">
        <v>89</v>
      </c>
      <c r="U1435" t="s">
        <v>33</v>
      </c>
      <c r="V1435" t="s">
        <v>2872</v>
      </c>
      <c r="W1435" t="s">
        <v>1193</v>
      </c>
      <c r="X1435" t="s">
        <v>10561</v>
      </c>
    </row>
    <row r="1436" spans="1:24" hidden="1" x14ac:dyDescent="0.25">
      <c r="A1436" t="s">
        <v>12227</v>
      </c>
      <c r="B1436" t="s">
        <v>12228</v>
      </c>
      <c r="C1436" s="1" t="str">
        <f t="shared" si="144"/>
        <v>21:0955</v>
      </c>
      <c r="D1436" s="1" t="str">
        <f t="shared" si="145"/>
        <v>21:0006</v>
      </c>
      <c r="E1436" t="s">
        <v>11729</v>
      </c>
      <c r="F1436" t="s">
        <v>12229</v>
      </c>
      <c r="H1436">
        <v>64.591807200000005</v>
      </c>
      <c r="I1436">
        <v>-110.1490563</v>
      </c>
      <c r="J1436" s="1" t="str">
        <f t="shared" si="149"/>
        <v>Till</v>
      </c>
      <c r="K1436" s="1" t="str">
        <f t="shared" si="146"/>
        <v>Grain Mount: 0.25 – 0.50 mm</v>
      </c>
      <c r="L1436" t="s">
        <v>11861</v>
      </c>
      <c r="M1436" s="1" t="str">
        <f t="shared" si="148"/>
        <v>Prp</v>
      </c>
      <c r="N1436" t="s">
        <v>12230</v>
      </c>
      <c r="O1436" t="s">
        <v>12231</v>
      </c>
      <c r="P1436" t="s">
        <v>12232</v>
      </c>
      <c r="Q1436" t="s">
        <v>12233</v>
      </c>
      <c r="R1436" t="s">
        <v>33</v>
      </c>
      <c r="S1436" t="s">
        <v>12234</v>
      </c>
      <c r="T1436" t="s">
        <v>880</v>
      </c>
      <c r="U1436" t="s">
        <v>170</v>
      </c>
      <c r="V1436" t="s">
        <v>10863</v>
      </c>
      <c r="W1436" t="s">
        <v>2145</v>
      </c>
      <c r="X1436" t="s">
        <v>12235</v>
      </c>
    </row>
    <row r="1437" spans="1:24" hidden="1" x14ac:dyDescent="0.25">
      <c r="A1437" t="s">
        <v>12236</v>
      </c>
      <c r="B1437" t="s">
        <v>12237</v>
      </c>
      <c r="C1437" s="1" t="str">
        <f t="shared" si="144"/>
        <v>21:0955</v>
      </c>
      <c r="D1437" s="1" t="str">
        <f t="shared" si="145"/>
        <v>21:0006</v>
      </c>
      <c r="E1437" t="s">
        <v>11729</v>
      </c>
      <c r="F1437" t="s">
        <v>12238</v>
      </c>
      <c r="H1437">
        <v>64.591807200000005</v>
      </c>
      <c r="I1437">
        <v>-110.1490563</v>
      </c>
      <c r="J1437" s="1" t="str">
        <f t="shared" si="149"/>
        <v>Till</v>
      </c>
      <c r="K1437" s="1" t="str">
        <f t="shared" si="146"/>
        <v>Grain Mount: 0.25 – 0.50 mm</v>
      </c>
      <c r="L1437" t="s">
        <v>11861</v>
      </c>
      <c r="M1437" s="1" t="str">
        <f t="shared" si="148"/>
        <v>Prp</v>
      </c>
      <c r="N1437" t="s">
        <v>11940</v>
      </c>
      <c r="O1437" t="s">
        <v>12239</v>
      </c>
      <c r="P1437" t="s">
        <v>12240</v>
      </c>
      <c r="Q1437" t="s">
        <v>12241</v>
      </c>
      <c r="R1437" t="s">
        <v>33</v>
      </c>
      <c r="S1437" t="s">
        <v>12242</v>
      </c>
      <c r="T1437" t="s">
        <v>1401</v>
      </c>
      <c r="U1437" t="s">
        <v>246</v>
      </c>
      <c r="V1437" t="s">
        <v>12243</v>
      </c>
      <c r="W1437" t="s">
        <v>2392</v>
      </c>
      <c r="X1437" t="s">
        <v>12244</v>
      </c>
    </row>
    <row r="1438" spans="1:24" hidden="1" x14ac:dyDescent="0.25">
      <c r="A1438" t="s">
        <v>12245</v>
      </c>
      <c r="B1438" t="s">
        <v>12246</v>
      </c>
      <c r="C1438" s="1" t="str">
        <f t="shared" ref="C1438:C1501" si="150">HYPERLINK("http://geochem.nrcan.gc.ca/cdogs/content/bdl/bdl210955_e.htm", "21:0955")</f>
        <v>21:0955</v>
      </c>
      <c r="D1438" s="1" t="str">
        <f t="shared" ref="D1438:D1501" si="151">HYPERLINK("http://geochem.nrcan.gc.ca/cdogs/content/svy/svy210006_e.htm", "21:0006")</f>
        <v>21:0006</v>
      </c>
      <c r="E1438" t="s">
        <v>11729</v>
      </c>
      <c r="F1438" t="s">
        <v>12247</v>
      </c>
      <c r="H1438">
        <v>64.591807200000005</v>
      </c>
      <c r="I1438">
        <v>-110.1490563</v>
      </c>
      <c r="J1438" s="1" t="str">
        <f t="shared" si="149"/>
        <v>Till</v>
      </c>
      <c r="K1438" s="1" t="str">
        <f t="shared" ref="K1438:K1501" si="152">HYPERLINK("http://geochem.nrcan.gc.ca/cdogs/content/kwd/kwd080043_e.htm", "Grain Mount: 0.25 – 0.50 mm")</f>
        <v>Grain Mount: 0.25 – 0.50 mm</v>
      </c>
      <c r="L1438" t="s">
        <v>11861</v>
      </c>
      <c r="M1438" s="1" t="str">
        <f t="shared" si="148"/>
        <v>Prp</v>
      </c>
      <c r="N1438" t="s">
        <v>12248</v>
      </c>
      <c r="O1438" t="s">
        <v>2783</v>
      </c>
      <c r="P1438" t="s">
        <v>3573</v>
      </c>
      <c r="Q1438" t="s">
        <v>12249</v>
      </c>
      <c r="R1438" t="s">
        <v>33</v>
      </c>
      <c r="S1438" t="s">
        <v>7368</v>
      </c>
      <c r="T1438" t="s">
        <v>3479</v>
      </c>
      <c r="U1438" t="s">
        <v>156</v>
      </c>
      <c r="V1438" t="s">
        <v>4401</v>
      </c>
      <c r="W1438" t="s">
        <v>1535</v>
      </c>
      <c r="X1438" t="s">
        <v>4022</v>
      </c>
    </row>
    <row r="1439" spans="1:24" hidden="1" x14ac:dyDescent="0.25">
      <c r="A1439" t="s">
        <v>12250</v>
      </c>
      <c r="B1439" t="s">
        <v>12251</v>
      </c>
      <c r="C1439" s="1" t="str">
        <f t="shared" si="150"/>
        <v>21:0955</v>
      </c>
      <c r="D1439" s="1" t="str">
        <f t="shared" si="151"/>
        <v>21:0006</v>
      </c>
      <c r="E1439" t="s">
        <v>11729</v>
      </c>
      <c r="F1439" t="s">
        <v>12252</v>
      </c>
      <c r="H1439">
        <v>64.591807200000005</v>
      </c>
      <c r="I1439">
        <v>-110.1490563</v>
      </c>
      <c r="J1439" s="1" t="str">
        <f t="shared" si="149"/>
        <v>Till</v>
      </c>
      <c r="K1439" s="1" t="str">
        <f t="shared" si="152"/>
        <v>Grain Mount: 0.25 – 0.50 mm</v>
      </c>
      <c r="L1439" t="s">
        <v>11861</v>
      </c>
      <c r="M1439" s="1" t="str">
        <f t="shared" si="148"/>
        <v>Prp</v>
      </c>
      <c r="N1439" t="s">
        <v>12253</v>
      </c>
      <c r="O1439" t="s">
        <v>12254</v>
      </c>
      <c r="P1439" t="s">
        <v>12255</v>
      </c>
      <c r="Q1439" t="s">
        <v>12256</v>
      </c>
      <c r="R1439" t="s">
        <v>33</v>
      </c>
      <c r="S1439" t="s">
        <v>12257</v>
      </c>
      <c r="T1439" t="s">
        <v>5581</v>
      </c>
      <c r="U1439" t="s">
        <v>494</v>
      </c>
      <c r="V1439" t="s">
        <v>12107</v>
      </c>
      <c r="W1439" t="s">
        <v>12258</v>
      </c>
      <c r="X1439" t="s">
        <v>12259</v>
      </c>
    </row>
    <row r="1440" spans="1:24" hidden="1" x14ac:dyDescent="0.25">
      <c r="A1440" t="s">
        <v>12260</v>
      </c>
      <c r="B1440" t="s">
        <v>12261</v>
      </c>
      <c r="C1440" s="1" t="str">
        <f t="shared" si="150"/>
        <v>21:0955</v>
      </c>
      <c r="D1440" s="1" t="str">
        <f t="shared" si="151"/>
        <v>21:0006</v>
      </c>
      <c r="E1440" t="s">
        <v>11729</v>
      </c>
      <c r="F1440" t="s">
        <v>12262</v>
      </c>
      <c r="H1440">
        <v>64.591807200000005</v>
      </c>
      <c r="I1440">
        <v>-110.1490563</v>
      </c>
      <c r="J1440" s="1" t="str">
        <f t="shared" si="149"/>
        <v>Till</v>
      </c>
      <c r="K1440" s="1" t="str">
        <f t="shared" si="152"/>
        <v>Grain Mount: 0.25 – 0.50 mm</v>
      </c>
      <c r="L1440" t="s">
        <v>11861</v>
      </c>
      <c r="M1440" s="1" t="str">
        <f t="shared" si="148"/>
        <v>Prp</v>
      </c>
      <c r="N1440" t="s">
        <v>12263</v>
      </c>
      <c r="O1440" t="s">
        <v>3897</v>
      </c>
      <c r="P1440" t="s">
        <v>12264</v>
      </c>
      <c r="Q1440" t="s">
        <v>7428</v>
      </c>
      <c r="R1440" t="s">
        <v>420</v>
      </c>
      <c r="S1440" t="s">
        <v>12265</v>
      </c>
      <c r="T1440" t="s">
        <v>3421</v>
      </c>
      <c r="U1440" t="s">
        <v>641</v>
      </c>
      <c r="V1440" t="s">
        <v>12266</v>
      </c>
      <c r="W1440" t="s">
        <v>1549</v>
      </c>
      <c r="X1440" t="s">
        <v>4383</v>
      </c>
    </row>
    <row r="1441" spans="1:24" hidden="1" x14ac:dyDescent="0.25">
      <c r="A1441" t="s">
        <v>12267</v>
      </c>
      <c r="B1441" t="s">
        <v>12268</v>
      </c>
      <c r="C1441" s="1" t="str">
        <f t="shared" si="150"/>
        <v>21:0955</v>
      </c>
      <c r="D1441" s="1" t="str">
        <f t="shared" si="151"/>
        <v>21:0006</v>
      </c>
      <c r="E1441" t="s">
        <v>11729</v>
      </c>
      <c r="F1441" t="s">
        <v>12269</v>
      </c>
      <c r="H1441">
        <v>64.591807200000005</v>
      </c>
      <c r="I1441">
        <v>-110.1490563</v>
      </c>
      <c r="J1441" s="1" t="str">
        <f t="shared" si="149"/>
        <v>Till</v>
      </c>
      <c r="K1441" s="1" t="str">
        <f t="shared" si="152"/>
        <v>Grain Mount: 0.25 – 0.50 mm</v>
      </c>
      <c r="L1441" t="s">
        <v>11861</v>
      </c>
      <c r="M1441" s="1" t="str">
        <f t="shared" si="148"/>
        <v>Prp</v>
      </c>
      <c r="N1441" t="s">
        <v>12270</v>
      </c>
      <c r="O1441" t="s">
        <v>11464</v>
      </c>
      <c r="P1441" t="s">
        <v>12271</v>
      </c>
      <c r="Q1441" t="s">
        <v>10265</v>
      </c>
      <c r="R1441" t="s">
        <v>33</v>
      </c>
      <c r="S1441" t="s">
        <v>12272</v>
      </c>
      <c r="T1441" t="s">
        <v>35</v>
      </c>
      <c r="U1441" t="s">
        <v>449</v>
      </c>
      <c r="V1441" t="s">
        <v>12273</v>
      </c>
      <c r="W1441" t="s">
        <v>3111</v>
      </c>
      <c r="X1441" t="s">
        <v>2658</v>
      </c>
    </row>
    <row r="1442" spans="1:24" hidden="1" x14ac:dyDescent="0.25">
      <c r="A1442" t="s">
        <v>12274</v>
      </c>
      <c r="B1442" t="s">
        <v>12275</v>
      </c>
      <c r="C1442" s="1" t="str">
        <f t="shared" si="150"/>
        <v>21:0955</v>
      </c>
      <c r="D1442" s="1" t="str">
        <f t="shared" si="151"/>
        <v>21:0006</v>
      </c>
      <c r="E1442" t="s">
        <v>11729</v>
      </c>
      <c r="F1442" t="s">
        <v>12276</v>
      </c>
      <c r="H1442">
        <v>64.591807200000005</v>
      </c>
      <c r="I1442">
        <v>-110.1490563</v>
      </c>
      <c r="J1442" s="1" t="str">
        <f t="shared" si="149"/>
        <v>Till</v>
      </c>
      <c r="K1442" s="1" t="str">
        <f t="shared" si="152"/>
        <v>Grain Mount: 0.25 – 0.50 mm</v>
      </c>
      <c r="L1442" t="s">
        <v>11861</v>
      </c>
      <c r="M1442" s="1" t="str">
        <f t="shared" si="148"/>
        <v>Prp</v>
      </c>
      <c r="N1442" t="s">
        <v>12277</v>
      </c>
      <c r="O1442" t="s">
        <v>12278</v>
      </c>
      <c r="P1442" t="s">
        <v>12279</v>
      </c>
      <c r="Q1442" t="s">
        <v>10931</v>
      </c>
      <c r="R1442" t="s">
        <v>462</v>
      </c>
      <c r="S1442" t="s">
        <v>8957</v>
      </c>
      <c r="T1442" t="s">
        <v>330</v>
      </c>
      <c r="U1442" t="s">
        <v>226</v>
      </c>
      <c r="V1442" t="s">
        <v>8903</v>
      </c>
      <c r="W1442" t="s">
        <v>2290</v>
      </c>
      <c r="X1442" t="s">
        <v>12280</v>
      </c>
    </row>
    <row r="1443" spans="1:24" hidden="1" x14ac:dyDescent="0.25">
      <c r="A1443" t="s">
        <v>12281</v>
      </c>
      <c r="B1443" t="s">
        <v>12282</v>
      </c>
      <c r="C1443" s="1" t="str">
        <f t="shared" si="150"/>
        <v>21:0955</v>
      </c>
      <c r="D1443" s="1" t="str">
        <f t="shared" si="151"/>
        <v>21:0006</v>
      </c>
      <c r="E1443" t="s">
        <v>11729</v>
      </c>
      <c r="F1443" t="s">
        <v>12283</v>
      </c>
      <c r="H1443">
        <v>64.591807200000005</v>
      </c>
      <c r="I1443">
        <v>-110.1490563</v>
      </c>
      <c r="J1443" s="1" t="str">
        <f t="shared" si="149"/>
        <v>Till</v>
      </c>
      <c r="K1443" s="1" t="str">
        <f t="shared" si="152"/>
        <v>Grain Mount: 0.25 – 0.50 mm</v>
      </c>
      <c r="L1443" t="s">
        <v>11861</v>
      </c>
      <c r="M1443" s="1" t="str">
        <f t="shared" si="148"/>
        <v>Prp</v>
      </c>
      <c r="N1443" t="s">
        <v>12284</v>
      </c>
      <c r="O1443" t="s">
        <v>12285</v>
      </c>
      <c r="P1443" t="s">
        <v>12286</v>
      </c>
      <c r="Q1443" t="s">
        <v>12287</v>
      </c>
      <c r="R1443" t="s">
        <v>235</v>
      </c>
      <c r="S1443" t="s">
        <v>12288</v>
      </c>
      <c r="T1443" t="s">
        <v>1307</v>
      </c>
      <c r="U1443" t="s">
        <v>291</v>
      </c>
      <c r="V1443" t="s">
        <v>4372</v>
      </c>
      <c r="W1443" t="s">
        <v>709</v>
      </c>
      <c r="X1443" t="s">
        <v>7474</v>
      </c>
    </row>
    <row r="1444" spans="1:24" hidden="1" x14ac:dyDescent="0.25">
      <c r="A1444" t="s">
        <v>12289</v>
      </c>
      <c r="B1444" t="s">
        <v>12290</v>
      </c>
      <c r="C1444" s="1" t="str">
        <f t="shared" si="150"/>
        <v>21:0955</v>
      </c>
      <c r="D1444" s="1" t="str">
        <f t="shared" si="151"/>
        <v>21:0006</v>
      </c>
      <c r="E1444" t="s">
        <v>11729</v>
      </c>
      <c r="F1444" t="s">
        <v>12291</v>
      </c>
      <c r="H1444">
        <v>64.591807200000005</v>
      </c>
      <c r="I1444">
        <v>-110.1490563</v>
      </c>
      <c r="J1444" s="1" t="str">
        <f t="shared" si="149"/>
        <v>Till</v>
      </c>
      <c r="K1444" s="1" t="str">
        <f t="shared" si="152"/>
        <v>Grain Mount: 0.25 – 0.50 mm</v>
      </c>
      <c r="L1444" t="s">
        <v>11861</v>
      </c>
      <c r="M1444" s="1" t="str">
        <f t="shared" si="148"/>
        <v>Prp</v>
      </c>
      <c r="N1444" t="s">
        <v>10751</v>
      </c>
      <c r="O1444" t="s">
        <v>4147</v>
      </c>
      <c r="P1444" t="s">
        <v>12292</v>
      </c>
      <c r="Q1444" t="s">
        <v>12293</v>
      </c>
      <c r="R1444" t="s">
        <v>33</v>
      </c>
      <c r="S1444" t="s">
        <v>12294</v>
      </c>
      <c r="T1444" t="s">
        <v>856</v>
      </c>
      <c r="U1444" t="s">
        <v>33</v>
      </c>
      <c r="V1444" t="s">
        <v>3870</v>
      </c>
      <c r="W1444" t="s">
        <v>2257</v>
      </c>
      <c r="X1444" t="s">
        <v>12295</v>
      </c>
    </row>
    <row r="1445" spans="1:24" hidden="1" x14ac:dyDescent="0.25">
      <c r="A1445" t="s">
        <v>12296</v>
      </c>
      <c r="B1445" t="s">
        <v>12297</v>
      </c>
      <c r="C1445" s="1" t="str">
        <f t="shared" si="150"/>
        <v>21:0955</v>
      </c>
      <c r="D1445" s="1" t="str">
        <f t="shared" si="151"/>
        <v>21:0006</v>
      </c>
      <c r="E1445" t="s">
        <v>11729</v>
      </c>
      <c r="F1445" t="s">
        <v>12298</v>
      </c>
      <c r="H1445">
        <v>64.591807200000005</v>
      </c>
      <c r="I1445">
        <v>-110.1490563</v>
      </c>
      <c r="J1445" s="1" t="str">
        <f t="shared" si="149"/>
        <v>Till</v>
      </c>
      <c r="K1445" s="1" t="str">
        <f t="shared" si="152"/>
        <v>Grain Mount: 0.25 – 0.50 mm</v>
      </c>
      <c r="L1445" t="s">
        <v>11861</v>
      </c>
      <c r="M1445" s="1" t="str">
        <f t="shared" si="148"/>
        <v>Prp</v>
      </c>
      <c r="N1445" t="s">
        <v>12299</v>
      </c>
      <c r="O1445" t="s">
        <v>11464</v>
      </c>
      <c r="P1445" t="s">
        <v>12300</v>
      </c>
      <c r="Q1445" t="s">
        <v>12301</v>
      </c>
      <c r="R1445" t="s">
        <v>33</v>
      </c>
      <c r="S1445" t="s">
        <v>12302</v>
      </c>
      <c r="T1445" t="s">
        <v>5581</v>
      </c>
      <c r="U1445" t="s">
        <v>33</v>
      </c>
      <c r="V1445" t="s">
        <v>12303</v>
      </c>
      <c r="W1445" t="s">
        <v>234</v>
      </c>
      <c r="X1445" t="s">
        <v>1791</v>
      </c>
    </row>
    <row r="1446" spans="1:24" hidden="1" x14ac:dyDescent="0.25">
      <c r="A1446" t="s">
        <v>12304</v>
      </c>
      <c r="B1446" t="s">
        <v>12305</v>
      </c>
      <c r="C1446" s="1" t="str">
        <f t="shared" si="150"/>
        <v>21:0955</v>
      </c>
      <c r="D1446" s="1" t="str">
        <f t="shared" si="151"/>
        <v>21:0006</v>
      </c>
      <c r="E1446" t="s">
        <v>11729</v>
      </c>
      <c r="F1446" t="s">
        <v>12306</v>
      </c>
      <c r="H1446">
        <v>64.591807200000005</v>
      </c>
      <c r="I1446">
        <v>-110.1490563</v>
      </c>
      <c r="J1446" s="1" t="str">
        <f t="shared" si="149"/>
        <v>Till</v>
      </c>
      <c r="K1446" s="1" t="str">
        <f t="shared" si="152"/>
        <v>Grain Mount: 0.25 – 0.50 mm</v>
      </c>
      <c r="L1446" t="s">
        <v>11861</v>
      </c>
      <c r="M1446" s="1" t="str">
        <f t="shared" si="148"/>
        <v>Prp</v>
      </c>
      <c r="N1446" t="s">
        <v>8135</v>
      </c>
      <c r="O1446" t="s">
        <v>12307</v>
      </c>
      <c r="P1446" t="s">
        <v>12308</v>
      </c>
      <c r="Q1446" t="s">
        <v>11879</v>
      </c>
      <c r="R1446" t="s">
        <v>33</v>
      </c>
      <c r="S1446" t="s">
        <v>12309</v>
      </c>
      <c r="T1446" t="s">
        <v>2759</v>
      </c>
      <c r="U1446" t="s">
        <v>291</v>
      </c>
      <c r="V1446" t="s">
        <v>8619</v>
      </c>
      <c r="W1446" t="s">
        <v>4206</v>
      </c>
      <c r="X1446" t="s">
        <v>12310</v>
      </c>
    </row>
    <row r="1447" spans="1:24" hidden="1" x14ac:dyDescent="0.25">
      <c r="A1447" t="s">
        <v>12311</v>
      </c>
      <c r="B1447" t="s">
        <v>12312</v>
      </c>
      <c r="C1447" s="1" t="str">
        <f t="shared" si="150"/>
        <v>21:0955</v>
      </c>
      <c r="D1447" s="1" t="str">
        <f t="shared" si="151"/>
        <v>21:0006</v>
      </c>
      <c r="E1447" t="s">
        <v>11729</v>
      </c>
      <c r="F1447" t="s">
        <v>12313</v>
      </c>
      <c r="H1447">
        <v>64.591807200000005</v>
      </c>
      <c r="I1447">
        <v>-110.1490563</v>
      </c>
      <c r="J1447" s="1" t="str">
        <f t="shared" si="149"/>
        <v>Till</v>
      </c>
      <c r="K1447" s="1" t="str">
        <f t="shared" si="152"/>
        <v>Grain Mount: 0.25 – 0.50 mm</v>
      </c>
      <c r="L1447" t="s">
        <v>11861</v>
      </c>
      <c r="M1447" s="1" t="str">
        <f t="shared" si="148"/>
        <v>Prp</v>
      </c>
      <c r="N1447" t="s">
        <v>12314</v>
      </c>
      <c r="O1447" t="s">
        <v>12315</v>
      </c>
      <c r="P1447" t="s">
        <v>12316</v>
      </c>
      <c r="Q1447" t="s">
        <v>12317</v>
      </c>
      <c r="R1447" t="s">
        <v>245</v>
      </c>
      <c r="S1447" t="s">
        <v>12318</v>
      </c>
      <c r="T1447" t="s">
        <v>317</v>
      </c>
      <c r="U1447" t="s">
        <v>170</v>
      </c>
      <c r="V1447" t="s">
        <v>12319</v>
      </c>
      <c r="W1447" t="s">
        <v>9049</v>
      </c>
      <c r="X1447" t="s">
        <v>11051</v>
      </c>
    </row>
    <row r="1448" spans="1:24" hidden="1" x14ac:dyDescent="0.25">
      <c r="A1448" t="s">
        <v>12320</v>
      </c>
      <c r="B1448" t="s">
        <v>12321</v>
      </c>
      <c r="C1448" s="1" t="str">
        <f t="shared" si="150"/>
        <v>21:0955</v>
      </c>
      <c r="D1448" s="1" t="str">
        <f t="shared" si="151"/>
        <v>21:0006</v>
      </c>
      <c r="E1448" t="s">
        <v>11729</v>
      </c>
      <c r="F1448" t="s">
        <v>12322</v>
      </c>
      <c r="H1448">
        <v>64.591807200000005</v>
      </c>
      <c r="I1448">
        <v>-110.1490563</v>
      </c>
      <c r="J1448" s="1" t="str">
        <f t="shared" si="149"/>
        <v>Till</v>
      </c>
      <c r="K1448" s="1" t="str">
        <f t="shared" si="152"/>
        <v>Grain Mount: 0.25 – 0.50 mm</v>
      </c>
      <c r="L1448" t="s">
        <v>11861</v>
      </c>
      <c r="M1448" s="1" t="str">
        <f t="shared" si="148"/>
        <v>Prp</v>
      </c>
      <c r="N1448" t="s">
        <v>12323</v>
      </c>
      <c r="O1448" t="s">
        <v>12324</v>
      </c>
      <c r="P1448" t="s">
        <v>12325</v>
      </c>
      <c r="Q1448" t="s">
        <v>7634</v>
      </c>
      <c r="R1448" t="s">
        <v>33</v>
      </c>
      <c r="S1448" t="s">
        <v>2903</v>
      </c>
      <c r="T1448" t="s">
        <v>12326</v>
      </c>
      <c r="U1448" t="s">
        <v>33</v>
      </c>
      <c r="V1448" t="s">
        <v>12327</v>
      </c>
      <c r="W1448" t="s">
        <v>400</v>
      </c>
      <c r="X1448" t="s">
        <v>12328</v>
      </c>
    </row>
    <row r="1449" spans="1:24" hidden="1" x14ac:dyDescent="0.25">
      <c r="A1449" t="s">
        <v>12329</v>
      </c>
      <c r="B1449" t="s">
        <v>12330</v>
      </c>
      <c r="C1449" s="1" t="str">
        <f t="shared" si="150"/>
        <v>21:0955</v>
      </c>
      <c r="D1449" s="1" t="str">
        <f t="shared" si="151"/>
        <v>21:0006</v>
      </c>
      <c r="E1449" t="s">
        <v>11729</v>
      </c>
      <c r="F1449" t="s">
        <v>12331</v>
      </c>
      <c r="H1449">
        <v>64.591807200000005</v>
      </c>
      <c r="I1449">
        <v>-110.1490563</v>
      </c>
      <c r="J1449" s="1" t="str">
        <f t="shared" si="149"/>
        <v>Till</v>
      </c>
      <c r="K1449" s="1" t="str">
        <f t="shared" si="152"/>
        <v>Grain Mount: 0.25 – 0.50 mm</v>
      </c>
      <c r="L1449" t="s">
        <v>11861</v>
      </c>
      <c r="M1449" s="1" t="str">
        <f t="shared" si="148"/>
        <v>Prp</v>
      </c>
      <c r="N1449" t="s">
        <v>12332</v>
      </c>
      <c r="O1449" t="s">
        <v>10990</v>
      </c>
      <c r="P1449" t="s">
        <v>12333</v>
      </c>
      <c r="Q1449" t="s">
        <v>7844</v>
      </c>
      <c r="R1449" t="s">
        <v>33</v>
      </c>
      <c r="S1449" t="s">
        <v>12334</v>
      </c>
      <c r="T1449" t="s">
        <v>985</v>
      </c>
      <c r="U1449" t="s">
        <v>33</v>
      </c>
      <c r="V1449" t="s">
        <v>10796</v>
      </c>
      <c r="W1449" t="s">
        <v>4883</v>
      </c>
      <c r="X1449" t="s">
        <v>12335</v>
      </c>
    </row>
    <row r="1450" spans="1:24" hidden="1" x14ac:dyDescent="0.25">
      <c r="A1450" t="s">
        <v>12336</v>
      </c>
      <c r="B1450" t="s">
        <v>12337</v>
      </c>
      <c r="C1450" s="1" t="str">
        <f t="shared" si="150"/>
        <v>21:0955</v>
      </c>
      <c r="D1450" s="1" t="str">
        <f t="shared" si="151"/>
        <v>21:0006</v>
      </c>
      <c r="E1450" t="s">
        <v>11729</v>
      </c>
      <c r="F1450" t="s">
        <v>12338</v>
      </c>
      <c r="H1450">
        <v>64.591807200000005</v>
      </c>
      <c r="I1450">
        <v>-110.1490563</v>
      </c>
      <c r="J1450" s="1" t="str">
        <f t="shared" si="149"/>
        <v>Till</v>
      </c>
      <c r="K1450" s="1" t="str">
        <f t="shared" si="152"/>
        <v>Grain Mount: 0.25 – 0.50 mm</v>
      </c>
      <c r="L1450" t="s">
        <v>11861</v>
      </c>
      <c r="M1450" s="1" t="str">
        <f t="shared" si="148"/>
        <v>Prp</v>
      </c>
      <c r="N1450" t="s">
        <v>12339</v>
      </c>
      <c r="O1450" t="s">
        <v>7287</v>
      </c>
      <c r="P1450" t="s">
        <v>12340</v>
      </c>
      <c r="Q1450" t="s">
        <v>12341</v>
      </c>
      <c r="R1450" t="s">
        <v>33</v>
      </c>
      <c r="S1450" t="s">
        <v>12342</v>
      </c>
      <c r="T1450" t="s">
        <v>330</v>
      </c>
      <c r="U1450" t="s">
        <v>245</v>
      </c>
      <c r="V1450" t="s">
        <v>7158</v>
      </c>
      <c r="W1450" t="s">
        <v>823</v>
      </c>
      <c r="X1450" t="s">
        <v>12343</v>
      </c>
    </row>
    <row r="1451" spans="1:24" hidden="1" x14ac:dyDescent="0.25">
      <c r="A1451" t="s">
        <v>12344</v>
      </c>
      <c r="B1451" t="s">
        <v>12345</v>
      </c>
      <c r="C1451" s="1" t="str">
        <f t="shared" si="150"/>
        <v>21:0955</v>
      </c>
      <c r="D1451" s="1" t="str">
        <f t="shared" si="151"/>
        <v>21:0006</v>
      </c>
      <c r="E1451" t="s">
        <v>11729</v>
      </c>
      <c r="F1451" t="s">
        <v>12346</v>
      </c>
      <c r="H1451">
        <v>64.591807200000005</v>
      </c>
      <c r="I1451">
        <v>-110.1490563</v>
      </c>
      <c r="J1451" s="1" t="str">
        <f t="shared" si="149"/>
        <v>Till</v>
      </c>
      <c r="K1451" s="1" t="str">
        <f t="shared" si="152"/>
        <v>Grain Mount: 0.25 – 0.50 mm</v>
      </c>
      <c r="L1451" t="s">
        <v>11861</v>
      </c>
      <c r="M1451" s="1" t="str">
        <f t="shared" ref="M1451:M1482" si="153">HYPERLINK("http://geochem.nrcan.gc.ca/cdogs/content/kwd/kwd030523_e.htm", "Prp")</f>
        <v>Prp</v>
      </c>
      <c r="N1451" t="s">
        <v>12347</v>
      </c>
      <c r="O1451" t="s">
        <v>10869</v>
      </c>
      <c r="P1451" t="s">
        <v>7076</v>
      </c>
      <c r="Q1451" t="s">
        <v>12348</v>
      </c>
      <c r="R1451" t="s">
        <v>33</v>
      </c>
      <c r="S1451" t="s">
        <v>12349</v>
      </c>
      <c r="T1451" t="s">
        <v>1045</v>
      </c>
      <c r="U1451" t="s">
        <v>411</v>
      </c>
      <c r="V1451" t="s">
        <v>12350</v>
      </c>
      <c r="W1451" t="s">
        <v>3360</v>
      </c>
      <c r="X1451" t="s">
        <v>12351</v>
      </c>
    </row>
    <row r="1452" spans="1:24" hidden="1" x14ac:dyDescent="0.25">
      <c r="A1452" t="s">
        <v>12352</v>
      </c>
      <c r="B1452" t="s">
        <v>12353</v>
      </c>
      <c r="C1452" s="1" t="str">
        <f t="shared" si="150"/>
        <v>21:0955</v>
      </c>
      <c r="D1452" s="1" t="str">
        <f t="shared" si="151"/>
        <v>21:0006</v>
      </c>
      <c r="E1452" t="s">
        <v>11729</v>
      </c>
      <c r="F1452" t="s">
        <v>12354</v>
      </c>
      <c r="H1452">
        <v>64.591807200000005</v>
      </c>
      <c r="I1452">
        <v>-110.1490563</v>
      </c>
      <c r="J1452" s="1" t="str">
        <f t="shared" si="149"/>
        <v>Till</v>
      </c>
      <c r="K1452" s="1" t="str">
        <f t="shared" si="152"/>
        <v>Grain Mount: 0.25 – 0.50 mm</v>
      </c>
      <c r="L1452" t="s">
        <v>11861</v>
      </c>
      <c r="M1452" s="1" t="str">
        <f t="shared" si="153"/>
        <v>Prp</v>
      </c>
      <c r="N1452" t="s">
        <v>8494</v>
      </c>
      <c r="O1452" t="s">
        <v>5931</v>
      </c>
      <c r="P1452" t="s">
        <v>12355</v>
      </c>
      <c r="Q1452" t="s">
        <v>12356</v>
      </c>
      <c r="R1452" t="s">
        <v>291</v>
      </c>
      <c r="S1452" t="s">
        <v>6741</v>
      </c>
      <c r="T1452" t="s">
        <v>522</v>
      </c>
      <c r="U1452" t="s">
        <v>641</v>
      </c>
      <c r="V1452" t="s">
        <v>9010</v>
      </c>
      <c r="W1452" t="s">
        <v>2392</v>
      </c>
      <c r="X1452" t="s">
        <v>12357</v>
      </c>
    </row>
    <row r="1453" spans="1:24" hidden="1" x14ac:dyDescent="0.25">
      <c r="A1453" t="s">
        <v>12358</v>
      </c>
      <c r="B1453" t="s">
        <v>12359</v>
      </c>
      <c r="C1453" s="1" t="str">
        <f t="shared" si="150"/>
        <v>21:0955</v>
      </c>
      <c r="D1453" s="1" t="str">
        <f t="shared" si="151"/>
        <v>21:0006</v>
      </c>
      <c r="E1453" t="s">
        <v>11729</v>
      </c>
      <c r="F1453" t="s">
        <v>12360</v>
      </c>
      <c r="H1453">
        <v>64.591807200000005</v>
      </c>
      <c r="I1453">
        <v>-110.1490563</v>
      </c>
      <c r="J1453" s="1" t="str">
        <f t="shared" si="149"/>
        <v>Till</v>
      </c>
      <c r="K1453" s="1" t="str">
        <f t="shared" si="152"/>
        <v>Grain Mount: 0.25 – 0.50 mm</v>
      </c>
      <c r="L1453" t="s">
        <v>11861</v>
      </c>
      <c r="M1453" s="1" t="str">
        <f t="shared" si="153"/>
        <v>Prp</v>
      </c>
      <c r="N1453" t="s">
        <v>3436</v>
      </c>
      <c r="O1453" t="s">
        <v>12361</v>
      </c>
      <c r="P1453" t="s">
        <v>12362</v>
      </c>
      <c r="Q1453" t="s">
        <v>8170</v>
      </c>
      <c r="R1453" t="s">
        <v>33</v>
      </c>
      <c r="S1453" t="s">
        <v>12363</v>
      </c>
      <c r="T1453" t="s">
        <v>3320</v>
      </c>
      <c r="U1453" t="s">
        <v>470</v>
      </c>
      <c r="V1453" t="s">
        <v>12364</v>
      </c>
      <c r="W1453" t="s">
        <v>11457</v>
      </c>
      <c r="X1453" t="s">
        <v>12365</v>
      </c>
    </row>
    <row r="1454" spans="1:24" hidden="1" x14ac:dyDescent="0.25">
      <c r="A1454" t="s">
        <v>12366</v>
      </c>
      <c r="B1454" t="s">
        <v>12367</v>
      </c>
      <c r="C1454" s="1" t="str">
        <f t="shared" si="150"/>
        <v>21:0955</v>
      </c>
      <c r="D1454" s="1" t="str">
        <f t="shared" si="151"/>
        <v>21:0006</v>
      </c>
      <c r="E1454" t="s">
        <v>11729</v>
      </c>
      <c r="F1454" t="s">
        <v>12368</v>
      </c>
      <c r="H1454">
        <v>64.591807200000005</v>
      </c>
      <c r="I1454">
        <v>-110.1490563</v>
      </c>
      <c r="J1454" s="1" t="str">
        <f t="shared" si="149"/>
        <v>Till</v>
      </c>
      <c r="K1454" s="1" t="str">
        <f t="shared" si="152"/>
        <v>Grain Mount: 0.25 – 0.50 mm</v>
      </c>
      <c r="L1454" t="s">
        <v>11861</v>
      </c>
      <c r="M1454" s="1" t="str">
        <f t="shared" si="153"/>
        <v>Prp</v>
      </c>
      <c r="N1454" t="s">
        <v>12369</v>
      </c>
      <c r="O1454" t="s">
        <v>3738</v>
      </c>
      <c r="P1454" t="s">
        <v>12370</v>
      </c>
      <c r="Q1454" t="s">
        <v>12371</v>
      </c>
      <c r="R1454" t="s">
        <v>33</v>
      </c>
      <c r="S1454" t="s">
        <v>12372</v>
      </c>
      <c r="T1454" t="s">
        <v>2893</v>
      </c>
      <c r="U1454" t="s">
        <v>184</v>
      </c>
      <c r="V1454" t="s">
        <v>12373</v>
      </c>
      <c r="W1454" t="s">
        <v>317</v>
      </c>
      <c r="X1454" t="s">
        <v>12374</v>
      </c>
    </row>
    <row r="1455" spans="1:24" hidden="1" x14ac:dyDescent="0.25">
      <c r="A1455" t="s">
        <v>12375</v>
      </c>
      <c r="B1455" t="s">
        <v>12376</v>
      </c>
      <c r="C1455" s="1" t="str">
        <f t="shared" si="150"/>
        <v>21:0955</v>
      </c>
      <c r="D1455" s="1" t="str">
        <f t="shared" si="151"/>
        <v>21:0006</v>
      </c>
      <c r="E1455" t="s">
        <v>11729</v>
      </c>
      <c r="F1455" t="s">
        <v>12377</v>
      </c>
      <c r="H1455">
        <v>64.591807200000005</v>
      </c>
      <c r="I1455">
        <v>-110.1490563</v>
      </c>
      <c r="J1455" s="1" t="str">
        <f t="shared" si="149"/>
        <v>Till</v>
      </c>
      <c r="K1455" s="1" t="str">
        <f t="shared" si="152"/>
        <v>Grain Mount: 0.25 – 0.50 mm</v>
      </c>
      <c r="L1455" t="s">
        <v>11861</v>
      </c>
      <c r="M1455" s="1" t="str">
        <f t="shared" si="153"/>
        <v>Prp</v>
      </c>
      <c r="N1455" t="s">
        <v>6702</v>
      </c>
      <c r="O1455" t="s">
        <v>11365</v>
      </c>
      <c r="P1455" t="s">
        <v>8229</v>
      </c>
      <c r="Q1455" t="s">
        <v>5525</v>
      </c>
      <c r="R1455" t="s">
        <v>462</v>
      </c>
      <c r="S1455" t="s">
        <v>12378</v>
      </c>
      <c r="T1455" t="s">
        <v>3019</v>
      </c>
      <c r="U1455" t="s">
        <v>462</v>
      </c>
      <c r="V1455" t="s">
        <v>7369</v>
      </c>
      <c r="W1455" t="s">
        <v>158</v>
      </c>
      <c r="X1455" t="s">
        <v>6155</v>
      </c>
    </row>
    <row r="1456" spans="1:24" hidden="1" x14ac:dyDescent="0.25">
      <c r="A1456" t="s">
        <v>12379</v>
      </c>
      <c r="B1456" t="s">
        <v>12380</v>
      </c>
      <c r="C1456" s="1" t="str">
        <f t="shared" si="150"/>
        <v>21:0955</v>
      </c>
      <c r="D1456" s="1" t="str">
        <f t="shared" si="151"/>
        <v>21:0006</v>
      </c>
      <c r="E1456" t="s">
        <v>11729</v>
      </c>
      <c r="F1456" t="s">
        <v>12381</v>
      </c>
      <c r="H1456">
        <v>64.591807200000005</v>
      </c>
      <c r="I1456">
        <v>-110.1490563</v>
      </c>
      <c r="J1456" s="1" t="str">
        <f t="shared" si="149"/>
        <v>Till</v>
      </c>
      <c r="K1456" s="1" t="str">
        <f t="shared" si="152"/>
        <v>Grain Mount: 0.25 – 0.50 mm</v>
      </c>
      <c r="L1456" t="s">
        <v>11861</v>
      </c>
      <c r="M1456" s="1" t="str">
        <f t="shared" si="153"/>
        <v>Prp</v>
      </c>
      <c r="N1456" t="s">
        <v>12382</v>
      </c>
      <c r="O1456" t="s">
        <v>3345</v>
      </c>
      <c r="P1456" t="s">
        <v>12383</v>
      </c>
      <c r="Q1456" t="s">
        <v>8821</v>
      </c>
      <c r="R1456" t="s">
        <v>33</v>
      </c>
      <c r="S1456" t="s">
        <v>7703</v>
      </c>
      <c r="T1456" t="s">
        <v>2893</v>
      </c>
      <c r="U1456" t="s">
        <v>233</v>
      </c>
      <c r="V1456" t="s">
        <v>8895</v>
      </c>
      <c r="W1456" t="s">
        <v>2759</v>
      </c>
      <c r="X1456" t="s">
        <v>1197</v>
      </c>
    </row>
    <row r="1457" spans="1:24" hidden="1" x14ac:dyDescent="0.25">
      <c r="A1457" t="s">
        <v>12384</v>
      </c>
      <c r="B1457" t="s">
        <v>12385</v>
      </c>
      <c r="C1457" s="1" t="str">
        <f t="shared" si="150"/>
        <v>21:0955</v>
      </c>
      <c r="D1457" s="1" t="str">
        <f t="shared" si="151"/>
        <v>21:0006</v>
      </c>
      <c r="E1457" t="s">
        <v>11729</v>
      </c>
      <c r="F1457" t="s">
        <v>12386</v>
      </c>
      <c r="H1457">
        <v>64.591807200000005</v>
      </c>
      <c r="I1457">
        <v>-110.1490563</v>
      </c>
      <c r="J1457" s="1" t="str">
        <f t="shared" si="149"/>
        <v>Till</v>
      </c>
      <c r="K1457" s="1" t="str">
        <f t="shared" si="152"/>
        <v>Grain Mount: 0.25 – 0.50 mm</v>
      </c>
      <c r="L1457" t="s">
        <v>11861</v>
      </c>
      <c r="M1457" s="1" t="str">
        <f t="shared" si="153"/>
        <v>Prp</v>
      </c>
      <c r="N1457" t="s">
        <v>6362</v>
      </c>
      <c r="O1457" t="s">
        <v>7197</v>
      </c>
      <c r="P1457" t="s">
        <v>3847</v>
      </c>
      <c r="Q1457" t="s">
        <v>3318</v>
      </c>
      <c r="R1457" t="s">
        <v>33</v>
      </c>
      <c r="S1457" t="s">
        <v>12387</v>
      </c>
      <c r="T1457" t="s">
        <v>8070</v>
      </c>
      <c r="U1457" t="s">
        <v>449</v>
      </c>
      <c r="V1457" t="s">
        <v>12388</v>
      </c>
      <c r="W1457" t="s">
        <v>3487</v>
      </c>
      <c r="X1457" t="s">
        <v>12389</v>
      </c>
    </row>
    <row r="1458" spans="1:24" hidden="1" x14ac:dyDescent="0.25">
      <c r="A1458" t="s">
        <v>12390</v>
      </c>
      <c r="B1458" t="s">
        <v>12391</v>
      </c>
      <c r="C1458" s="1" t="str">
        <f t="shared" si="150"/>
        <v>21:0955</v>
      </c>
      <c r="D1458" s="1" t="str">
        <f t="shared" si="151"/>
        <v>21:0006</v>
      </c>
      <c r="E1458" t="s">
        <v>11729</v>
      </c>
      <c r="F1458" t="s">
        <v>12392</v>
      </c>
      <c r="H1458">
        <v>64.591807200000005</v>
      </c>
      <c r="I1458">
        <v>-110.1490563</v>
      </c>
      <c r="J1458" s="1" t="str">
        <f t="shared" si="149"/>
        <v>Till</v>
      </c>
      <c r="K1458" s="1" t="str">
        <f t="shared" si="152"/>
        <v>Grain Mount: 0.25 – 0.50 mm</v>
      </c>
      <c r="L1458" t="s">
        <v>11861</v>
      </c>
      <c r="M1458" s="1" t="str">
        <f t="shared" si="153"/>
        <v>Prp</v>
      </c>
      <c r="N1458" t="s">
        <v>12393</v>
      </c>
      <c r="O1458" t="s">
        <v>5122</v>
      </c>
      <c r="P1458" t="s">
        <v>12394</v>
      </c>
      <c r="Q1458" t="s">
        <v>5122</v>
      </c>
      <c r="R1458" t="s">
        <v>33</v>
      </c>
      <c r="S1458" t="s">
        <v>12395</v>
      </c>
      <c r="T1458" t="s">
        <v>3969</v>
      </c>
      <c r="U1458" t="s">
        <v>235</v>
      </c>
      <c r="V1458" t="s">
        <v>12396</v>
      </c>
      <c r="W1458" t="s">
        <v>641</v>
      </c>
      <c r="X1458" t="s">
        <v>12397</v>
      </c>
    </row>
    <row r="1459" spans="1:24" hidden="1" x14ac:dyDescent="0.25">
      <c r="A1459" t="s">
        <v>12398</v>
      </c>
      <c r="B1459" t="s">
        <v>12399</v>
      </c>
      <c r="C1459" s="1" t="str">
        <f t="shared" si="150"/>
        <v>21:0955</v>
      </c>
      <c r="D1459" s="1" t="str">
        <f t="shared" si="151"/>
        <v>21:0006</v>
      </c>
      <c r="E1459" t="s">
        <v>11729</v>
      </c>
      <c r="F1459" t="s">
        <v>12400</v>
      </c>
      <c r="H1459">
        <v>64.591807200000005</v>
      </c>
      <c r="I1459">
        <v>-110.1490563</v>
      </c>
      <c r="J1459" s="1" t="str">
        <f t="shared" si="149"/>
        <v>Till</v>
      </c>
      <c r="K1459" s="1" t="str">
        <f t="shared" si="152"/>
        <v>Grain Mount: 0.25 – 0.50 mm</v>
      </c>
      <c r="L1459" t="s">
        <v>11861</v>
      </c>
      <c r="M1459" s="1" t="str">
        <f t="shared" si="153"/>
        <v>Prp</v>
      </c>
      <c r="N1459" t="s">
        <v>11211</v>
      </c>
      <c r="O1459" t="s">
        <v>8470</v>
      </c>
      <c r="P1459" t="s">
        <v>2715</v>
      </c>
      <c r="Q1459" t="s">
        <v>12401</v>
      </c>
      <c r="R1459" t="s">
        <v>101</v>
      </c>
      <c r="S1459" t="s">
        <v>12402</v>
      </c>
      <c r="T1459" t="s">
        <v>182</v>
      </c>
      <c r="U1459" t="s">
        <v>104</v>
      </c>
      <c r="V1459" t="s">
        <v>4295</v>
      </c>
      <c r="W1459" t="s">
        <v>1297</v>
      </c>
      <c r="X1459" t="s">
        <v>4402</v>
      </c>
    </row>
    <row r="1460" spans="1:24" hidden="1" x14ac:dyDescent="0.25">
      <c r="A1460" t="s">
        <v>12403</v>
      </c>
      <c r="B1460" t="s">
        <v>12404</v>
      </c>
      <c r="C1460" s="1" t="str">
        <f t="shared" si="150"/>
        <v>21:0955</v>
      </c>
      <c r="D1460" s="1" t="str">
        <f t="shared" si="151"/>
        <v>21:0006</v>
      </c>
      <c r="E1460" t="s">
        <v>11729</v>
      </c>
      <c r="F1460" t="s">
        <v>12405</v>
      </c>
      <c r="H1460">
        <v>64.591807200000005</v>
      </c>
      <c r="I1460">
        <v>-110.1490563</v>
      </c>
      <c r="J1460" s="1" t="str">
        <f t="shared" si="149"/>
        <v>Till</v>
      </c>
      <c r="K1460" s="1" t="str">
        <f t="shared" si="152"/>
        <v>Grain Mount: 0.25 – 0.50 mm</v>
      </c>
      <c r="L1460" t="s">
        <v>11861</v>
      </c>
      <c r="M1460" s="1" t="str">
        <f t="shared" si="153"/>
        <v>Prp</v>
      </c>
      <c r="N1460" t="s">
        <v>12406</v>
      </c>
      <c r="O1460" t="s">
        <v>12407</v>
      </c>
      <c r="P1460" t="s">
        <v>12408</v>
      </c>
      <c r="Q1460" t="s">
        <v>12409</v>
      </c>
      <c r="R1460" t="s">
        <v>220</v>
      </c>
      <c r="S1460" t="s">
        <v>8365</v>
      </c>
      <c r="T1460" t="s">
        <v>4954</v>
      </c>
      <c r="U1460" t="s">
        <v>291</v>
      </c>
      <c r="V1460" t="s">
        <v>10747</v>
      </c>
      <c r="W1460" t="s">
        <v>8121</v>
      </c>
      <c r="X1460" t="s">
        <v>1760</v>
      </c>
    </row>
    <row r="1461" spans="1:24" hidden="1" x14ac:dyDescent="0.25">
      <c r="A1461" t="s">
        <v>12410</v>
      </c>
      <c r="B1461" t="s">
        <v>12411</v>
      </c>
      <c r="C1461" s="1" t="str">
        <f t="shared" si="150"/>
        <v>21:0955</v>
      </c>
      <c r="D1461" s="1" t="str">
        <f t="shared" si="151"/>
        <v>21:0006</v>
      </c>
      <c r="E1461" t="s">
        <v>11729</v>
      </c>
      <c r="F1461" t="s">
        <v>12412</v>
      </c>
      <c r="H1461">
        <v>64.591807200000005</v>
      </c>
      <c r="I1461">
        <v>-110.1490563</v>
      </c>
      <c r="J1461" s="1" t="str">
        <f t="shared" si="149"/>
        <v>Till</v>
      </c>
      <c r="K1461" s="1" t="str">
        <f t="shared" si="152"/>
        <v>Grain Mount: 0.25 – 0.50 mm</v>
      </c>
      <c r="L1461" t="s">
        <v>11861</v>
      </c>
      <c r="M1461" s="1" t="str">
        <f t="shared" si="153"/>
        <v>Prp</v>
      </c>
      <c r="N1461" t="s">
        <v>12413</v>
      </c>
      <c r="O1461" t="s">
        <v>12414</v>
      </c>
      <c r="P1461" t="s">
        <v>12415</v>
      </c>
      <c r="Q1461" t="s">
        <v>12416</v>
      </c>
      <c r="R1461" t="s">
        <v>47</v>
      </c>
      <c r="S1461" t="s">
        <v>10882</v>
      </c>
      <c r="T1461" t="s">
        <v>2473</v>
      </c>
      <c r="U1461" t="s">
        <v>209</v>
      </c>
      <c r="V1461" t="s">
        <v>12417</v>
      </c>
      <c r="W1461" t="s">
        <v>3380</v>
      </c>
      <c r="X1461" t="s">
        <v>12418</v>
      </c>
    </row>
    <row r="1462" spans="1:24" hidden="1" x14ac:dyDescent="0.25">
      <c r="A1462" t="s">
        <v>12419</v>
      </c>
      <c r="B1462" t="s">
        <v>12420</v>
      </c>
      <c r="C1462" s="1" t="str">
        <f t="shared" si="150"/>
        <v>21:0955</v>
      </c>
      <c r="D1462" s="1" t="str">
        <f t="shared" si="151"/>
        <v>21:0006</v>
      </c>
      <c r="E1462" t="s">
        <v>11729</v>
      </c>
      <c r="F1462" t="s">
        <v>12421</v>
      </c>
      <c r="H1462">
        <v>64.591807200000005</v>
      </c>
      <c r="I1462">
        <v>-110.1490563</v>
      </c>
      <c r="J1462" s="1" t="str">
        <f t="shared" si="149"/>
        <v>Till</v>
      </c>
      <c r="K1462" s="1" t="str">
        <f t="shared" si="152"/>
        <v>Grain Mount: 0.25 – 0.50 mm</v>
      </c>
      <c r="L1462" t="s">
        <v>11861</v>
      </c>
      <c r="M1462" s="1" t="str">
        <f t="shared" si="153"/>
        <v>Prp</v>
      </c>
      <c r="N1462" t="s">
        <v>12422</v>
      </c>
      <c r="O1462" t="s">
        <v>12423</v>
      </c>
      <c r="P1462" t="s">
        <v>3929</v>
      </c>
      <c r="Q1462" t="s">
        <v>7577</v>
      </c>
      <c r="R1462" t="s">
        <v>291</v>
      </c>
      <c r="S1462" t="s">
        <v>12424</v>
      </c>
      <c r="T1462" t="s">
        <v>403</v>
      </c>
      <c r="U1462" t="s">
        <v>462</v>
      </c>
      <c r="V1462" t="s">
        <v>8958</v>
      </c>
      <c r="W1462" t="s">
        <v>955</v>
      </c>
      <c r="X1462" t="s">
        <v>12425</v>
      </c>
    </row>
    <row r="1463" spans="1:24" hidden="1" x14ac:dyDescent="0.25">
      <c r="A1463" t="s">
        <v>12426</v>
      </c>
      <c r="B1463" t="s">
        <v>12427</v>
      </c>
      <c r="C1463" s="1" t="str">
        <f t="shared" si="150"/>
        <v>21:0955</v>
      </c>
      <c r="D1463" s="1" t="str">
        <f t="shared" si="151"/>
        <v>21:0006</v>
      </c>
      <c r="E1463" t="s">
        <v>11729</v>
      </c>
      <c r="F1463" t="s">
        <v>12428</v>
      </c>
      <c r="H1463">
        <v>64.591807200000005</v>
      </c>
      <c r="I1463">
        <v>-110.1490563</v>
      </c>
      <c r="J1463" s="1" t="str">
        <f t="shared" si="149"/>
        <v>Till</v>
      </c>
      <c r="K1463" s="1" t="str">
        <f t="shared" si="152"/>
        <v>Grain Mount: 0.25 – 0.50 mm</v>
      </c>
      <c r="L1463" t="s">
        <v>11861</v>
      </c>
      <c r="M1463" s="1" t="str">
        <f t="shared" si="153"/>
        <v>Prp</v>
      </c>
      <c r="N1463" t="s">
        <v>12429</v>
      </c>
      <c r="O1463" t="s">
        <v>12430</v>
      </c>
      <c r="P1463" t="s">
        <v>12431</v>
      </c>
      <c r="Q1463" t="s">
        <v>12432</v>
      </c>
      <c r="R1463" t="s">
        <v>101</v>
      </c>
      <c r="S1463" t="s">
        <v>6652</v>
      </c>
      <c r="T1463" t="s">
        <v>927</v>
      </c>
      <c r="U1463" t="s">
        <v>33</v>
      </c>
      <c r="V1463" t="s">
        <v>12098</v>
      </c>
      <c r="W1463" t="s">
        <v>4123</v>
      </c>
      <c r="X1463" t="s">
        <v>12433</v>
      </c>
    </row>
    <row r="1464" spans="1:24" hidden="1" x14ac:dyDescent="0.25">
      <c r="A1464" t="s">
        <v>12434</v>
      </c>
      <c r="B1464" t="s">
        <v>12435</v>
      </c>
      <c r="C1464" s="1" t="str">
        <f t="shared" si="150"/>
        <v>21:0955</v>
      </c>
      <c r="D1464" s="1" t="str">
        <f t="shared" si="151"/>
        <v>21:0006</v>
      </c>
      <c r="E1464" t="s">
        <v>11729</v>
      </c>
      <c r="F1464" t="s">
        <v>12436</v>
      </c>
      <c r="H1464">
        <v>64.591807200000005</v>
      </c>
      <c r="I1464">
        <v>-110.1490563</v>
      </c>
      <c r="J1464" s="1" t="str">
        <f t="shared" si="149"/>
        <v>Till</v>
      </c>
      <c r="K1464" s="1" t="str">
        <f t="shared" si="152"/>
        <v>Grain Mount: 0.25 – 0.50 mm</v>
      </c>
      <c r="L1464" t="s">
        <v>11861</v>
      </c>
      <c r="M1464" s="1" t="str">
        <f t="shared" si="153"/>
        <v>Prp</v>
      </c>
      <c r="N1464" t="s">
        <v>12437</v>
      </c>
      <c r="O1464" t="s">
        <v>8431</v>
      </c>
      <c r="P1464" t="s">
        <v>12438</v>
      </c>
      <c r="Q1464" t="s">
        <v>12439</v>
      </c>
      <c r="R1464" t="s">
        <v>87</v>
      </c>
      <c r="S1464" t="s">
        <v>12440</v>
      </c>
      <c r="T1464" t="s">
        <v>1346</v>
      </c>
      <c r="U1464" t="s">
        <v>223</v>
      </c>
      <c r="V1464" t="s">
        <v>12441</v>
      </c>
      <c r="W1464" t="s">
        <v>2423</v>
      </c>
      <c r="X1464" t="s">
        <v>12442</v>
      </c>
    </row>
    <row r="1465" spans="1:24" hidden="1" x14ac:dyDescent="0.25">
      <c r="A1465" t="s">
        <v>12443</v>
      </c>
      <c r="B1465" t="s">
        <v>12444</v>
      </c>
      <c r="C1465" s="1" t="str">
        <f t="shared" si="150"/>
        <v>21:0955</v>
      </c>
      <c r="D1465" s="1" t="str">
        <f t="shared" si="151"/>
        <v>21:0006</v>
      </c>
      <c r="E1465" t="s">
        <v>11729</v>
      </c>
      <c r="F1465" t="s">
        <v>12445</v>
      </c>
      <c r="H1465">
        <v>64.591807200000005</v>
      </c>
      <c r="I1465">
        <v>-110.1490563</v>
      </c>
      <c r="J1465" s="1" t="str">
        <f t="shared" si="149"/>
        <v>Till</v>
      </c>
      <c r="K1465" s="1" t="str">
        <f t="shared" si="152"/>
        <v>Grain Mount: 0.25 – 0.50 mm</v>
      </c>
      <c r="L1465" t="s">
        <v>11861</v>
      </c>
      <c r="M1465" s="1" t="str">
        <f t="shared" si="153"/>
        <v>Prp</v>
      </c>
      <c r="N1465" t="s">
        <v>12446</v>
      </c>
      <c r="O1465" t="s">
        <v>12447</v>
      </c>
      <c r="P1465" t="s">
        <v>12448</v>
      </c>
      <c r="Q1465" t="s">
        <v>4420</v>
      </c>
      <c r="R1465" t="s">
        <v>33</v>
      </c>
      <c r="S1465" t="s">
        <v>4191</v>
      </c>
      <c r="T1465" t="s">
        <v>2423</v>
      </c>
      <c r="U1465" t="s">
        <v>641</v>
      </c>
      <c r="V1465" t="s">
        <v>12449</v>
      </c>
      <c r="W1465" t="s">
        <v>3191</v>
      </c>
      <c r="X1465" t="s">
        <v>12450</v>
      </c>
    </row>
    <row r="1466" spans="1:24" hidden="1" x14ac:dyDescent="0.25">
      <c r="A1466" t="s">
        <v>12451</v>
      </c>
      <c r="B1466" t="s">
        <v>12452</v>
      </c>
      <c r="C1466" s="1" t="str">
        <f t="shared" si="150"/>
        <v>21:0955</v>
      </c>
      <c r="D1466" s="1" t="str">
        <f t="shared" si="151"/>
        <v>21:0006</v>
      </c>
      <c r="E1466" t="s">
        <v>11729</v>
      </c>
      <c r="F1466" t="s">
        <v>12453</v>
      </c>
      <c r="H1466">
        <v>64.591807200000005</v>
      </c>
      <c r="I1466">
        <v>-110.1490563</v>
      </c>
      <c r="J1466" s="1" t="str">
        <f t="shared" si="149"/>
        <v>Till</v>
      </c>
      <c r="K1466" s="1" t="str">
        <f t="shared" si="152"/>
        <v>Grain Mount: 0.25 – 0.50 mm</v>
      </c>
      <c r="L1466" t="s">
        <v>11861</v>
      </c>
      <c r="M1466" s="1" t="str">
        <f t="shared" si="153"/>
        <v>Prp</v>
      </c>
      <c r="N1466" t="s">
        <v>12454</v>
      </c>
      <c r="O1466" t="s">
        <v>10990</v>
      </c>
      <c r="P1466" t="s">
        <v>7843</v>
      </c>
      <c r="Q1466" t="s">
        <v>12455</v>
      </c>
      <c r="R1466" t="s">
        <v>474</v>
      </c>
      <c r="S1466" t="s">
        <v>12456</v>
      </c>
      <c r="T1466" t="s">
        <v>1030</v>
      </c>
      <c r="U1466" t="s">
        <v>33</v>
      </c>
      <c r="V1466" t="s">
        <v>3870</v>
      </c>
      <c r="W1466" t="s">
        <v>245</v>
      </c>
      <c r="X1466" t="s">
        <v>12457</v>
      </c>
    </row>
    <row r="1467" spans="1:24" hidden="1" x14ac:dyDescent="0.25">
      <c r="A1467" t="s">
        <v>12458</v>
      </c>
      <c r="B1467" t="s">
        <v>12459</v>
      </c>
      <c r="C1467" s="1" t="str">
        <f t="shared" si="150"/>
        <v>21:0955</v>
      </c>
      <c r="D1467" s="1" t="str">
        <f t="shared" si="151"/>
        <v>21:0006</v>
      </c>
      <c r="E1467" t="s">
        <v>11729</v>
      </c>
      <c r="F1467" t="s">
        <v>12460</v>
      </c>
      <c r="H1467">
        <v>64.591807200000005</v>
      </c>
      <c r="I1467">
        <v>-110.1490563</v>
      </c>
      <c r="J1467" s="1" t="str">
        <f t="shared" si="149"/>
        <v>Till</v>
      </c>
      <c r="K1467" s="1" t="str">
        <f t="shared" si="152"/>
        <v>Grain Mount: 0.25 – 0.50 mm</v>
      </c>
      <c r="L1467" t="s">
        <v>11861</v>
      </c>
      <c r="M1467" s="1" t="str">
        <f t="shared" si="153"/>
        <v>Prp</v>
      </c>
      <c r="N1467" t="s">
        <v>12461</v>
      </c>
      <c r="O1467" t="s">
        <v>12462</v>
      </c>
      <c r="P1467" t="s">
        <v>12463</v>
      </c>
      <c r="Q1467" t="s">
        <v>12464</v>
      </c>
      <c r="R1467" t="s">
        <v>33</v>
      </c>
      <c r="S1467" t="s">
        <v>12465</v>
      </c>
      <c r="T1467" t="s">
        <v>1295</v>
      </c>
      <c r="U1467" t="s">
        <v>411</v>
      </c>
      <c r="V1467" t="s">
        <v>12466</v>
      </c>
      <c r="W1467" t="s">
        <v>1321</v>
      </c>
      <c r="X1467" t="s">
        <v>12467</v>
      </c>
    </row>
    <row r="1468" spans="1:24" hidden="1" x14ac:dyDescent="0.25">
      <c r="A1468" t="s">
        <v>12468</v>
      </c>
      <c r="B1468" t="s">
        <v>12469</v>
      </c>
      <c r="C1468" s="1" t="str">
        <f t="shared" si="150"/>
        <v>21:0955</v>
      </c>
      <c r="D1468" s="1" t="str">
        <f t="shared" si="151"/>
        <v>21:0006</v>
      </c>
      <c r="E1468" t="s">
        <v>11729</v>
      </c>
      <c r="F1468" t="s">
        <v>12470</v>
      </c>
      <c r="H1468">
        <v>64.591807200000005</v>
      </c>
      <c r="I1468">
        <v>-110.1490563</v>
      </c>
      <c r="J1468" s="1" t="str">
        <f t="shared" si="149"/>
        <v>Till</v>
      </c>
      <c r="K1468" s="1" t="str">
        <f t="shared" si="152"/>
        <v>Grain Mount: 0.25 – 0.50 mm</v>
      </c>
      <c r="L1468" t="s">
        <v>11861</v>
      </c>
      <c r="M1468" s="1" t="str">
        <f t="shared" si="153"/>
        <v>Prp</v>
      </c>
      <c r="N1468" t="s">
        <v>5958</v>
      </c>
      <c r="O1468" t="s">
        <v>12471</v>
      </c>
      <c r="P1468" t="s">
        <v>12472</v>
      </c>
      <c r="Q1468" t="s">
        <v>12473</v>
      </c>
      <c r="R1468" t="s">
        <v>87</v>
      </c>
      <c r="S1468" t="s">
        <v>12474</v>
      </c>
      <c r="T1468" t="s">
        <v>3113</v>
      </c>
      <c r="U1468" t="s">
        <v>170</v>
      </c>
      <c r="V1468" t="s">
        <v>1658</v>
      </c>
      <c r="W1468" t="s">
        <v>12475</v>
      </c>
      <c r="X1468" t="s">
        <v>11626</v>
      </c>
    </row>
    <row r="1469" spans="1:24" hidden="1" x14ac:dyDescent="0.25">
      <c r="A1469" t="s">
        <v>12476</v>
      </c>
      <c r="B1469" t="s">
        <v>12477</v>
      </c>
      <c r="C1469" s="1" t="str">
        <f t="shared" si="150"/>
        <v>21:0955</v>
      </c>
      <c r="D1469" s="1" t="str">
        <f t="shared" si="151"/>
        <v>21:0006</v>
      </c>
      <c r="E1469" t="s">
        <v>11729</v>
      </c>
      <c r="F1469" t="s">
        <v>12478</v>
      </c>
      <c r="H1469">
        <v>64.591807200000005</v>
      </c>
      <c r="I1469">
        <v>-110.1490563</v>
      </c>
      <c r="J1469" s="1" t="str">
        <f t="shared" si="149"/>
        <v>Till</v>
      </c>
      <c r="K1469" s="1" t="str">
        <f t="shared" si="152"/>
        <v>Grain Mount: 0.25 – 0.50 mm</v>
      </c>
      <c r="L1469" t="s">
        <v>11861</v>
      </c>
      <c r="M1469" s="1" t="str">
        <f t="shared" si="153"/>
        <v>Prp</v>
      </c>
      <c r="N1469" t="s">
        <v>12479</v>
      </c>
      <c r="O1469" t="s">
        <v>12015</v>
      </c>
      <c r="P1469" t="s">
        <v>12480</v>
      </c>
      <c r="Q1469" t="s">
        <v>1066</v>
      </c>
      <c r="R1469" t="s">
        <v>101</v>
      </c>
      <c r="S1469" t="s">
        <v>8957</v>
      </c>
      <c r="T1469" t="s">
        <v>330</v>
      </c>
      <c r="U1469" t="s">
        <v>246</v>
      </c>
      <c r="V1469" t="s">
        <v>904</v>
      </c>
      <c r="W1469" t="s">
        <v>3202</v>
      </c>
      <c r="X1469" t="s">
        <v>3304</v>
      </c>
    </row>
    <row r="1470" spans="1:24" hidden="1" x14ac:dyDescent="0.25">
      <c r="A1470" t="s">
        <v>12481</v>
      </c>
      <c r="B1470" t="s">
        <v>12482</v>
      </c>
      <c r="C1470" s="1" t="str">
        <f t="shared" si="150"/>
        <v>21:0955</v>
      </c>
      <c r="D1470" s="1" t="str">
        <f t="shared" si="151"/>
        <v>21:0006</v>
      </c>
      <c r="E1470" t="s">
        <v>11729</v>
      </c>
      <c r="F1470" t="s">
        <v>12483</v>
      </c>
      <c r="H1470">
        <v>64.591807200000005</v>
      </c>
      <c r="I1470">
        <v>-110.1490563</v>
      </c>
      <c r="J1470" s="1" t="str">
        <f t="shared" si="149"/>
        <v>Till</v>
      </c>
      <c r="K1470" s="1" t="str">
        <f t="shared" si="152"/>
        <v>Grain Mount: 0.25 – 0.50 mm</v>
      </c>
      <c r="L1470" t="s">
        <v>11861</v>
      </c>
      <c r="M1470" s="1" t="str">
        <f t="shared" si="153"/>
        <v>Prp</v>
      </c>
      <c r="N1470" t="s">
        <v>12484</v>
      </c>
      <c r="O1470" t="s">
        <v>12485</v>
      </c>
      <c r="P1470" t="s">
        <v>12486</v>
      </c>
      <c r="Q1470" t="s">
        <v>2704</v>
      </c>
      <c r="R1470" t="s">
        <v>366</v>
      </c>
      <c r="S1470" t="s">
        <v>12487</v>
      </c>
      <c r="T1470" t="s">
        <v>2214</v>
      </c>
      <c r="U1470" t="s">
        <v>33</v>
      </c>
      <c r="V1470" t="s">
        <v>12488</v>
      </c>
      <c r="W1470" t="s">
        <v>701</v>
      </c>
      <c r="X1470" t="s">
        <v>12489</v>
      </c>
    </row>
    <row r="1471" spans="1:24" hidden="1" x14ac:dyDescent="0.25">
      <c r="A1471" t="s">
        <v>12490</v>
      </c>
      <c r="B1471" t="s">
        <v>12491</v>
      </c>
      <c r="C1471" s="1" t="str">
        <f t="shared" si="150"/>
        <v>21:0955</v>
      </c>
      <c r="D1471" s="1" t="str">
        <f t="shared" si="151"/>
        <v>21:0006</v>
      </c>
      <c r="E1471" t="s">
        <v>11729</v>
      </c>
      <c r="F1471" t="s">
        <v>12492</v>
      </c>
      <c r="H1471">
        <v>64.591807200000005</v>
      </c>
      <c r="I1471">
        <v>-110.1490563</v>
      </c>
      <c r="J1471" s="1" t="str">
        <f t="shared" si="149"/>
        <v>Till</v>
      </c>
      <c r="K1471" s="1" t="str">
        <f t="shared" si="152"/>
        <v>Grain Mount: 0.25 – 0.50 mm</v>
      </c>
      <c r="L1471" t="s">
        <v>11861</v>
      </c>
      <c r="M1471" s="1" t="str">
        <f t="shared" si="153"/>
        <v>Prp</v>
      </c>
      <c r="N1471" t="s">
        <v>7426</v>
      </c>
      <c r="O1471" t="s">
        <v>10257</v>
      </c>
      <c r="P1471" t="s">
        <v>4182</v>
      </c>
      <c r="Q1471" t="s">
        <v>8497</v>
      </c>
      <c r="R1471" t="s">
        <v>33</v>
      </c>
      <c r="S1471" t="s">
        <v>12493</v>
      </c>
      <c r="T1471" t="s">
        <v>4031</v>
      </c>
      <c r="U1471" t="s">
        <v>728</v>
      </c>
      <c r="V1471" t="s">
        <v>3381</v>
      </c>
      <c r="W1471" t="s">
        <v>1196</v>
      </c>
      <c r="X1471" t="s">
        <v>12494</v>
      </c>
    </row>
    <row r="1472" spans="1:24" hidden="1" x14ac:dyDescent="0.25">
      <c r="A1472" t="s">
        <v>12495</v>
      </c>
      <c r="B1472" t="s">
        <v>12496</v>
      </c>
      <c r="C1472" s="1" t="str">
        <f t="shared" si="150"/>
        <v>21:0955</v>
      </c>
      <c r="D1472" s="1" t="str">
        <f t="shared" si="151"/>
        <v>21:0006</v>
      </c>
      <c r="E1472" t="s">
        <v>11729</v>
      </c>
      <c r="F1472" t="s">
        <v>12497</v>
      </c>
      <c r="H1472">
        <v>64.591807200000005</v>
      </c>
      <c r="I1472">
        <v>-110.1490563</v>
      </c>
      <c r="J1472" s="1" t="str">
        <f t="shared" si="149"/>
        <v>Till</v>
      </c>
      <c r="K1472" s="1" t="str">
        <f t="shared" si="152"/>
        <v>Grain Mount: 0.25 – 0.50 mm</v>
      </c>
      <c r="L1472" t="s">
        <v>11861</v>
      </c>
      <c r="M1472" s="1" t="str">
        <f t="shared" si="153"/>
        <v>Prp</v>
      </c>
      <c r="N1472" t="s">
        <v>12498</v>
      </c>
      <c r="O1472" t="s">
        <v>12499</v>
      </c>
      <c r="P1472" t="s">
        <v>12500</v>
      </c>
      <c r="Q1472" t="s">
        <v>12501</v>
      </c>
      <c r="R1472" t="s">
        <v>33</v>
      </c>
      <c r="S1472" t="s">
        <v>12502</v>
      </c>
      <c r="T1472" t="s">
        <v>89</v>
      </c>
      <c r="U1472" t="s">
        <v>226</v>
      </c>
      <c r="V1472" t="s">
        <v>4109</v>
      </c>
      <c r="W1472" t="s">
        <v>6675</v>
      </c>
      <c r="X1472" t="s">
        <v>12503</v>
      </c>
    </row>
    <row r="1473" spans="1:24" hidden="1" x14ac:dyDescent="0.25">
      <c r="A1473" t="s">
        <v>12504</v>
      </c>
      <c r="B1473" t="s">
        <v>12505</v>
      </c>
      <c r="C1473" s="1" t="str">
        <f t="shared" si="150"/>
        <v>21:0955</v>
      </c>
      <c r="D1473" s="1" t="str">
        <f t="shared" si="151"/>
        <v>21:0006</v>
      </c>
      <c r="E1473" t="s">
        <v>11729</v>
      </c>
      <c r="F1473" t="s">
        <v>12506</v>
      </c>
      <c r="H1473">
        <v>64.591807200000005</v>
      </c>
      <c r="I1473">
        <v>-110.1490563</v>
      </c>
      <c r="J1473" s="1" t="str">
        <f t="shared" si="149"/>
        <v>Till</v>
      </c>
      <c r="K1473" s="1" t="str">
        <f t="shared" si="152"/>
        <v>Grain Mount: 0.25 – 0.50 mm</v>
      </c>
      <c r="L1473" t="s">
        <v>11861</v>
      </c>
      <c r="M1473" s="1" t="str">
        <f t="shared" si="153"/>
        <v>Prp</v>
      </c>
      <c r="N1473" t="s">
        <v>12507</v>
      </c>
      <c r="O1473" t="s">
        <v>2003</v>
      </c>
      <c r="P1473" t="s">
        <v>12508</v>
      </c>
      <c r="Q1473" t="s">
        <v>12509</v>
      </c>
      <c r="R1473" t="s">
        <v>101</v>
      </c>
      <c r="S1473" t="s">
        <v>8471</v>
      </c>
      <c r="T1473" t="s">
        <v>2707</v>
      </c>
      <c r="U1473" t="s">
        <v>33</v>
      </c>
      <c r="V1473" t="s">
        <v>12510</v>
      </c>
      <c r="W1473" t="s">
        <v>1213</v>
      </c>
      <c r="X1473" t="s">
        <v>7182</v>
      </c>
    </row>
    <row r="1474" spans="1:24" hidden="1" x14ac:dyDescent="0.25">
      <c r="A1474" t="s">
        <v>12511</v>
      </c>
      <c r="B1474" t="s">
        <v>12512</v>
      </c>
      <c r="C1474" s="1" t="str">
        <f t="shared" si="150"/>
        <v>21:0955</v>
      </c>
      <c r="D1474" s="1" t="str">
        <f t="shared" si="151"/>
        <v>21:0006</v>
      </c>
      <c r="E1474" t="s">
        <v>11729</v>
      </c>
      <c r="F1474" t="s">
        <v>12513</v>
      </c>
      <c r="H1474">
        <v>64.591807200000005</v>
      </c>
      <c r="I1474">
        <v>-110.1490563</v>
      </c>
      <c r="J1474" s="1" t="str">
        <f t="shared" si="149"/>
        <v>Till</v>
      </c>
      <c r="K1474" s="1" t="str">
        <f t="shared" si="152"/>
        <v>Grain Mount: 0.25 – 0.50 mm</v>
      </c>
      <c r="L1474" t="s">
        <v>11861</v>
      </c>
      <c r="M1474" s="1" t="str">
        <f t="shared" si="153"/>
        <v>Prp</v>
      </c>
      <c r="N1474" t="s">
        <v>12277</v>
      </c>
      <c r="O1474" t="s">
        <v>12514</v>
      </c>
      <c r="P1474" t="s">
        <v>8163</v>
      </c>
      <c r="Q1474" t="s">
        <v>2298</v>
      </c>
      <c r="R1474" t="s">
        <v>33</v>
      </c>
      <c r="S1474" t="s">
        <v>8787</v>
      </c>
      <c r="T1474" t="s">
        <v>330</v>
      </c>
      <c r="U1474" t="s">
        <v>33</v>
      </c>
      <c r="V1474" t="s">
        <v>10577</v>
      </c>
      <c r="W1474" t="s">
        <v>4206</v>
      </c>
      <c r="X1474" t="s">
        <v>12515</v>
      </c>
    </row>
    <row r="1475" spans="1:24" hidden="1" x14ac:dyDescent="0.25">
      <c r="A1475" t="s">
        <v>12516</v>
      </c>
      <c r="B1475" t="s">
        <v>12517</v>
      </c>
      <c r="C1475" s="1" t="str">
        <f t="shared" si="150"/>
        <v>21:0955</v>
      </c>
      <c r="D1475" s="1" t="str">
        <f t="shared" si="151"/>
        <v>21:0006</v>
      </c>
      <c r="E1475" t="s">
        <v>11729</v>
      </c>
      <c r="F1475" t="s">
        <v>12518</v>
      </c>
      <c r="H1475">
        <v>64.591807200000005</v>
      </c>
      <c r="I1475">
        <v>-110.1490563</v>
      </c>
      <c r="J1475" s="1" t="str">
        <f t="shared" si="149"/>
        <v>Till</v>
      </c>
      <c r="K1475" s="1" t="str">
        <f t="shared" si="152"/>
        <v>Grain Mount: 0.25 – 0.50 mm</v>
      </c>
      <c r="L1475" t="s">
        <v>11861</v>
      </c>
      <c r="M1475" s="1" t="str">
        <f t="shared" si="153"/>
        <v>Prp</v>
      </c>
      <c r="N1475" t="s">
        <v>7258</v>
      </c>
      <c r="O1475" t="s">
        <v>12519</v>
      </c>
      <c r="P1475" t="s">
        <v>12520</v>
      </c>
      <c r="Q1475" t="s">
        <v>5804</v>
      </c>
      <c r="R1475" t="s">
        <v>555</v>
      </c>
      <c r="S1475" t="s">
        <v>12521</v>
      </c>
      <c r="T1475" t="s">
        <v>1346</v>
      </c>
      <c r="U1475" t="s">
        <v>457</v>
      </c>
      <c r="V1475" t="s">
        <v>2894</v>
      </c>
      <c r="W1475" t="s">
        <v>3191</v>
      </c>
      <c r="X1475" t="s">
        <v>4355</v>
      </c>
    </row>
    <row r="1476" spans="1:24" hidden="1" x14ac:dyDescent="0.25">
      <c r="A1476" t="s">
        <v>12522</v>
      </c>
      <c r="B1476" t="s">
        <v>12523</v>
      </c>
      <c r="C1476" s="1" t="str">
        <f t="shared" si="150"/>
        <v>21:0955</v>
      </c>
      <c r="D1476" s="1" t="str">
        <f t="shared" si="151"/>
        <v>21:0006</v>
      </c>
      <c r="E1476" t="s">
        <v>11729</v>
      </c>
      <c r="F1476" t="s">
        <v>12524</v>
      </c>
      <c r="H1476">
        <v>64.591807200000005</v>
      </c>
      <c r="I1476">
        <v>-110.1490563</v>
      </c>
      <c r="J1476" s="1" t="str">
        <f t="shared" si="149"/>
        <v>Till</v>
      </c>
      <c r="K1476" s="1" t="str">
        <f t="shared" si="152"/>
        <v>Grain Mount: 0.25 – 0.50 mm</v>
      </c>
      <c r="L1476" t="s">
        <v>11861</v>
      </c>
      <c r="M1476" s="1" t="str">
        <f t="shared" si="153"/>
        <v>Prp</v>
      </c>
      <c r="N1476" t="s">
        <v>12525</v>
      </c>
      <c r="O1476" t="s">
        <v>9174</v>
      </c>
      <c r="P1476" t="s">
        <v>8527</v>
      </c>
      <c r="Q1476" t="s">
        <v>12526</v>
      </c>
      <c r="R1476" t="s">
        <v>223</v>
      </c>
      <c r="S1476" t="s">
        <v>12527</v>
      </c>
      <c r="T1476" t="s">
        <v>402</v>
      </c>
      <c r="U1476" t="s">
        <v>33</v>
      </c>
      <c r="V1476" t="s">
        <v>12528</v>
      </c>
      <c r="W1476" t="s">
        <v>33</v>
      </c>
      <c r="X1476" t="s">
        <v>10871</v>
      </c>
    </row>
    <row r="1477" spans="1:24" hidden="1" x14ac:dyDescent="0.25">
      <c r="A1477" t="s">
        <v>12529</v>
      </c>
      <c r="B1477" t="s">
        <v>12530</v>
      </c>
      <c r="C1477" s="1" t="str">
        <f t="shared" si="150"/>
        <v>21:0955</v>
      </c>
      <c r="D1477" s="1" t="str">
        <f t="shared" si="151"/>
        <v>21:0006</v>
      </c>
      <c r="E1477" t="s">
        <v>11729</v>
      </c>
      <c r="F1477" t="s">
        <v>12531</v>
      </c>
      <c r="H1477">
        <v>64.591807200000005</v>
      </c>
      <c r="I1477">
        <v>-110.1490563</v>
      </c>
      <c r="J1477" s="1" t="str">
        <f t="shared" si="149"/>
        <v>Till</v>
      </c>
      <c r="K1477" s="1" t="str">
        <f t="shared" si="152"/>
        <v>Grain Mount: 0.25 – 0.50 mm</v>
      </c>
      <c r="L1477" t="s">
        <v>11861</v>
      </c>
      <c r="M1477" s="1" t="str">
        <f t="shared" si="153"/>
        <v>Prp</v>
      </c>
      <c r="N1477" t="s">
        <v>12532</v>
      </c>
      <c r="O1477" t="s">
        <v>12533</v>
      </c>
      <c r="P1477" t="s">
        <v>12534</v>
      </c>
      <c r="Q1477" t="s">
        <v>12535</v>
      </c>
      <c r="R1477" t="s">
        <v>33</v>
      </c>
      <c r="S1477" t="s">
        <v>12536</v>
      </c>
      <c r="T1477" t="s">
        <v>533</v>
      </c>
      <c r="U1477" t="s">
        <v>246</v>
      </c>
      <c r="V1477" t="s">
        <v>8853</v>
      </c>
      <c r="W1477" t="s">
        <v>400</v>
      </c>
      <c r="X1477" t="s">
        <v>12537</v>
      </c>
    </row>
    <row r="1478" spans="1:24" hidden="1" x14ac:dyDescent="0.25">
      <c r="A1478" t="s">
        <v>12538</v>
      </c>
      <c r="B1478" t="s">
        <v>12539</v>
      </c>
      <c r="C1478" s="1" t="str">
        <f t="shared" si="150"/>
        <v>21:0955</v>
      </c>
      <c r="D1478" s="1" t="str">
        <f t="shared" si="151"/>
        <v>21:0006</v>
      </c>
      <c r="E1478" t="s">
        <v>11729</v>
      </c>
      <c r="F1478" t="s">
        <v>12540</v>
      </c>
      <c r="H1478">
        <v>64.591807200000005</v>
      </c>
      <c r="I1478">
        <v>-110.1490563</v>
      </c>
      <c r="J1478" s="1" t="str">
        <f t="shared" si="149"/>
        <v>Till</v>
      </c>
      <c r="K1478" s="1" t="str">
        <f t="shared" si="152"/>
        <v>Grain Mount: 0.25 – 0.50 mm</v>
      </c>
      <c r="L1478" t="s">
        <v>11861</v>
      </c>
      <c r="M1478" s="1" t="str">
        <f t="shared" si="153"/>
        <v>Prp</v>
      </c>
      <c r="N1478" t="s">
        <v>12541</v>
      </c>
      <c r="O1478" t="s">
        <v>11714</v>
      </c>
      <c r="P1478" t="s">
        <v>12542</v>
      </c>
      <c r="Q1478" t="s">
        <v>8478</v>
      </c>
      <c r="R1478" t="s">
        <v>33</v>
      </c>
      <c r="S1478" t="s">
        <v>12543</v>
      </c>
      <c r="T1478" t="s">
        <v>1203</v>
      </c>
      <c r="U1478" t="s">
        <v>474</v>
      </c>
      <c r="V1478" t="s">
        <v>10796</v>
      </c>
      <c r="W1478" t="s">
        <v>2257</v>
      </c>
      <c r="X1478" t="s">
        <v>11503</v>
      </c>
    </row>
    <row r="1479" spans="1:24" hidden="1" x14ac:dyDescent="0.25">
      <c r="A1479" t="s">
        <v>12544</v>
      </c>
      <c r="B1479" t="s">
        <v>12545</v>
      </c>
      <c r="C1479" s="1" t="str">
        <f t="shared" si="150"/>
        <v>21:0955</v>
      </c>
      <c r="D1479" s="1" t="str">
        <f t="shared" si="151"/>
        <v>21:0006</v>
      </c>
      <c r="E1479" t="s">
        <v>11729</v>
      </c>
      <c r="F1479" t="s">
        <v>12546</v>
      </c>
      <c r="H1479">
        <v>64.591807200000005</v>
      </c>
      <c r="I1479">
        <v>-110.1490563</v>
      </c>
      <c r="J1479" s="1" t="str">
        <f t="shared" si="149"/>
        <v>Till</v>
      </c>
      <c r="K1479" s="1" t="str">
        <f t="shared" si="152"/>
        <v>Grain Mount: 0.25 – 0.50 mm</v>
      </c>
      <c r="L1479" t="s">
        <v>11861</v>
      </c>
      <c r="M1479" s="1" t="str">
        <f t="shared" si="153"/>
        <v>Prp</v>
      </c>
      <c r="N1479" t="s">
        <v>12547</v>
      </c>
      <c r="O1479" t="s">
        <v>5792</v>
      </c>
      <c r="P1479" t="s">
        <v>12548</v>
      </c>
      <c r="Q1479" t="s">
        <v>12549</v>
      </c>
      <c r="R1479" t="s">
        <v>33</v>
      </c>
      <c r="S1479" t="s">
        <v>1667</v>
      </c>
      <c r="T1479" t="s">
        <v>89</v>
      </c>
      <c r="U1479" t="s">
        <v>223</v>
      </c>
      <c r="V1479" t="s">
        <v>12550</v>
      </c>
      <c r="W1479" t="s">
        <v>4080</v>
      </c>
      <c r="X1479" t="s">
        <v>12551</v>
      </c>
    </row>
    <row r="1480" spans="1:24" hidden="1" x14ac:dyDescent="0.25">
      <c r="A1480" t="s">
        <v>12552</v>
      </c>
      <c r="B1480" t="s">
        <v>12553</v>
      </c>
      <c r="C1480" s="1" t="str">
        <f t="shared" si="150"/>
        <v>21:0955</v>
      </c>
      <c r="D1480" s="1" t="str">
        <f t="shared" si="151"/>
        <v>21:0006</v>
      </c>
      <c r="E1480" t="s">
        <v>11729</v>
      </c>
      <c r="F1480" t="s">
        <v>12554</v>
      </c>
      <c r="H1480">
        <v>64.591807200000005</v>
      </c>
      <c r="I1480">
        <v>-110.1490563</v>
      </c>
      <c r="J1480" s="1" t="str">
        <f t="shared" si="149"/>
        <v>Till</v>
      </c>
      <c r="K1480" s="1" t="str">
        <f t="shared" si="152"/>
        <v>Grain Mount: 0.25 – 0.50 mm</v>
      </c>
      <c r="L1480" t="s">
        <v>11861</v>
      </c>
      <c r="M1480" s="1" t="str">
        <f t="shared" si="153"/>
        <v>Prp</v>
      </c>
      <c r="N1480" t="s">
        <v>12555</v>
      </c>
      <c r="O1480" t="s">
        <v>12556</v>
      </c>
      <c r="P1480" t="s">
        <v>12557</v>
      </c>
      <c r="Q1480" t="s">
        <v>8514</v>
      </c>
      <c r="R1480" t="s">
        <v>33</v>
      </c>
      <c r="S1480" t="s">
        <v>12558</v>
      </c>
      <c r="T1480" t="s">
        <v>2473</v>
      </c>
      <c r="U1480" t="s">
        <v>409</v>
      </c>
      <c r="V1480" t="s">
        <v>12559</v>
      </c>
      <c r="W1480" t="s">
        <v>2257</v>
      </c>
      <c r="X1480" t="s">
        <v>12560</v>
      </c>
    </row>
    <row r="1481" spans="1:24" hidden="1" x14ac:dyDescent="0.25">
      <c r="A1481" t="s">
        <v>12561</v>
      </c>
      <c r="B1481" t="s">
        <v>12562</v>
      </c>
      <c r="C1481" s="1" t="str">
        <f t="shared" si="150"/>
        <v>21:0955</v>
      </c>
      <c r="D1481" s="1" t="str">
        <f t="shared" si="151"/>
        <v>21:0006</v>
      </c>
      <c r="E1481" t="s">
        <v>11729</v>
      </c>
      <c r="F1481" t="s">
        <v>12563</v>
      </c>
      <c r="H1481">
        <v>64.591807200000005</v>
      </c>
      <c r="I1481">
        <v>-110.1490563</v>
      </c>
      <c r="J1481" s="1" t="str">
        <f t="shared" si="149"/>
        <v>Till</v>
      </c>
      <c r="K1481" s="1" t="str">
        <f t="shared" si="152"/>
        <v>Grain Mount: 0.25 – 0.50 mm</v>
      </c>
      <c r="L1481" t="s">
        <v>11861</v>
      </c>
      <c r="M1481" s="1" t="str">
        <f t="shared" si="153"/>
        <v>Prp</v>
      </c>
      <c r="N1481" t="s">
        <v>12564</v>
      </c>
      <c r="O1481" t="s">
        <v>12565</v>
      </c>
      <c r="P1481" t="s">
        <v>12566</v>
      </c>
      <c r="Q1481" t="s">
        <v>12567</v>
      </c>
      <c r="R1481" t="s">
        <v>220</v>
      </c>
      <c r="S1481" t="s">
        <v>12568</v>
      </c>
      <c r="T1481" t="s">
        <v>403</v>
      </c>
      <c r="U1481" t="s">
        <v>61</v>
      </c>
      <c r="V1481" t="s">
        <v>12569</v>
      </c>
      <c r="W1481" t="s">
        <v>1527</v>
      </c>
      <c r="X1481" t="s">
        <v>12570</v>
      </c>
    </row>
    <row r="1482" spans="1:24" hidden="1" x14ac:dyDescent="0.25">
      <c r="A1482" t="s">
        <v>12571</v>
      </c>
      <c r="B1482" t="s">
        <v>12572</v>
      </c>
      <c r="C1482" s="1" t="str">
        <f t="shared" si="150"/>
        <v>21:0955</v>
      </c>
      <c r="D1482" s="1" t="str">
        <f t="shared" si="151"/>
        <v>21:0006</v>
      </c>
      <c r="E1482" t="s">
        <v>11729</v>
      </c>
      <c r="F1482" t="s">
        <v>12573</v>
      </c>
      <c r="H1482">
        <v>64.591807200000005</v>
      </c>
      <c r="I1482">
        <v>-110.1490563</v>
      </c>
      <c r="J1482" s="1" t="str">
        <f t="shared" si="149"/>
        <v>Till</v>
      </c>
      <c r="K1482" s="1" t="str">
        <f t="shared" si="152"/>
        <v>Grain Mount: 0.25 – 0.50 mm</v>
      </c>
      <c r="L1482" t="s">
        <v>11861</v>
      </c>
      <c r="M1482" s="1" t="str">
        <f t="shared" si="153"/>
        <v>Prp</v>
      </c>
      <c r="N1482" t="s">
        <v>12568</v>
      </c>
      <c r="O1482" t="s">
        <v>3845</v>
      </c>
      <c r="P1482" t="s">
        <v>12574</v>
      </c>
      <c r="Q1482" t="s">
        <v>554</v>
      </c>
      <c r="R1482" t="s">
        <v>235</v>
      </c>
      <c r="S1482" t="s">
        <v>12575</v>
      </c>
      <c r="T1482" t="s">
        <v>2423</v>
      </c>
      <c r="U1482" t="s">
        <v>246</v>
      </c>
      <c r="V1482" t="s">
        <v>12576</v>
      </c>
      <c r="W1482" t="s">
        <v>414</v>
      </c>
      <c r="X1482" t="s">
        <v>12577</v>
      </c>
    </row>
    <row r="1483" spans="1:24" hidden="1" x14ac:dyDescent="0.25">
      <c r="A1483" t="s">
        <v>12578</v>
      </c>
      <c r="B1483" t="s">
        <v>12579</v>
      </c>
      <c r="C1483" s="1" t="str">
        <f t="shared" si="150"/>
        <v>21:0955</v>
      </c>
      <c r="D1483" s="1" t="str">
        <f t="shared" si="151"/>
        <v>21:0006</v>
      </c>
      <c r="E1483" t="s">
        <v>11729</v>
      </c>
      <c r="F1483" t="s">
        <v>12580</v>
      </c>
      <c r="H1483">
        <v>64.591807200000005</v>
      </c>
      <c r="I1483">
        <v>-110.1490563</v>
      </c>
      <c r="J1483" s="1" t="str">
        <f t="shared" si="149"/>
        <v>Till</v>
      </c>
      <c r="K1483" s="1" t="str">
        <f t="shared" si="152"/>
        <v>Grain Mount: 0.25 – 0.50 mm</v>
      </c>
      <c r="L1483" t="s">
        <v>11861</v>
      </c>
      <c r="M1483" s="1" t="str">
        <f t="shared" ref="M1483:M1514" si="154">HYPERLINK("http://geochem.nrcan.gc.ca/cdogs/content/kwd/kwd030523_e.htm", "Prp")</f>
        <v>Prp</v>
      </c>
      <c r="N1483" t="s">
        <v>12581</v>
      </c>
      <c r="O1483" t="s">
        <v>10389</v>
      </c>
      <c r="P1483" t="s">
        <v>12582</v>
      </c>
      <c r="Q1483" t="s">
        <v>12583</v>
      </c>
      <c r="R1483" t="s">
        <v>87</v>
      </c>
      <c r="S1483" t="s">
        <v>4255</v>
      </c>
      <c r="T1483" t="s">
        <v>2655</v>
      </c>
      <c r="U1483" t="s">
        <v>457</v>
      </c>
      <c r="V1483" t="s">
        <v>12584</v>
      </c>
      <c r="W1483" t="s">
        <v>1307</v>
      </c>
      <c r="X1483" t="s">
        <v>12585</v>
      </c>
    </row>
    <row r="1484" spans="1:24" hidden="1" x14ac:dyDescent="0.25">
      <c r="A1484" t="s">
        <v>12586</v>
      </c>
      <c r="B1484" t="s">
        <v>12587</v>
      </c>
      <c r="C1484" s="1" t="str">
        <f t="shared" si="150"/>
        <v>21:0955</v>
      </c>
      <c r="D1484" s="1" t="str">
        <f t="shared" si="151"/>
        <v>21:0006</v>
      </c>
      <c r="E1484" t="s">
        <v>11729</v>
      </c>
      <c r="F1484" t="s">
        <v>12588</v>
      </c>
      <c r="H1484">
        <v>64.591807200000005</v>
      </c>
      <c r="I1484">
        <v>-110.1490563</v>
      </c>
      <c r="J1484" s="1" t="str">
        <f t="shared" si="149"/>
        <v>Till</v>
      </c>
      <c r="K1484" s="1" t="str">
        <f t="shared" si="152"/>
        <v>Grain Mount: 0.25 – 0.50 mm</v>
      </c>
      <c r="L1484" t="s">
        <v>11861</v>
      </c>
      <c r="M1484" s="1" t="str">
        <f t="shared" si="154"/>
        <v>Prp</v>
      </c>
      <c r="N1484" t="s">
        <v>3164</v>
      </c>
      <c r="O1484" t="s">
        <v>12589</v>
      </c>
      <c r="P1484" t="s">
        <v>12590</v>
      </c>
      <c r="Q1484" t="s">
        <v>12591</v>
      </c>
      <c r="R1484" t="s">
        <v>234</v>
      </c>
      <c r="S1484" t="s">
        <v>12592</v>
      </c>
      <c r="T1484" t="s">
        <v>2277</v>
      </c>
      <c r="U1484" t="s">
        <v>33</v>
      </c>
      <c r="V1484" t="s">
        <v>12593</v>
      </c>
      <c r="W1484" t="s">
        <v>1246</v>
      </c>
      <c r="X1484" t="s">
        <v>2291</v>
      </c>
    </row>
    <row r="1485" spans="1:24" hidden="1" x14ac:dyDescent="0.25">
      <c r="A1485" t="s">
        <v>12594</v>
      </c>
      <c r="B1485" t="s">
        <v>12595</v>
      </c>
      <c r="C1485" s="1" t="str">
        <f t="shared" si="150"/>
        <v>21:0955</v>
      </c>
      <c r="D1485" s="1" t="str">
        <f t="shared" si="151"/>
        <v>21:0006</v>
      </c>
      <c r="E1485" t="s">
        <v>11729</v>
      </c>
      <c r="F1485" t="s">
        <v>12596</v>
      </c>
      <c r="H1485">
        <v>64.591807200000005</v>
      </c>
      <c r="I1485">
        <v>-110.1490563</v>
      </c>
      <c r="J1485" s="1" t="str">
        <f t="shared" si="149"/>
        <v>Till</v>
      </c>
      <c r="K1485" s="1" t="str">
        <f t="shared" si="152"/>
        <v>Grain Mount: 0.25 – 0.50 mm</v>
      </c>
      <c r="L1485" t="s">
        <v>11861</v>
      </c>
      <c r="M1485" s="1" t="str">
        <f t="shared" si="154"/>
        <v>Prp</v>
      </c>
      <c r="N1485" t="s">
        <v>11307</v>
      </c>
      <c r="O1485" t="s">
        <v>10311</v>
      </c>
      <c r="P1485" t="s">
        <v>10147</v>
      </c>
      <c r="Q1485" t="s">
        <v>4539</v>
      </c>
      <c r="R1485" t="s">
        <v>33</v>
      </c>
      <c r="S1485" t="s">
        <v>12597</v>
      </c>
      <c r="T1485" t="s">
        <v>11240</v>
      </c>
      <c r="U1485" t="s">
        <v>33</v>
      </c>
      <c r="V1485" t="s">
        <v>12598</v>
      </c>
      <c r="W1485" t="s">
        <v>728</v>
      </c>
      <c r="X1485" t="s">
        <v>8773</v>
      </c>
    </row>
    <row r="1486" spans="1:24" hidden="1" x14ac:dyDescent="0.25">
      <c r="A1486" t="s">
        <v>12599</v>
      </c>
      <c r="B1486" t="s">
        <v>12600</v>
      </c>
      <c r="C1486" s="1" t="str">
        <f t="shared" si="150"/>
        <v>21:0955</v>
      </c>
      <c r="D1486" s="1" t="str">
        <f t="shared" si="151"/>
        <v>21:0006</v>
      </c>
      <c r="E1486" t="s">
        <v>11729</v>
      </c>
      <c r="F1486" t="s">
        <v>12601</v>
      </c>
      <c r="H1486">
        <v>64.591807200000005</v>
      </c>
      <c r="I1486">
        <v>-110.1490563</v>
      </c>
      <c r="J1486" s="1" t="str">
        <f t="shared" si="149"/>
        <v>Till</v>
      </c>
      <c r="K1486" s="1" t="str">
        <f t="shared" si="152"/>
        <v>Grain Mount: 0.25 – 0.50 mm</v>
      </c>
      <c r="L1486" t="s">
        <v>11861</v>
      </c>
      <c r="M1486" s="1" t="str">
        <f t="shared" si="154"/>
        <v>Prp</v>
      </c>
      <c r="N1486" t="s">
        <v>12602</v>
      </c>
      <c r="O1486" t="s">
        <v>12603</v>
      </c>
      <c r="P1486" t="s">
        <v>12604</v>
      </c>
      <c r="Q1486" t="s">
        <v>11706</v>
      </c>
      <c r="R1486" t="s">
        <v>411</v>
      </c>
      <c r="S1486" t="s">
        <v>4410</v>
      </c>
      <c r="T1486" t="s">
        <v>2864</v>
      </c>
      <c r="U1486" t="s">
        <v>50</v>
      </c>
      <c r="V1486" t="s">
        <v>12605</v>
      </c>
      <c r="W1486" t="s">
        <v>8249</v>
      </c>
      <c r="X1486" t="s">
        <v>12606</v>
      </c>
    </row>
    <row r="1487" spans="1:24" hidden="1" x14ac:dyDescent="0.25">
      <c r="A1487" t="s">
        <v>12607</v>
      </c>
      <c r="B1487" t="s">
        <v>12608</v>
      </c>
      <c r="C1487" s="1" t="str">
        <f t="shared" si="150"/>
        <v>21:0955</v>
      </c>
      <c r="D1487" s="1" t="str">
        <f t="shared" si="151"/>
        <v>21:0006</v>
      </c>
      <c r="E1487" t="s">
        <v>11729</v>
      </c>
      <c r="F1487" t="s">
        <v>12609</v>
      </c>
      <c r="H1487">
        <v>64.591807200000005</v>
      </c>
      <c r="I1487">
        <v>-110.1490563</v>
      </c>
      <c r="J1487" s="1" t="str">
        <f t="shared" si="149"/>
        <v>Till</v>
      </c>
      <c r="K1487" s="1" t="str">
        <f t="shared" si="152"/>
        <v>Grain Mount: 0.25 – 0.50 mm</v>
      </c>
      <c r="L1487" t="s">
        <v>11861</v>
      </c>
      <c r="M1487" s="1" t="str">
        <f t="shared" si="154"/>
        <v>Prp</v>
      </c>
      <c r="N1487" t="s">
        <v>7227</v>
      </c>
      <c r="O1487" t="s">
        <v>10526</v>
      </c>
      <c r="P1487" t="s">
        <v>12610</v>
      </c>
      <c r="Q1487" t="s">
        <v>12611</v>
      </c>
      <c r="R1487" t="s">
        <v>33</v>
      </c>
      <c r="S1487" t="s">
        <v>12612</v>
      </c>
      <c r="T1487" t="s">
        <v>831</v>
      </c>
      <c r="U1487" t="s">
        <v>409</v>
      </c>
      <c r="V1487" t="s">
        <v>12613</v>
      </c>
      <c r="W1487" t="s">
        <v>6202</v>
      </c>
      <c r="X1487" t="s">
        <v>12614</v>
      </c>
    </row>
    <row r="1488" spans="1:24" hidden="1" x14ac:dyDescent="0.25">
      <c r="A1488" t="s">
        <v>12615</v>
      </c>
      <c r="B1488" t="s">
        <v>12616</v>
      </c>
      <c r="C1488" s="1" t="str">
        <f t="shared" si="150"/>
        <v>21:0955</v>
      </c>
      <c r="D1488" s="1" t="str">
        <f t="shared" si="151"/>
        <v>21:0006</v>
      </c>
      <c r="E1488" t="s">
        <v>11729</v>
      </c>
      <c r="F1488" t="s">
        <v>12617</v>
      </c>
      <c r="H1488">
        <v>64.591807200000005</v>
      </c>
      <c r="I1488">
        <v>-110.1490563</v>
      </c>
      <c r="J1488" s="1" t="str">
        <f t="shared" si="149"/>
        <v>Till</v>
      </c>
      <c r="K1488" s="1" t="str">
        <f t="shared" si="152"/>
        <v>Grain Mount: 0.25 – 0.50 mm</v>
      </c>
      <c r="L1488" t="s">
        <v>11861</v>
      </c>
      <c r="M1488" s="1" t="str">
        <f t="shared" si="154"/>
        <v>Prp</v>
      </c>
      <c r="N1488" t="s">
        <v>8337</v>
      </c>
      <c r="O1488" t="s">
        <v>12618</v>
      </c>
      <c r="P1488" t="s">
        <v>12619</v>
      </c>
      <c r="Q1488" t="s">
        <v>12620</v>
      </c>
      <c r="R1488" t="s">
        <v>33</v>
      </c>
      <c r="S1488" t="s">
        <v>12621</v>
      </c>
      <c r="T1488" t="s">
        <v>483</v>
      </c>
      <c r="U1488" t="s">
        <v>255</v>
      </c>
      <c r="V1488" t="s">
        <v>7879</v>
      </c>
      <c r="W1488" t="s">
        <v>278</v>
      </c>
      <c r="X1488" t="s">
        <v>12622</v>
      </c>
    </row>
    <row r="1489" spans="1:24" hidden="1" x14ac:dyDescent="0.25">
      <c r="A1489" t="s">
        <v>12623</v>
      </c>
      <c r="B1489" t="s">
        <v>12624</v>
      </c>
      <c r="C1489" s="1" t="str">
        <f t="shared" si="150"/>
        <v>21:0955</v>
      </c>
      <c r="D1489" s="1" t="str">
        <f t="shared" si="151"/>
        <v>21:0006</v>
      </c>
      <c r="E1489" t="s">
        <v>11729</v>
      </c>
      <c r="F1489" t="s">
        <v>12625</v>
      </c>
      <c r="H1489">
        <v>64.591807200000005</v>
      </c>
      <c r="I1489">
        <v>-110.1490563</v>
      </c>
      <c r="J1489" s="1" t="str">
        <f t="shared" si="149"/>
        <v>Till</v>
      </c>
      <c r="K1489" s="1" t="str">
        <f t="shared" si="152"/>
        <v>Grain Mount: 0.25 – 0.50 mm</v>
      </c>
      <c r="L1489" t="s">
        <v>11861</v>
      </c>
      <c r="M1489" s="1" t="str">
        <f t="shared" si="154"/>
        <v>Prp</v>
      </c>
      <c r="N1489" t="s">
        <v>12626</v>
      </c>
      <c r="O1489" t="s">
        <v>7523</v>
      </c>
      <c r="P1489" t="s">
        <v>12627</v>
      </c>
      <c r="Q1489" t="s">
        <v>12628</v>
      </c>
      <c r="R1489" t="s">
        <v>234</v>
      </c>
      <c r="S1489" t="s">
        <v>12629</v>
      </c>
      <c r="T1489" t="s">
        <v>305</v>
      </c>
      <c r="U1489" t="s">
        <v>457</v>
      </c>
      <c r="V1489" t="s">
        <v>12630</v>
      </c>
      <c r="W1489" t="s">
        <v>2759</v>
      </c>
      <c r="X1489" t="s">
        <v>12631</v>
      </c>
    </row>
    <row r="1490" spans="1:24" hidden="1" x14ac:dyDescent="0.25">
      <c r="A1490" t="s">
        <v>12632</v>
      </c>
      <c r="B1490" t="s">
        <v>12633</v>
      </c>
      <c r="C1490" s="1" t="str">
        <f t="shared" si="150"/>
        <v>21:0955</v>
      </c>
      <c r="D1490" s="1" t="str">
        <f t="shared" si="151"/>
        <v>21:0006</v>
      </c>
      <c r="E1490" t="s">
        <v>11729</v>
      </c>
      <c r="F1490" t="s">
        <v>12634</v>
      </c>
      <c r="H1490">
        <v>64.591807200000005</v>
      </c>
      <c r="I1490">
        <v>-110.1490563</v>
      </c>
      <c r="J1490" s="1" t="str">
        <f t="shared" si="149"/>
        <v>Till</v>
      </c>
      <c r="K1490" s="1" t="str">
        <f t="shared" si="152"/>
        <v>Grain Mount: 0.25 – 0.50 mm</v>
      </c>
      <c r="L1490" t="s">
        <v>11861</v>
      </c>
      <c r="M1490" s="1" t="str">
        <f t="shared" si="154"/>
        <v>Prp</v>
      </c>
      <c r="N1490" t="s">
        <v>8933</v>
      </c>
      <c r="O1490" t="s">
        <v>4538</v>
      </c>
      <c r="P1490" t="s">
        <v>7495</v>
      </c>
      <c r="Q1490" t="s">
        <v>12635</v>
      </c>
      <c r="R1490" t="s">
        <v>33</v>
      </c>
      <c r="S1490" t="s">
        <v>12636</v>
      </c>
      <c r="T1490" t="s">
        <v>3293</v>
      </c>
      <c r="U1490" t="s">
        <v>33</v>
      </c>
      <c r="V1490" t="s">
        <v>2644</v>
      </c>
      <c r="W1490" t="s">
        <v>246</v>
      </c>
      <c r="X1490" t="s">
        <v>12637</v>
      </c>
    </row>
    <row r="1491" spans="1:24" hidden="1" x14ac:dyDescent="0.25">
      <c r="A1491" t="s">
        <v>12638</v>
      </c>
      <c r="B1491" t="s">
        <v>12639</v>
      </c>
      <c r="C1491" s="1" t="str">
        <f t="shared" si="150"/>
        <v>21:0955</v>
      </c>
      <c r="D1491" s="1" t="str">
        <f t="shared" si="151"/>
        <v>21:0006</v>
      </c>
      <c r="E1491" t="s">
        <v>11729</v>
      </c>
      <c r="F1491" t="s">
        <v>12640</v>
      </c>
      <c r="H1491">
        <v>64.591807200000005</v>
      </c>
      <c r="I1491">
        <v>-110.1490563</v>
      </c>
      <c r="J1491" s="1" t="str">
        <f t="shared" si="149"/>
        <v>Till</v>
      </c>
      <c r="K1491" s="1" t="str">
        <f t="shared" si="152"/>
        <v>Grain Mount: 0.25 – 0.50 mm</v>
      </c>
      <c r="L1491" t="s">
        <v>11861</v>
      </c>
      <c r="M1491" s="1" t="str">
        <f t="shared" si="154"/>
        <v>Prp</v>
      </c>
      <c r="N1491" t="s">
        <v>12641</v>
      </c>
      <c r="O1491" t="s">
        <v>7904</v>
      </c>
      <c r="P1491" t="s">
        <v>1675</v>
      </c>
      <c r="Q1491" t="s">
        <v>12642</v>
      </c>
      <c r="R1491" t="s">
        <v>555</v>
      </c>
      <c r="S1491" t="s">
        <v>10659</v>
      </c>
      <c r="T1491" t="s">
        <v>3030</v>
      </c>
      <c r="U1491" t="s">
        <v>235</v>
      </c>
      <c r="V1491" t="s">
        <v>12643</v>
      </c>
      <c r="W1491" t="s">
        <v>4080</v>
      </c>
      <c r="X1491" t="s">
        <v>12644</v>
      </c>
    </row>
    <row r="1492" spans="1:24" hidden="1" x14ac:dyDescent="0.25">
      <c r="A1492" t="s">
        <v>12645</v>
      </c>
      <c r="B1492" t="s">
        <v>12646</v>
      </c>
      <c r="C1492" s="1" t="str">
        <f t="shared" si="150"/>
        <v>21:0955</v>
      </c>
      <c r="D1492" s="1" t="str">
        <f t="shared" si="151"/>
        <v>21:0006</v>
      </c>
      <c r="E1492" t="s">
        <v>11729</v>
      </c>
      <c r="F1492" t="s">
        <v>12647</v>
      </c>
      <c r="H1492">
        <v>64.591807200000005</v>
      </c>
      <c r="I1492">
        <v>-110.1490563</v>
      </c>
      <c r="J1492" s="1" t="str">
        <f t="shared" si="149"/>
        <v>Till</v>
      </c>
      <c r="K1492" s="1" t="str">
        <f t="shared" si="152"/>
        <v>Grain Mount: 0.25 – 0.50 mm</v>
      </c>
      <c r="L1492" t="s">
        <v>11861</v>
      </c>
      <c r="M1492" s="1" t="str">
        <f t="shared" si="154"/>
        <v>Prp</v>
      </c>
      <c r="N1492" t="s">
        <v>12648</v>
      </c>
      <c r="O1492" t="s">
        <v>12649</v>
      </c>
      <c r="P1492" t="s">
        <v>4653</v>
      </c>
      <c r="Q1492" t="s">
        <v>12650</v>
      </c>
      <c r="R1492" t="s">
        <v>87</v>
      </c>
      <c r="S1492" t="s">
        <v>12651</v>
      </c>
      <c r="T1492" t="s">
        <v>2655</v>
      </c>
      <c r="U1492" t="s">
        <v>728</v>
      </c>
      <c r="V1492" t="s">
        <v>12652</v>
      </c>
      <c r="W1492" t="s">
        <v>3021</v>
      </c>
      <c r="X1492" t="s">
        <v>8854</v>
      </c>
    </row>
    <row r="1493" spans="1:24" hidden="1" x14ac:dyDescent="0.25">
      <c r="A1493" t="s">
        <v>12653</v>
      </c>
      <c r="B1493" t="s">
        <v>12654</v>
      </c>
      <c r="C1493" s="1" t="str">
        <f t="shared" si="150"/>
        <v>21:0955</v>
      </c>
      <c r="D1493" s="1" t="str">
        <f t="shared" si="151"/>
        <v>21:0006</v>
      </c>
      <c r="E1493" t="s">
        <v>11729</v>
      </c>
      <c r="F1493" t="s">
        <v>12655</v>
      </c>
      <c r="H1493">
        <v>64.591807200000005</v>
      </c>
      <c r="I1493">
        <v>-110.1490563</v>
      </c>
      <c r="J1493" s="1" t="str">
        <f t="shared" si="149"/>
        <v>Till</v>
      </c>
      <c r="K1493" s="1" t="str">
        <f t="shared" si="152"/>
        <v>Grain Mount: 0.25 – 0.50 mm</v>
      </c>
      <c r="L1493" t="s">
        <v>11861</v>
      </c>
      <c r="M1493" s="1" t="str">
        <f t="shared" si="154"/>
        <v>Prp</v>
      </c>
      <c r="N1493" t="s">
        <v>12656</v>
      </c>
      <c r="O1493" t="s">
        <v>12075</v>
      </c>
      <c r="P1493" t="s">
        <v>12657</v>
      </c>
      <c r="Q1493" t="s">
        <v>8932</v>
      </c>
      <c r="R1493" t="s">
        <v>462</v>
      </c>
      <c r="S1493" t="s">
        <v>12658</v>
      </c>
      <c r="T1493" t="s">
        <v>343</v>
      </c>
      <c r="U1493" t="s">
        <v>36</v>
      </c>
      <c r="V1493" t="s">
        <v>12659</v>
      </c>
      <c r="W1493" t="s">
        <v>225</v>
      </c>
      <c r="X1493" t="s">
        <v>9238</v>
      </c>
    </row>
    <row r="1494" spans="1:24" hidden="1" x14ac:dyDescent="0.25">
      <c r="A1494" t="s">
        <v>12660</v>
      </c>
      <c r="B1494" t="s">
        <v>12661</v>
      </c>
      <c r="C1494" s="1" t="str">
        <f t="shared" si="150"/>
        <v>21:0955</v>
      </c>
      <c r="D1494" s="1" t="str">
        <f t="shared" si="151"/>
        <v>21:0006</v>
      </c>
      <c r="E1494" t="s">
        <v>11729</v>
      </c>
      <c r="F1494" t="s">
        <v>12662</v>
      </c>
      <c r="H1494">
        <v>64.591807200000005</v>
      </c>
      <c r="I1494">
        <v>-110.1490563</v>
      </c>
      <c r="J1494" s="1" t="str">
        <f t="shared" si="149"/>
        <v>Till</v>
      </c>
      <c r="K1494" s="1" t="str">
        <f t="shared" si="152"/>
        <v>Grain Mount: 0.25 – 0.50 mm</v>
      </c>
      <c r="L1494" t="s">
        <v>11861</v>
      </c>
      <c r="M1494" s="1" t="str">
        <f t="shared" si="154"/>
        <v>Prp</v>
      </c>
      <c r="N1494" t="s">
        <v>12663</v>
      </c>
      <c r="O1494" t="s">
        <v>4576</v>
      </c>
      <c r="P1494" t="s">
        <v>12664</v>
      </c>
      <c r="Q1494" t="s">
        <v>3947</v>
      </c>
      <c r="R1494" t="s">
        <v>555</v>
      </c>
      <c r="S1494" t="s">
        <v>8356</v>
      </c>
      <c r="T1494" t="s">
        <v>3544</v>
      </c>
      <c r="U1494" t="s">
        <v>291</v>
      </c>
      <c r="V1494" t="s">
        <v>12665</v>
      </c>
      <c r="W1494" t="s">
        <v>8925</v>
      </c>
      <c r="X1494" t="s">
        <v>12666</v>
      </c>
    </row>
    <row r="1495" spans="1:24" hidden="1" x14ac:dyDescent="0.25">
      <c r="A1495" t="s">
        <v>12667</v>
      </c>
      <c r="B1495" t="s">
        <v>12668</v>
      </c>
      <c r="C1495" s="1" t="str">
        <f t="shared" si="150"/>
        <v>21:0955</v>
      </c>
      <c r="D1495" s="1" t="str">
        <f t="shared" si="151"/>
        <v>21:0006</v>
      </c>
      <c r="E1495" t="s">
        <v>11729</v>
      </c>
      <c r="F1495" t="s">
        <v>12669</v>
      </c>
      <c r="H1495">
        <v>64.591807200000005</v>
      </c>
      <c r="I1495">
        <v>-110.1490563</v>
      </c>
      <c r="J1495" s="1" t="str">
        <f t="shared" si="149"/>
        <v>Till</v>
      </c>
      <c r="K1495" s="1" t="str">
        <f t="shared" si="152"/>
        <v>Grain Mount: 0.25 – 0.50 mm</v>
      </c>
      <c r="L1495" t="s">
        <v>11861</v>
      </c>
      <c r="M1495" s="1" t="str">
        <f t="shared" si="154"/>
        <v>Prp</v>
      </c>
      <c r="N1495" t="s">
        <v>12670</v>
      </c>
      <c r="O1495" t="s">
        <v>12671</v>
      </c>
      <c r="P1495" t="s">
        <v>8859</v>
      </c>
      <c r="Q1495" t="s">
        <v>12672</v>
      </c>
      <c r="R1495" t="s">
        <v>33</v>
      </c>
      <c r="S1495" t="s">
        <v>12673</v>
      </c>
      <c r="T1495" t="s">
        <v>3819</v>
      </c>
      <c r="U1495" t="s">
        <v>255</v>
      </c>
      <c r="V1495" t="s">
        <v>12674</v>
      </c>
      <c r="W1495" t="s">
        <v>254</v>
      </c>
      <c r="X1495" t="s">
        <v>11577</v>
      </c>
    </row>
    <row r="1496" spans="1:24" hidden="1" x14ac:dyDescent="0.25">
      <c r="A1496" t="s">
        <v>12675</v>
      </c>
      <c r="B1496" t="s">
        <v>12676</v>
      </c>
      <c r="C1496" s="1" t="str">
        <f t="shared" si="150"/>
        <v>21:0955</v>
      </c>
      <c r="D1496" s="1" t="str">
        <f t="shared" si="151"/>
        <v>21:0006</v>
      </c>
      <c r="E1496" t="s">
        <v>11729</v>
      </c>
      <c r="F1496" t="s">
        <v>12677</v>
      </c>
      <c r="H1496">
        <v>64.591807200000005</v>
      </c>
      <c r="I1496">
        <v>-110.1490563</v>
      </c>
      <c r="J1496" s="1" t="str">
        <f t="shared" si="149"/>
        <v>Till</v>
      </c>
      <c r="K1496" s="1" t="str">
        <f t="shared" si="152"/>
        <v>Grain Mount: 0.25 – 0.50 mm</v>
      </c>
      <c r="L1496" t="s">
        <v>11861</v>
      </c>
      <c r="M1496" s="1" t="str">
        <f t="shared" si="154"/>
        <v>Prp</v>
      </c>
      <c r="N1496" t="s">
        <v>12678</v>
      </c>
      <c r="O1496" t="s">
        <v>8801</v>
      </c>
      <c r="P1496" t="s">
        <v>12679</v>
      </c>
      <c r="Q1496" t="s">
        <v>3072</v>
      </c>
      <c r="R1496" t="s">
        <v>61</v>
      </c>
      <c r="S1496" t="s">
        <v>12680</v>
      </c>
      <c r="T1496" t="s">
        <v>182</v>
      </c>
      <c r="U1496" t="s">
        <v>61</v>
      </c>
      <c r="V1496" t="s">
        <v>8157</v>
      </c>
      <c r="W1496" t="s">
        <v>3124</v>
      </c>
      <c r="X1496" t="s">
        <v>3170</v>
      </c>
    </row>
    <row r="1497" spans="1:24" hidden="1" x14ac:dyDescent="0.25">
      <c r="A1497" t="s">
        <v>12681</v>
      </c>
      <c r="B1497" t="s">
        <v>12682</v>
      </c>
      <c r="C1497" s="1" t="str">
        <f t="shared" si="150"/>
        <v>21:0955</v>
      </c>
      <c r="D1497" s="1" t="str">
        <f t="shared" si="151"/>
        <v>21:0006</v>
      </c>
      <c r="E1497" t="s">
        <v>11729</v>
      </c>
      <c r="F1497" t="s">
        <v>12683</v>
      </c>
      <c r="H1497">
        <v>64.591807200000005</v>
      </c>
      <c r="I1497">
        <v>-110.1490563</v>
      </c>
      <c r="J1497" s="1" t="str">
        <f t="shared" ref="J1497:J1560" si="155">HYPERLINK("http://geochem.nrcan.gc.ca/cdogs/content/kwd/kwd020044_e.htm", "Till")</f>
        <v>Till</v>
      </c>
      <c r="K1497" s="1" t="str">
        <f t="shared" si="152"/>
        <v>Grain Mount: 0.25 – 0.50 mm</v>
      </c>
      <c r="L1497" t="s">
        <v>11861</v>
      </c>
      <c r="M1497" s="1" t="str">
        <f t="shared" si="154"/>
        <v>Prp</v>
      </c>
      <c r="N1497" t="s">
        <v>12684</v>
      </c>
      <c r="O1497" t="s">
        <v>2307</v>
      </c>
      <c r="P1497" t="s">
        <v>8399</v>
      </c>
      <c r="Q1497" t="s">
        <v>12685</v>
      </c>
      <c r="R1497" t="s">
        <v>245</v>
      </c>
      <c r="S1497" t="s">
        <v>12686</v>
      </c>
      <c r="T1497" t="s">
        <v>985</v>
      </c>
      <c r="U1497" t="s">
        <v>686</v>
      </c>
      <c r="V1497" t="s">
        <v>12350</v>
      </c>
      <c r="W1497" t="s">
        <v>8925</v>
      </c>
      <c r="X1497" t="s">
        <v>10218</v>
      </c>
    </row>
    <row r="1498" spans="1:24" hidden="1" x14ac:dyDescent="0.25">
      <c r="A1498" t="s">
        <v>12687</v>
      </c>
      <c r="B1498" t="s">
        <v>12688</v>
      </c>
      <c r="C1498" s="1" t="str">
        <f t="shared" si="150"/>
        <v>21:0955</v>
      </c>
      <c r="D1498" s="1" t="str">
        <f t="shared" si="151"/>
        <v>21:0006</v>
      </c>
      <c r="E1498" t="s">
        <v>11729</v>
      </c>
      <c r="F1498" t="s">
        <v>12689</v>
      </c>
      <c r="H1498">
        <v>64.591807200000005</v>
      </c>
      <c r="I1498">
        <v>-110.1490563</v>
      </c>
      <c r="J1498" s="1" t="str">
        <f t="shared" si="155"/>
        <v>Till</v>
      </c>
      <c r="K1498" s="1" t="str">
        <f t="shared" si="152"/>
        <v>Grain Mount: 0.25 – 0.50 mm</v>
      </c>
      <c r="L1498" t="s">
        <v>11861</v>
      </c>
      <c r="M1498" s="1" t="str">
        <f t="shared" si="154"/>
        <v>Prp</v>
      </c>
      <c r="N1498" t="s">
        <v>12690</v>
      </c>
      <c r="O1498" t="s">
        <v>2266</v>
      </c>
      <c r="P1498" t="s">
        <v>12691</v>
      </c>
      <c r="Q1498" t="s">
        <v>288</v>
      </c>
      <c r="R1498" t="s">
        <v>220</v>
      </c>
      <c r="S1498" t="s">
        <v>12692</v>
      </c>
      <c r="T1498" t="s">
        <v>2425</v>
      </c>
      <c r="U1498" t="s">
        <v>474</v>
      </c>
      <c r="V1498" t="s">
        <v>12693</v>
      </c>
      <c r="W1498" t="s">
        <v>765</v>
      </c>
      <c r="X1498" t="s">
        <v>12694</v>
      </c>
    </row>
    <row r="1499" spans="1:24" hidden="1" x14ac:dyDescent="0.25">
      <c r="A1499" t="s">
        <v>12695</v>
      </c>
      <c r="B1499" t="s">
        <v>12696</v>
      </c>
      <c r="C1499" s="1" t="str">
        <f t="shared" si="150"/>
        <v>21:0955</v>
      </c>
      <c r="D1499" s="1" t="str">
        <f t="shared" si="151"/>
        <v>21:0006</v>
      </c>
      <c r="E1499" t="s">
        <v>11729</v>
      </c>
      <c r="F1499" t="s">
        <v>12697</v>
      </c>
      <c r="H1499">
        <v>64.591807200000005</v>
      </c>
      <c r="I1499">
        <v>-110.1490563</v>
      </c>
      <c r="J1499" s="1" t="str">
        <f t="shared" si="155"/>
        <v>Till</v>
      </c>
      <c r="K1499" s="1" t="str">
        <f t="shared" si="152"/>
        <v>Grain Mount: 0.25 – 0.50 mm</v>
      </c>
      <c r="L1499" t="s">
        <v>11861</v>
      </c>
      <c r="M1499" s="1" t="str">
        <f t="shared" si="154"/>
        <v>Prp</v>
      </c>
      <c r="N1499" t="s">
        <v>12698</v>
      </c>
      <c r="O1499" t="s">
        <v>12699</v>
      </c>
      <c r="P1499" t="s">
        <v>12700</v>
      </c>
      <c r="Q1499" t="s">
        <v>12115</v>
      </c>
      <c r="R1499" t="s">
        <v>555</v>
      </c>
      <c r="S1499" t="s">
        <v>4137</v>
      </c>
      <c r="T1499" t="s">
        <v>330</v>
      </c>
      <c r="U1499" t="s">
        <v>424</v>
      </c>
      <c r="V1499" t="s">
        <v>1718</v>
      </c>
      <c r="W1499" t="s">
        <v>1601</v>
      </c>
      <c r="X1499" t="s">
        <v>1690</v>
      </c>
    </row>
    <row r="1500" spans="1:24" hidden="1" x14ac:dyDescent="0.25">
      <c r="A1500" t="s">
        <v>12701</v>
      </c>
      <c r="B1500" t="s">
        <v>12702</v>
      </c>
      <c r="C1500" s="1" t="str">
        <f t="shared" si="150"/>
        <v>21:0955</v>
      </c>
      <c r="D1500" s="1" t="str">
        <f t="shared" si="151"/>
        <v>21:0006</v>
      </c>
      <c r="E1500" t="s">
        <v>11729</v>
      </c>
      <c r="F1500" t="s">
        <v>12703</v>
      </c>
      <c r="H1500">
        <v>64.591807200000005</v>
      </c>
      <c r="I1500">
        <v>-110.1490563</v>
      </c>
      <c r="J1500" s="1" t="str">
        <f t="shared" si="155"/>
        <v>Till</v>
      </c>
      <c r="K1500" s="1" t="str">
        <f t="shared" si="152"/>
        <v>Grain Mount: 0.25 – 0.50 mm</v>
      </c>
      <c r="L1500" t="s">
        <v>11861</v>
      </c>
      <c r="M1500" s="1" t="str">
        <f t="shared" si="154"/>
        <v>Prp</v>
      </c>
      <c r="N1500" t="s">
        <v>12704</v>
      </c>
      <c r="O1500" t="s">
        <v>8801</v>
      </c>
      <c r="P1500" t="s">
        <v>3540</v>
      </c>
      <c r="Q1500" t="s">
        <v>10645</v>
      </c>
      <c r="R1500" t="s">
        <v>33</v>
      </c>
      <c r="S1500" t="s">
        <v>5620</v>
      </c>
      <c r="T1500" t="s">
        <v>3869</v>
      </c>
      <c r="U1500" t="s">
        <v>36</v>
      </c>
      <c r="V1500" t="s">
        <v>4647</v>
      </c>
      <c r="W1500" t="s">
        <v>8445</v>
      </c>
      <c r="X1500" t="s">
        <v>7272</v>
      </c>
    </row>
    <row r="1501" spans="1:24" hidden="1" x14ac:dyDescent="0.25">
      <c r="A1501" t="s">
        <v>12705</v>
      </c>
      <c r="B1501" t="s">
        <v>12706</v>
      </c>
      <c r="C1501" s="1" t="str">
        <f t="shared" si="150"/>
        <v>21:0955</v>
      </c>
      <c r="D1501" s="1" t="str">
        <f t="shared" si="151"/>
        <v>21:0006</v>
      </c>
      <c r="E1501" t="s">
        <v>11729</v>
      </c>
      <c r="F1501" t="s">
        <v>12707</v>
      </c>
      <c r="H1501">
        <v>64.591807200000005</v>
      </c>
      <c r="I1501">
        <v>-110.1490563</v>
      </c>
      <c r="J1501" s="1" t="str">
        <f t="shared" si="155"/>
        <v>Till</v>
      </c>
      <c r="K1501" s="1" t="str">
        <f t="shared" si="152"/>
        <v>Grain Mount: 0.25 – 0.50 mm</v>
      </c>
      <c r="L1501" t="s">
        <v>11861</v>
      </c>
      <c r="M1501" s="1" t="str">
        <f t="shared" si="154"/>
        <v>Prp</v>
      </c>
      <c r="N1501" t="s">
        <v>12708</v>
      </c>
      <c r="O1501" t="s">
        <v>12709</v>
      </c>
      <c r="P1501" t="s">
        <v>12710</v>
      </c>
      <c r="Q1501" t="s">
        <v>12711</v>
      </c>
      <c r="R1501" t="s">
        <v>170</v>
      </c>
      <c r="S1501" t="s">
        <v>3995</v>
      </c>
      <c r="T1501" t="s">
        <v>1847</v>
      </c>
      <c r="U1501" t="s">
        <v>728</v>
      </c>
      <c r="V1501" t="s">
        <v>12712</v>
      </c>
      <c r="W1501" t="s">
        <v>245</v>
      </c>
      <c r="X1501" t="s">
        <v>12713</v>
      </c>
    </row>
    <row r="1502" spans="1:24" hidden="1" x14ac:dyDescent="0.25">
      <c r="A1502" t="s">
        <v>12714</v>
      </c>
      <c r="B1502" t="s">
        <v>12715</v>
      </c>
      <c r="C1502" s="1" t="str">
        <f t="shared" ref="C1502:C1565" si="156">HYPERLINK("http://geochem.nrcan.gc.ca/cdogs/content/bdl/bdl210955_e.htm", "21:0955")</f>
        <v>21:0955</v>
      </c>
      <c r="D1502" s="1" t="str">
        <f t="shared" ref="D1502:D1565" si="157">HYPERLINK("http://geochem.nrcan.gc.ca/cdogs/content/svy/svy210006_e.htm", "21:0006")</f>
        <v>21:0006</v>
      </c>
      <c r="E1502" t="s">
        <v>11729</v>
      </c>
      <c r="F1502" t="s">
        <v>12716</v>
      </c>
      <c r="H1502">
        <v>64.591807200000005</v>
      </c>
      <c r="I1502">
        <v>-110.1490563</v>
      </c>
      <c r="J1502" s="1" t="str">
        <f t="shared" si="155"/>
        <v>Till</v>
      </c>
      <c r="K1502" s="1" t="str">
        <f t="shared" ref="K1502:K1565" si="158">HYPERLINK("http://geochem.nrcan.gc.ca/cdogs/content/kwd/kwd080043_e.htm", "Grain Mount: 0.25 – 0.50 mm")</f>
        <v>Grain Mount: 0.25 – 0.50 mm</v>
      </c>
      <c r="L1502" t="s">
        <v>11861</v>
      </c>
      <c r="M1502" s="1" t="str">
        <f t="shared" si="154"/>
        <v>Prp</v>
      </c>
      <c r="N1502" t="s">
        <v>12717</v>
      </c>
      <c r="O1502" t="s">
        <v>12718</v>
      </c>
      <c r="P1502" t="s">
        <v>12719</v>
      </c>
      <c r="Q1502" t="s">
        <v>12720</v>
      </c>
      <c r="R1502" t="s">
        <v>87</v>
      </c>
      <c r="S1502" t="s">
        <v>9404</v>
      </c>
      <c r="T1502" t="s">
        <v>5632</v>
      </c>
      <c r="U1502" t="s">
        <v>33</v>
      </c>
      <c r="V1502" t="s">
        <v>12721</v>
      </c>
      <c r="W1502" t="s">
        <v>4206</v>
      </c>
      <c r="X1502" t="s">
        <v>6606</v>
      </c>
    </row>
    <row r="1503" spans="1:24" hidden="1" x14ac:dyDescent="0.25">
      <c r="A1503" t="s">
        <v>12722</v>
      </c>
      <c r="B1503" t="s">
        <v>12723</v>
      </c>
      <c r="C1503" s="1" t="str">
        <f t="shared" si="156"/>
        <v>21:0955</v>
      </c>
      <c r="D1503" s="1" t="str">
        <f t="shared" si="157"/>
        <v>21:0006</v>
      </c>
      <c r="E1503" t="s">
        <v>11729</v>
      </c>
      <c r="F1503" t="s">
        <v>12724</v>
      </c>
      <c r="H1503">
        <v>64.591807200000005</v>
      </c>
      <c r="I1503">
        <v>-110.1490563</v>
      </c>
      <c r="J1503" s="1" t="str">
        <f t="shared" si="155"/>
        <v>Till</v>
      </c>
      <c r="K1503" s="1" t="str">
        <f t="shared" si="158"/>
        <v>Grain Mount: 0.25 – 0.50 mm</v>
      </c>
      <c r="L1503" t="s">
        <v>11861</v>
      </c>
      <c r="M1503" s="1" t="str">
        <f t="shared" si="154"/>
        <v>Prp</v>
      </c>
      <c r="N1503" t="s">
        <v>12725</v>
      </c>
      <c r="O1503" t="s">
        <v>2858</v>
      </c>
      <c r="P1503" t="s">
        <v>12726</v>
      </c>
      <c r="Q1503" t="s">
        <v>12017</v>
      </c>
      <c r="R1503" t="s">
        <v>90</v>
      </c>
      <c r="S1503" t="s">
        <v>12402</v>
      </c>
      <c r="T1503" t="s">
        <v>4031</v>
      </c>
      <c r="U1503" t="s">
        <v>33</v>
      </c>
      <c r="V1503" t="s">
        <v>12727</v>
      </c>
      <c r="W1503" t="s">
        <v>172</v>
      </c>
      <c r="X1503" t="s">
        <v>12728</v>
      </c>
    </row>
    <row r="1504" spans="1:24" hidden="1" x14ac:dyDescent="0.25">
      <c r="A1504" t="s">
        <v>12729</v>
      </c>
      <c r="B1504" t="s">
        <v>12730</v>
      </c>
      <c r="C1504" s="1" t="str">
        <f t="shared" si="156"/>
        <v>21:0955</v>
      </c>
      <c r="D1504" s="1" t="str">
        <f t="shared" si="157"/>
        <v>21:0006</v>
      </c>
      <c r="E1504" t="s">
        <v>11729</v>
      </c>
      <c r="F1504" t="s">
        <v>12731</v>
      </c>
      <c r="H1504">
        <v>64.591807200000005</v>
      </c>
      <c r="I1504">
        <v>-110.1490563</v>
      </c>
      <c r="J1504" s="1" t="str">
        <f t="shared" si="155"/>
        <v>Till</v>
      </c>
      <c r="K1504" s="1" t="str">
        <f t="shared" si="158"/>
        <v>Grain Mount: 0.25 – 0.50 mm</v>
      </c>
      <c r="L1504" t="s">
        <v>11861</v>
      </c>
      <c r="M1504" s="1" t="str">
        <f t="shared" si="154"/>
        <v>Prp</v>
      </c>
      <c r="N1504" t="s">
        <v>12732</v>
      </c>
      <c r="O1504" t="s">
        <v>4105</v>
      </c>
      <c r="P1504" t="s">
        <v>12733</v>
      </c>
      <c r="Q1504" t="s">
        <v>3808</v>
      </c>
      <c r="R1504" t="s">
        <v>226</v>
      </c>
      <c r="S1504" t="s">
        <v>7693</v>
      </c>
      <c r="T1504" t="s">
        <v>891</v>
      </c>
      <c r="U1504" t="s">
        <v>36</v>
      </c>
      <c r="V1504" t="s">
        <v>12734</v>
      </c>
      <c r="W1504" t="s">
        <v>6675</v>
      </c>
      <c r="X1504" t="s">
        <v>10711</v>
      </c>
    </row>
    <row r="1505" spans="1:24" hidden="1" x14ac:dyDescent="0.25">
      <c r="A1505" t="s">
        <v>12735</v>
      </c>
      <c r="B1505" t="s">
        <v>12736</v>
      </c>
      <c r="C1505" s="1" t="str">
        <f t="shared" si="156"/>
        <v>21:0955</v>
      </c>
      <c r="D1505" s="1" t="str">
        <f t="shared" si="157"/>
        <v>21:0006</v>
      </c>
      <c r="E1505" t="s">
        <v>11729</v>
      </c>
      <c r="F1505" t="s">
        <v>12737</v>
      </c>
      <c r="H1505">
        <v>64.591807200000005</v>
      </c>
      <c r="I1505">
        <v>-110.1490563</v>
      </c>
      <c r="J1505" s="1" t="str">
        <f t="shared" si="155"/>
        <v>Till</v>
      </c>
      <c r="K1505" s="1" t="str">
        <f t="shared" si="158"/>
        <v>Grain Mount: 0.25 – 0.50 mm</v>
      </c>
      <c r="L1505" t="s">
        <v>11861</v>
      </c>
      <c r="M1505" s="1" t="str">
        <f t="shared" si="154"/>
        <v>Prp</v>
      </c>
      <c r="N1505" t="s">
        <v>12738</v>
      </c>
      <c r="O1505" t="s">
        <v>12739</v>
      </c>
      <c r="P1505" t="s">
        <v>12740</v>
      </c>
      <c r="Q1505" t="s">
        <v>12741</v>
      </c>
      <c r="R1505" t="s">
        <v>87</v>
      </c>
      <c r="S1505" t="s">
        <v>12742</v>
      </c>
      <c r="T1505" t="s">
        <v>89</v>
      </c>
      <c r="U1505" t="s">
        <v>61</v>
      </c>
      <c r="V1505" t="s">
        <v>8288</v>
      </c>
      <c r="W1505" t="s">
        <v>3700</v>
      </c>
      <c r="X1505" t="s">
        <v>12743</v>
      </c>
    </row>
    <row r="1506" spans="1:24" hidden="1" x14ac:dyDescent="0.25">
      <c r="A1506" t="s">
        <v>12744</v>
      </c>
      <c r="B1506" t="s">
        <v>12745</v>
      </c>
      <c r="C1506" s="1" t="str">
        <f t="shared" si="156"/>
        <v>21:0955</v>
      </c>
      <c r="D1506" s="1" t="str">
        <f t="shared" si="157"/>
        <v>21:0006</v>
      </c>
      <c r="E1506" t="s">
        <v>11729</v>
      </c>
      <c r="F1506" t="s">
        <v>12746</v>
      </c>
      <c r="H1506">
        <v>64.591807200000005</v>
      </c>
      <c r="I1506">
        <v>-110.1490563</v>
      </c>
      <c r="J1506" s="1" t="str">
        <f t="shared" si="155"/>
        <v>Till</v>
      </c>
      <c r="K1506" s="1" t="str">
        <f t="shared" si="158"/>
        <v>Grain Mount: 0.25 – 0.50 mm</v>
      </c>
      <c r="L1506" t="s">
        <v>11861</v>
      </c>
      <c r="M1506" s="1" t="str">
        <f t="shared" si="154"/>
        <v>Prp</v>
      </c>
      <c r="N1506" t="s">
        <v>1154</v>
      </c>
      <c r="O1506" t="s">
        <v>12747</v>
      </c>
      <c r="P1506" t="s">
        <v>12748</v>
      </c>
      <c r="Q1506" t="s">
        <v>2684</v>
      </c>
      <c r="R1506" t="s">
        <v>33</v>
      </c>
      <c r="S1506" t="s">
        <v>12749</v>
      </c>
      <c r="T1506" t="s">
        <v>4285</v>
      </c>
      <c r="U1506" t="s">
        <v>87</v>
      </c>
      <c r="V1506" t="s">
        <v>4177</v>
      </c>
      <c r="W1506" t="s">
        <v>509</v>
      </c>
      <c r="X1506" t="s">
        <v>12750</v>
      </c>
    </row>
    <row r="1507" spans="1:24" hidden="1" x14ac:dyDescent="0.25">
      <c r="A1507" t="s">
        <v>12751</v>
      </c>
      <c r="B1507" t="s">
        <v>12752</v>
      </c>
      <c r="C1507" s="1" t="str">
        <f t="shared" si="156"/>
        <v>21:0955</v>
      </c>
      <c r="D1507" s="1" t="str">
        <f t="shared" si="157"/>
        <v>21:0006</v>
      </c>
      <c r="E1507" t="s">
        <v>11729</v>
      </c>
      <c r="F1507" t="s">
        <v>12753</v>
      </c>
      <c r="H1507">
        <v>64.591807200000005</v>
      </c>
      <c r="I1507">
        <v>-110.1490563</v>
      </c>
      <c r="J1507" s="1" t="str">
        <f t="shared" si="155"/>
        <v>Till</v>
      </c>
      <c r="K1507" s="1" t="str">
        <f t="shared" si="158"/>
        <v>Grain Mount: 0.25 – 0.50 mm</v>
      </c>
      <c r="L1507" t="s">
        <v>11861</v>
      </c>
      <c r="M1507" s="1" t="str">
        <f t="shared" si="154"/>
        <v>Prp</v>
      </c>
      <c r="N1507" t="s">
        <v>12754</v>
      </c>
      <c r="O1507" t="s">
        <v>4272</v>
      </c>
      <c r="P1507" t="s">
        <v>12710</v>
      </c>
      <c r="Q1507" t="s">
        <v>4243</v>
      </c>
      <c r="R1507" t="s">
        <v>61</v>
      </c>
      <c r="S1507" t="s">
        <v>12755</v>
      </c>
      <c r="T1507" t="s">
        <v>5507</v>
      </c>
      <c r="U1507" t="s">
        <v>33</v>
      </c>
      <c r="V1507" t="s">
        <v>11975</v>
      </c>
      <c r="W1507" t="s">
        <v>1428</v>
      </c>
      <c r="X1507" t="s">
        <v>12756</v>
      </c>
    </row>
    <row r="1508" spans="1:24" hidden="1" x14ac:dyDescent="0.25">
      <c r="A1508" t="s">
        <v>12757</v>
      </c>
      <c r="B1508" t="s">
        <v>12758</v>
      </c>
      <c r="C1508" s="1" t="str">
        <f t="shared" si="156"/>
        <v>21:0955</v>
      </c>
      <c r="D1508" s="1" t="str">
        <f t="shared" si="157"/>
        <v>21:0006</v>
      </c>
      <c r="E1508" t="s">
        <v>11729</v>
      </c>
      <c r="F1508" t="s">
        <v>12759</v>
      </c>
      <c r="H1508">
        <v>64.591807200000005</v>
      </c>
      <c r="I1508">
        <v>-110.1490563</v>
      </c>
      <c r="J1508" s="1" t="str">
        <f t="shared" si="155"/>
        <v>Till</v>
      </c>
      <c r="K1508" s="1" t="str">
        <f t="shared" si="158"/>
        <v>Grain Mount: 0.25 – 0.50 mm</v>
      </c>
      <c r="L1508" t="s">
        <v>11861</v>
      </c>
      <c r="M1508" s="1" t="str">
        <f t="shared" si="154"/>
        <v>Prp</v>
      </c>
      <c r="N1508" t="s">
        <v>10989</v>
      </c>
      <c r="O1508" t="s">
        <v>4312</v>
      </c>
      <c r="P1508" t="s">
        <v>10574</v>
      </c>
      <c r="Q1508" t="s">
        <v>12760</v>
      </c>
      <c r="R1508" t="s">
        <v>555</v>
      </c>
      <c r="S1508" t="s">
        <v>12761</v>
      </c>
      <c r="T1508" t="s">
        <v>3430</v>
      </c>
      <c r="U1508" t="s">
        <v>33</v>
      </c>
      <c r="V1508" t="s">
        <v>4088</v>
      </c>
      <c r="W1508" t="s">
        <v>1172</v>
      </c>
      <c r="X1508" t="s">
        <v>12762</v>
      </c>
    </row>
    <row r="1509" spans="1:24" hidden="1" x14ac:dyDescent="0.25">
      <c r="A1509" t="s">
        <v>12763</v>
      </c>
      <c r="B1509" t="s">
        <v>12764</v>
      </c>
      <c r="C1509" s="1" t="str">
        <f t="shared" si="156"/>
        <v>21:0955</v>
      </c>
      <c r="D1509" s="1" t="str">
        <f t="shared" si="157"/>
        <v>21:0006</v>
      </c>
      <c r="E1509" t="s">
        <v>11729</v>
      </c>
      <c r="F1509" t="s">
        <v>12765</v>
      </c>
      <c r="H1509">
        <v>64.591807200000005</v>
      </c>
      <c r="I1509">
        <v>-110.1490563</v>
      </c>
      <c r="J1509" s="1" t="str">
        <f t="shared" si="155"/>
        <v>Till</v>
      </c>
      <c r="K1509" s="1" t="str">
        <f t="shared" si="158"/>
        <v>Grain Mount: 0.25 – 0.50 mm</v>
      </c>
      <c r="L1509" t="s">
        <v>11861</v>
      </c>
      <c r="M1509" s="1" t="str">
        <f t="shared" si="154"/>
        <v>Prp</v>
      </c>
      <c r="N1509" t="s">
        <v>4627</v>
      </c>
      <c r="O1509" t="s">
        <v>2226</v>
      </c>
      <c r="P1509" t="s">
        <v>12766</v>
      </c>
      <c r="Q1509" t="s">
        <v>12767</v>
      </c>
      <c r="R1509" t="s">
        <v>420</v>
      </c>
      <c r="S1509" t="s">
        <v>12768</v>
      </c>
      <c r="T1509" t="s">
        <v>3441</v>
      </c>
      <c r="U1509" t="s">
        <v>226</v>
      </c>
      <c r="V1509" t="s">
        <v>4196</v>
      </c>
      <c r="W1509" t="s">
        <v>133</v>
      </c>
      <c r="X1509" t="s">
        <v>12769</v>
      </c>
    </row>
    <row r="1510" spans="1:24" hidden="1" x14ac:dyDescent="0.25">
      <c r="A1510" t="s">
        <v>12770</v>
      </c>
      <c r="B1510" t="s">
        <v>12771</v>
      </c>
      <c r="C1510" s="1" t="str">
        <f t="shared" si="156"/>
        <v>21:0955</v>
      </c>
      <c r="D1510" s="1" t="str">
        <f t="shared" si="157"/>
        <v>21:0006</v>
      </c>
      <c r="E1510" t="s">
        <v>11729</v>
      </c>
      <c r="F1510" t="s">
        <v>12772</v>
      </c>
      <c r="H1510">
        <v>64.591807200000005</v>
      </c>
      <c r="I1510">
        <v>-110.1490563</v>
      </c>
      <c r="J1510" s="1" t="str">
        <f t="shared" si="155"/>
        <v>Till</v>
      </c>
      <c r="K1510" s="1" t="str">
        <f t="shared" si="158"/>
        <v>Grain Mount: 0.25 – 0.50 mm</v>
      </c>
      <c r="L1510" t="s">
        <v>11861</v>
      </c>
      <c r="M1510" s="1" t="str">
        <f t="shared" si="154"/>
        <v>Prp</v>
      </c>
      <c r="N1510" t="s">
        <v>12773</v>
      </c>
      <c r="O1510" t="s">
        <v>7314</v>
      </c>
      <c r="P1510" t="s">
        <v>5218</v>
      </c>
      <c r="Q1510" t="s">
        <v>9457</v>
      </c>
      <c r="R1510" t="s">
        <v>101</v>
      </c>
      <c r="S1510" t="s">
        <v>12774</v>
      </c>
      <c r="T1510" t="s">
        <v>3293</v>
      </c>
      <c r="U1510" t="s">
        <v>33</v>
      </c>
      <c r="V1510" t="s">
        <v>12775</v>
      </c>
      <c r="W1510" t="s">
        <v>555</v>
      </c>
      <c r="X1510" t="s">
        <v>12776</v>
      </c>
    </row>
    <row r="1511" spans="1:24" hidden="1" x14ac:dyDescent="0.25">
      <c r="A1511" t="s">
        <v>12777</v>
      </c>
      <c r="B1511" t="s">
        <v>12778</v>
      </c>
      <c r="C1511" s="1" t="str">
        <f t="shared" si="156"/>
        <v>21:0955</v>
      </c>
      <c r="D1511" s="1" t="str">
        <f t="shared" si="157"/>
        <v>21:0006</v>
      </c>
      <c r="E1511" t="s">
        <v>11729</v>
      </c>
      <c r="F1511" t="s">
        <v>12779</v>
      </c>
      <c r="H1511">
        <v>64.591807200000005</v>
      </c>
      <c r="I1511">
        <v>-110.1490563</v>
      </c>
      <c r="J1511" s="1" t="str">
        <f t="shared" si="155"/>
        <v>Till</v>
      </c>
      <c r="K1511" s="1" t="str">
        <f t="shared" si="158"/>
        <v>Grain Mount: 0.25 – 0.50 mm</v>
      </c>
      <c r="L1511" t="s">
        <v>11861</v>
      </c>
      <c r="M1511" s="1" t="str">
        <f t="shared" si="154"/>
        <v>Prp</v>
      </c>
      <c r="N1511" t="s">
        <v>12780</v>
      </c>
      <c r="O1511" t="s">
        <v>12106</v>
      </c>
      <c r="P1511" t="s">
        <v>12781</v>
      </c>
      <c r="Q1511" t="s">
        <v>9230</v>
      </c>
      <c r="R1511" t="s">
        <v>33</v>
      </c>
      <c r="S1511" t="s">
        <v>12782</v>
      </c>
      <c r="T1511" t="s">
        <v>957</v>
      </c>
      <c r="U1511" t="s">
        <v>47</v>
      </c>
      <c r="V1511" t="s">
        <v>12783</v>
      </c>
      <c r="W1511" t="s">
        <v>6605</v>
      </c>
      <c r="X1511" t="s">
        <v>1852</v>
      </c>
    </row>
    <row r="1512" spans="1:24" hidden="1" x14ac:dyDescent="0.25">
      <c r="A1512" t="s">
        <v>12784</v>
      </c>
      <c r="B1512" t="s">
        <v>12785</v>
      </c>
      <c r="C1512" s="1" t="str">
        <f t="shared" si="156"/>
        <v>21:0955</v>
      </c>
      <c r="D1512" s="1" t="str">
        <f t="shared" si="157"/>
        <v>21:0006</v>
      </c>
      <c r="E1512" t="s">
        <v>11729</v>
      </c>
      <c r="F1512" t="s">
        <v>12786</v>
      </c>
      <c r="H1512">
        <v>64.591807200000005</v>
      </c>
      <c r="I1512">
        <v>-110.1490563</v>
      </c>
      <c r="J1512" s="1" t="str">
        <f t="shared" si="155"/>
        <v>Till</v>
      </c>
      <c r="K1512" s="1" t="str">
        <f t="shared" si="158"/>
        <v>Grain Mount: 0.25 – 0.50 mm</v>
      </c>
      <c r="L1512" t="s">
        <v>11861</v>
      </c>
      <c r="M1512" s="1" t="str">
        <f t="shared" si="154"/>
        <v>Prp</v>
      </c>
      <c r="N1512" t="s">
        <v>12787</v>
      </c>
      <c r="O1512" t="s">
        <v>12788</v>
      </c>
      <c r="P1512" t="s">
        <v>12789</v>
      </c>
      <c r="Q1512" t="s">
        <v>12182</v>
      </c>
      <c r="R1512" t="s">
        <v>223</v>
      </c>
      <c r="S1512" t="s">
        <v>12790</v>
      </c>
      <c r="T1512" t="s">
        <v>63</v>
      </c>
      <c r="U1512" t="s">
        <v>449</v>
      </c>
      <c r="V1512" t="s">
        <v>12791</v>
      </c>
      <c r="W1512" t="s">
        <v>669</v>
      </c>
      <c r="X1512" t="s">
        <v>12792</v>
      </c>
    </row>
    <row r="1513" spans="1:24" hidden="1" x14ac:dyDescent="0.25">
      <c r="A1513" t="s">
        <v>12793</v>
      </c>
      <c r="B1513" t="s">
        <v>12794</v>
      </c>
      <c r="C1513" s="1" t="str">
        <f t="shared" si="156"/>
        <v>21:0955</v>
      </c>
      <c r="D1513" s="1" t="str">
        <f t="shared" si="157"/>
        <v>21:0006</v>
      </c>
      <c r="E1513" t="s">
        <v>11729</v>
      </c>
      <c r="F1513" t="s">
        <v>12795</v>
      </c>
      <c r="H1513">
        <v>64.591807200000005</v>
      </c>
      <c r="I1513">
        <v>-110.1490563</v>
      </c>
      <c r="J1513" s="1" t="str">
        <f t="shared" si="155"/>
        <v>Till</v>
      </c>
      <c r="K1513" s="1" t="str">
        <f t="shared" si="158"/>
        <v>Grain Mount: 0.25 – 0.50 mm</v>
      </c>
      <c r="L1513" t="s">
        <v>11861</v>
      </c>
      <c r="M1513" s="1" t="str">
        <f t="shared" si="154"/>
        <v>Prp</v>
      </c>
      <c r="N1513" t="s">
        <v>12796</v>
      </c>
      <c r="O1513" t="s">
        <v>12797</v>
      </c>
      <c r="P1513" t="s">
        <v>12798</v>
      </c>
      <c r="Q1513" t="s">
        <v>12799</v>
      </c>
      <c r="R1513" t="s">
        <v>555</v>
      </c>
      <c r="S1513" t="s">
        <v>12800</v>
      </c>
      <c r="T1513" t="s">
        <v>330</v>
      </c>
      <c r="U1513" t="s">
        <v>61</v>
      </c>
      <c r="V1513" t="s">
        <v>12605</v>
      </c>
      <c r="W1513" t="s">
        <v>1822</v>
      </c>
      <c r="X1513" t="s">
        <v>10315</v>
      </c>
    </row>
    <row r="1514" spans="1:24" hidden="1" x14ac:dyDescent="0.25">
      <c r="A1514" t="s">
        <v>12801</v>
      </c>
      <c r="B1514" t="s">
        <v>12802</v>
      </c>
      <c r="C1514" s="1" t="str">
        <f t="shared" si="156"/>
        <v>21:0955</v>
      </c>
      <c r="D1514" s="1" t="str">
        <f t="shared" si="157"/>
        <v>21:0006</v>
      </c>
      <c r="E1514" t="s">
        <v>11729</v>
      </c>
      <c r="F1514" t="s">
        <v>12803</v>
      </c>
      <c r="H1514">
        <v>64.591807200000005</v>
      </c>
      <c r="I1514">
        <v>-110.1490563</v>
      </c>
      <c r="J1514" s="1" t="str">
        <f t="shared" si="155"/>
        <v>Till</v>
      </c>
      <c r="K1514" s="1" t="str">
        <f t="shared" si="158"/>
        <v>Grain Mount: 0.25 – 0.50 mm</v>
      </c>
      <c r="L1514" t="s">
        <v>11861</v>
      </c>
      <c r="M1514" s="1" t="str">
        <f t="shared" si="154"/>
        <v>Prp</v>
      </c>
      <c r="N1514" t="s">
        <v>12804</v>
      </c>
      <c r="O1514" t="s">
        <v>12805</v>
      </c>
      <c r="P1514" t="s">
        <v>12806</v>
      </c>
      <c r="Q1514" t="s">
        <v>566</v>
      </c>
      <c r="R1514" t="s">
        <v>33</v>
      </c>
      <c r="S1514" t="s">
        <v>12807</v>
      </c>
      <c r="T1514" t="s">
        <v>891</v>
      </c>
      <c r="U1514" t="s">
        <v>233</v>
      </c>
      <c r="V1514" t="s">
        <v>12808</v>
      </c>
      <c r="W1514" t="s">
        <v>1822</v>
      </c>
      <c r="X1514" t="s">
        <v>3774</v>
      </c>
    </row>
    <row r="1515" spans="1:24" hidden="1" x14ac:dyDescent="0.25">
      <c r="A1515" t="s">
        <v>12809</v>
      </c>
      <c r="B1515" t="s">
        <v>12810</v>
      </c>
      <c r="C1515" s="1" t="str">
        <f t="shared" si="156"/>
        <v>21:0955</v>
      </c>
      <c r="D1515" s="1" t="str">
        <f t="shared" si="157"/>
        <v>21:0006</v>
      </c>
      <c r="E1515" t="s">
        <v>11729</v>
      </c>
      <c r="F1515" t="s">
        <v>12811</v>
      </c>
      <c r="H1515">
        <v>64.591807200000005</v>
      </c>
      <c r="I1515">
        <v>-110.1490563</v>
      </c>
      <c r="J1515" s="1" t="str">
        <f t="shared" si="155"/>
        <v>Till</v>
      </c>
      <c r="K1515" s="1" t="str">
        <f t="shared" si="158"/>
        <v>Grain Mount: 0.25 – 0.50 mm</v>
      </c>
      <c r="L1515" t="s">
        <v>11861</v>
      </c>
      <c r="M1515" s="1" t="str">
        <f t="shared" ref="M1515:M1546" si="159">HYPERLINK("http://geochem.nrcan.gc.ca/cdogs/content/kwd/kwd030523_e.htm", "Prp")</f>
        <v>Prp</v>
      </c>
      <c r="N1515" t="s">
        <v>3767</v>
      </c>
      <c r="O1515" t="s">
        <v>12812</v>
      </c>
      <c r="P1515" t="s">
        <v>8424</v>
      </c>
      <c r="Q1515" t="s">
        <v>12813</v>
      </c>
      <c r="R1515" t="s">
        <v>33</v>
      </c>
      <c r="S1515" t="s">
        <v>12814</v>
      </c>
      <c r="T1515" t="s">
        <v>456</v>
      </c>
      <c r="U1515" t="s">
        <v>33</v>
      </c>
      <c r="V1515" t="s">
        <v>4109</v>
      </c>
      <c r="W1515" t="s">
        <v>61</v>
      </c>
      <c r="X1515" t="s">
        <v>12815</v>
      </c>
    </row>
    <row r="1516" spans="1:24" hidden="1" x14ac:dyDescent="0.25">
      <c r="A1516" t="s">
        <v>12816</v>
      </c>
      <c r="B1516" t="s">
        <v>12817</v>
      </c>
      <c r="C1516" s="1" t="str">
        <f t="shared" si="156"/>
        <v>21:0955</v>
      </c>
      <c r="D1516" s="1" t="str">
        <f t="shared" si="157"/>
        <v>21:0006</v>
      </c>
      <c r="E1516" t="s">
        <v>11729</v>
      </c>
      <c r="F1516" t="s">
        <v>12818</v>
      </c>
      <c r="H1516">
        <v>64.591807200000005</v>
      </c>
      <c r="I1516">
        <v>-110.1490563</v>
      </c>
      <c r="J1516" s="1" t="str">
        <f t="shared" si="155"/>
        <v>Till</v>
      </c>
      <c r="K1516" s="1" t="str">
        <f t="shared" si="158"/>
        <v>Grain Mount: 0.25 – 0.50 mm</v>
      </c>
      <c r="L1516" t="s">
        <v>11861</v>
      </c>
      <c r="M1516" s="1" t="str">
        <f t="shared" si="159"/>
        <v>Prp</v>
      </c>
      <c r="N1516" t="s">
        <v>12819</v>
      </c>
      <c r="O1516" t="s">
        <v>3355</v>
      </c>
      <c r="P1516" t="s">
        <v>12820</v>
      </c>
      <c r="Q1516" t="s">
        <v>4232</v>
      </c>
      <c r="R1516" t="s">
        <v>457</v>
      </c>
      <c r="S1516" t="s">
        <v>8957</v>
      </c>
      <c r="T1516" t="s">
        <v>611</v>
      </c>
      <c r="U1516" t="s">
        <v>33</v>
      </c>
      <c r="V1516" t="s">
        <v>12821</v>
      </c>
      <c r="W1516" t="s">
        <v>47</v>
      </c>
      <c r="X1516" t="s">
        <v>11516</v>
      </c>
    </row>
    <row r="1517" spans="1:24" hidden="1" x14ac:dyDescent="0.25">
      <c r="A1517" t="s">
        <v>12822</v>
      </c>
      <c r="B1517" t="s">
        <v>12823</v>
      </c>
      <c r="C1517" s="1" t="str">
        <f t="shared" si="156"/>
        <v>21:0955</v>
      </c>
      <c r="D1517" s="1" t="str">
        <f t="shared" si="157"/>
        <v>21:0006</v>
      </c>
      <c r="E1517" t="s">
        <v>11729</v>
      </c>
      <c r="F1517" t="s">
        <v>12824</v>
      </c>
      <c r="H1517">
        <v>64.591807200000005</v>
      </c>
      <c r="I1517">
        <v>-110.1490563</v>
      </c>
      <c r="J1517" s="1" t="str">
        <f t="shared" si="155"/>
        <v>Till</v>
      </c>
      <c r="K1517" s="1" t="str">
        <f t="shared" si="158"/>
        <v>Grain Mount: 0.25 – 0.50 mm</v>
      </c>
      <c r="L1517" t="s">
        <v>11861</v>
      </c>
      <c r="M1517" s="1" t="str">
        <f t="shared" si="159"/>
        <v>Prp</v>
      </c>
      <c r="N1517" t="s">
        <v>12825</v>
      </c>
      <c r="O1517" t="s">
        <v>12826</v>
      </c>
      <c r="P1517" t="s">
        <v>12827</v>
      </c>
      <c r="Q1517" t="s">
        <v>554</v>
      </c>
      <c r="R1517" t="s">
        <v>33</v>
      </c>
      <c r="S1517" t="s">
        <v>11656</v>
      </c>
      <c r="T1517" t="s">
        <v>212</v>
      </c>
      <c r="U1517" t="s">
        <v>33</v>
      </c>
      <c r="V1517" t="s">
        <v>12674</v>
      </c>
      <c r="W1517" t="s">
        <v>3465</v>
      </c>
      <c r="X1517" t="s">
        <v>9238</v>
      </c>
    </row>
    <row r="1518" spans="1:24" hidden="1" x14ac:dyDescent="0.25">
      <c r="A1518" t="s">
        <v>12828</v>
      </c>
      <c r="B1518" t="s">
        <v>12829</v>
      </c>
      <c r="C1518" s="1" t="str">
        <f t="shared" si="156"/>
        <v>21:0955</v>
      </c>
      <c r="D1518" s="1" t="str">
        <f t="shared" si="157"/>
        <v>21:0006</v>
      </c>
      <c r="E1518" t="s">
        <v>11729</v>
      </c>
      <c r="F1518" t="s">
        <v>12830</v>
      </c>
      <c r="H1518">
        <v>64.591807200000005</v>
      </c>
      <c r="I1518">
        <v>-110.1490563</v>
      </c>
      <c r="J1518" s="1" t="str">
        <f t="shared" si="155"/>
        <v>Till</v>
      </c>
      <c r="K1518" s="1" t="str">
        <f t="shared" si="158"/>
        <v>Grain Mount: 0.25 – 0.50 mm</v>
      </c>
      <c r="L1518" t="s">
        <v>11861</v>
      </c>
      <c r="M1518" s="1" t="str">
        <f t="shared" si="159"/>
        <v>Prp</v>
      </c>
      <c r="N1518" t="s">
        <v>12831</v>
      </c>
      <c r="O1518" t="s">
        <v>7428</v>
      </c>
      <c r="P1518" t="s">
        <v>12832</v>
      </c>
      <c r="Q1518" t="s">
        <v>12833</v>
      </c>
      <c r="R1518" t="s">
        <v>33</v>
      </c>
      <c r="S1518" t="s">
        <v>12834</v>
      </c>
      <c r="T1518" t="s">
        <v>12835</v>
      </c>
      <c r="U1518" t="s">
        <v>33</v>
      </c>
      <c r="V1518" t="s">
        <v>12836</v>
      </c>
      <c r="W1518" t="s">
        <v>234</v>
      </c>
      <c r="X1518" t="s">
        <v>12837</v>
      </c>
    </row>
    <row r="1519" spans="1:24" hidden="1" x14ac:dyDescent="0.25">
      <c r="A1519" t="s">
        <v>12838</v>
      </c>
      <c r="B1519" t="s">
        <v>12839</v>
      </c>
      <c r="C1519" s="1" t="str">
        <f t="shared" si="156"/>
        <v>21:0955</v>
      </c>
      <c r="D1519" s="1" t="str">
        <f t="shared" si="157"/>
        <v>21:0006</v>
      </c>
      <c r="E1519" t="s">
        <v>11729</v>
      </c>
      <c r="F1519" t="s">
        <v>12840</v>
      </c>
      <c r="H1519">
        <v>64.591807200000005</v>
      </c>
      <c r="I1519">
        <v>-110.1490563</v>
      </c>
      <c r="J1519" s="1" t="str">
        <f t="shared" si="155"/>
        <v>Till</v>
      </c>
      <c r="K1519" s="1" t="str">
        <f t="shared" si="158"/>
        <v>Grain Mount: 0.25 – 0.50 mm</v>
      </c>
      <c r="L1519" t="s">
        <v>11861</v>
      </c>
      <c r="M1519" s="1" t="str">
        <f t="shared" si="159"/>
        <v>Prp</v>
      </c>
      <c r="N1519" t="s">
        <v>12841</v>
      </c>
      <c r="O1519" t="s">
        <v>7619</v>
      </c>
      <c r="P1519" t="s">
        <v>12842</v>
      </c>
      <c r="Q1519" t="s">
        <v>983</v>
      </c>
      <c r="R1519" t="s">
        <v>462</v>
      </c>
      <c r="S1519" t="s">
        <v>4213</v>
      </c>
      <c r="T1519" t="s">
        <v>891</v>
      </c>
      <c r="U1519" t="s">
        <v>104</v>
      </c>
      <c r="V1519" t="s">
        <v>8314</v>
      </c>
      <c r="W1519" t="s">
        <v>2905</v>
      </c>
      <c r="X1519" t="s">
        <v>12843</v>
      </c>
    </row>
    <row r="1520" spans="1:24" hidden="1" x14ac:dyDescent="0.25">
      <c r="A1520" t="s">
        <v>12844</v>
      </c>
      <c r="B1520" t="s">
        <v>12845</v>
      </c>
      <c r="C1520" s="1" t="str">
        <f t="shared" si="156"/>
        <v>21:0955</v>
      </c>
      <c r="D1520" s="1" t="str">
        <f t="shared" si="157"/>
        <v>21:0006</v>
      </c>
      <c r="E1520" t="s">
        <v>11729</v>
      </c>
      <c r="F1520" t="s">
        <v>12846</v>
      </c>
      <c r="H1520">
        <v>64.591807200000005</v>
      </c>
      <c r="I1520">
        <v>-110.1490563</v>
      </c>
      <c r="J1520" s="1" t="str">
        <f t="shared" si="155"/>
        <v>Till</v>
      </c>
      <c r="K1520" s="1" t="str">
        <f t="shared" si="158"/>
        <v>Grain Mount: 0.25 – 0.50 mm</v>
      </c>
      <c r="L1520" t="s">
        <v>11861</v>
      </c>
      <c r="M1520" s="1" t="str">
        <f t="shared" si="159"/>
        <v>Prp</v>
      </c>
      <c r="N1520" t="s">
        <v>8042</v>
      </c>
      <c r="O1520" t="s">
        <v>12847</v>
      </c>
      <c r="P1520" t="s">
        <v>843</v>
      </c>
      <c r="Q1520" t="s">
        <v>3808</v>
      </c>
      <c r="R1520" t="s">
        <v>234</v>
      </c>
      <c r="S1520" t="s">
        <v>12848</v>
      </c>
      <c r="T1520" t="s">
        <v>2864</v>
      </c>
      <c r="U1520" t="s">
        <v>33</v>
      </c>
      <c r="V1520" t="s">
        <v>7378</v>
      </c>
      <c r="W1520" t="s">
        <v>1621</v>
      </c>
      <c r="X1520" t="s">
        <v>12849</v>
      </c>
    </row>
    <row r="1521" spans="1:24" hidden="1" x14ac:dyDescent="0.25">
      <c r="A1521" t="s">
        <v>12850</v>
      </c>
      <c r="B1521" t="s">
        <v>12851</v>
      </c>
      <c r="C1521" s="1" t="str">
        <f t="shared" si="156"/>
        <v>21:0955</v>
      </c>
      <c r="D1521" s="1" t="str">
        <f t="shared" si="157"/>
        <v>21:0006</v>
      </c>
      <c r="E1521" t="s">
        <v>11729</v>
      </c>
      <c r="F1521" t="s">
        <v>12852</v>
      </c>
      <c r="H1521">
        <v>64.591807200000005</v>
      </c>
      <c r="I1521">
        <v>-110.1490563</v>
      </c>
      <c r="J1521" s="1" t="str">
        <f t="shared" si="155"/>
        <v>Till</v>
      </c>
      <c r="K1521" s="1" t="str">
        <f t="shared" si="158"/>
        <v>Grain Mount: 0.25 – 0.50 mm</v>
      </c>
      <c r="L1521" t="s">
        <v>11861</v>
      </c>
      <c r="M1521" s="1" t="str">
        <f t="shared" si="159"/>
        <v>Prp</v>
      </c>
      <c r="N1521" t="s">
        <v>12853</v>
      </c>
      <c r="O1521" t="s">
        <v>12854</v>
      </c>
      <c r="P1521" t="s">
        <v>11869</v>
      </c>
      <c r="Q1521" t="s">
        <v>12855</v>
      </c>
      <c r="R1521" t="s">
        <v>366</v>
      </c>
      <c r="S1521" t="s">
        <v>12856</v>
      </c>
      <c r="T1521" t="s">
        <v>8206</v>
      </c>
      <c r="U1521" t="s">
        <v>142</v>
      </c>
      <c r="V1521" t="s">
        <v>2310</v>
      </c>
      <c r="W1521" t="s">
        <v>893</v>
      </c>
      <c r="X1521" t="s">
        <v>12857</v>
      </c>
    </row>
    <row r="1522" spans="1:24" hidden="1" x14ac:dyDescent="0.25">
      <c r="A1522" t="s">
        <v>12858</v>
      </c>
      <c r="B1522" t="s">
        <v>12859</v>
      </c>
      <c r="C1522" s="1" t="str">
        <f t="shared" si="156"/>
        <v>21:0955</v>
      </c>
      <c r="D1522" s="1" t="str">
        <f t="shared" si="157"/>
        <v>21:0006</v>
      </c>
      <c r="E1522" t="s">
        <v>11729</v>
      </c>
      <c r="F1522" t="s">
        <v>12860</v>
      </c>
      <c r="H1522">
        <v>64.591807200000005</v>
      </c>
      <c r="I1522">
        <v>-110.1490563</v>
      </c>
      <c r="J1522" s="1" t="str">
        <f t="shared" si="155"/>
        <v>Till</v>
      </c>
      <c r="K1522" s="1" t="str">
        <f t="shared" si="158"/>
        <v>Grain Mount: 0.25 – 0.50 mm</v>
      </c>
      <c r="L1522" t="s">
        <v>11861</v>
      </c>
      <c r="M1522" s="1" t="str">
        <f t="shared" si="159"/>
        <v>Prp</v>
      </c>
      <c r="N1522" t="s">
        <v>12861</v>
      </c>
      <c r="O1522" t="s">
        <v>12862</v>
      </c>
      <c r="P1522" t="s">
        <v>12863</v>
      </c>
      <c r="Q1522" t="s">
        <v>7480</v>
      </c>
      <c r="R1522" t="s">
        <v>33</v>
      </c>
      <c r="S1522" t="s">
        <v>12864</v>
      </c>
      <c r="T1522" t="s">
        <v>3479</v>
      </c>
      <c r="U1522" t="s">
        <v>409</v>
      </c>
      <c r="V1522" t="s">
        <v>12865</v>
      </c>
      <c r="W1522" t="s">
        <v>175</v>
      </c>
      <c r="X1522" t="s">
        <v>12866</v>
      </c>
    </row>
    <row r="1523" spans="1:24" hidden="1" x14ac:dyDescent="0.25">
      <c r="A1523" t="s">
        <v>12867</v>
      </c>
      <c r="B1523" t="s">
        <v>12868</v>
      </c>
      <c r="C1523" s="1" t="str">
        <f t="shared" si="156"/>
        <v>21:0955</v>
      </c>
      <c r="D1523" s="1" t="str">
        <f t="shared" si="157"/>
        <v>21:0006</v>
      </c>
      <c r="E1523" t="s">
        <v>11729</v>
      </c>
      <c r="F1523" t="s">
        <v>12869</v>
      </c>
      <c r="H1523">
        <v>64.591807200000005</v>
      </c>
      <c r="I1523">
        <v>-110.1490563</v>
      </c>
      <c r="J1523" s="1" t="str">
        <f t="shared" si="155"/>
        <v>Till</v>
      </c>
      <c r="K1523" s="1" t="str">
        <f t="shared" si="158"/>
        <v>Grain Mount: 0.25 – 0.50 mm</v>
      </c>
      <c r="L1523" t="s">
        <v>11861</v>
      </c>
      <c r="M1523" s="1" t="str">
        <f t="shared" si="159"/>
        <v>Prp</v>
      </c>
      <c r="N1523" t="s">
        <v>12870</v>
      </c>
      <c r="O1523" t="s">
        <v>12871</v>
      </c>
      <c r="P1523" t="s">
        <v>12872</v>
      </c>
      <c r="Q1523" t="s">
        <v>8716</v>
      </c>
      <c r="R1523" t="s">
        <v>223</v>
      </c>
      <c r="S1523" t="s">
        <v>7219</v>
      </c>
      <c r="T1523" t="s">
        <v>3577</v>
      </c>
      <c r="U1523" t="s">
        <v>33</v>
      </c>
      <c r="V1523" t="s">
        <v>8895</v>
      </c>
      <c r="W1523" t="s">
        <v>380</v>
      </c>
      <c r="X1523" t="s">
        <v>859</v>
      </c>
    </row>
    <row r="1524" spans="1:24" hidden="1" x14ac:dyDescent="0.25">
      <c r="A1524" t="s">
        <v>12873</v>
      </c>
      <c r="B1524" t="s">
        <v>12874</v>
      </c>
      <c r="C1524" s="1" t="str">
        <f t="shared" si="156"/>
        <v>21:0955</v>
      </c>
      <c r="D1524" s="1" t="str">
        <f t="shared" si="157"/>
        <v>21:0006</v>
      </c>
      <c r="E1524" t="s">
        <v>11729</v>
      </c>
      <c r="F1524" t="s">
        <v>12875</v>
      </c>
      <c r="H1524">
        <v>64.591807200000005</v>
      </c>
      <c r="I1524">
        <v>-110.1490563</v>
      </c>
      <c r="J1524" s="1" t="str">
        <f t="shared" si="155"/>
        <v>Till</v>
      </c>
      <c r="K1524" s="1" t="str">
        <f t="shared" si="158"/>
        <v>Grain Mount: 0.25 – 0.50 mm</v>
      </c>
      <c r="L1524" t="s">
        <v>11861</v>
      </c>
      <c r="M1524" s="1" t="str">
        <f t="shared" si="159"/>
        <v>Prp</v>
      </c>
      <c r="N1524" t="s">
        <v>12876</v>
      </c>
      <c r="O1524" t="s">
        <v>12877</v>
      </c>
      <c r="P1524" t="s">
        <v>12878</v>
      </c>
      <c r="Q1524" t="s">
        <v>10745</v>
      </c>
      <c r="R1524" t="s">
        <v>33</v>
      </c>
      <c r="S1524" t="s">
        <v>12879</v>
      </c>
      <c r="T1524" t="s">
        <v>3869</v>
      </c>
      <c r="U1524" t="s">
        <v>457</v>
      </c>
      <c r="V1524" t="s">
        <v>12880</v>
      </c>
      <c r="W1524" t="s">
        <v>511</v>
      </c>
      <c r="X1524" t="s">
        <v>12881</v>
      </c>
    </row>
    <row r="1525" spans="1:24" hidden="1" x14ac:dyDescent="0.25">
      <c r="A1525" t="s">
        <v>12882</v>
      </c>
      <c r="B1525" t="s">
        <v>12883</v>
      </c>
      <c r="C1525" s="1" t="str">
        <f t="shared" si="156"/>
        <v>21:0955</v>
      </c>
      <c r="D1525" s="1" t="str">
        <f t="shared" si="157"/>
        <v>21:0006</v>
      </c>
      <c r="E1525" t="s">
        <v>11729</v>
      </c>
      <c r="F1525" t="s">
        <v>12884</v>
      </c>
      <c r="H1525">
        <v>64.591807200000005</v>
      </c>
      <c r="I1525">
        <v>-110.1490563</v>
      </c>
      <c r="J1525" s="1" t="str">
        <f t="shared" si="155"/>
        <v>Till</v>
      </c>
      <c r="K1525" s="1" t="str">
        <f t="shared" si="158"/>
        <v>Grain Mount: 0.25 – 0.50 mm</v>
      </c>
      <c r="L1525" t="s">
        <v>11861</v>
      </c>
      <c r="M1525" s="1" t="str">
        <f t="shared" si="159"/>
        <v>Prp</v>
      </c>
      <c r="N1525" t="s">
        <v>12885</v>
      </c>
      <c r="O1525" t="s">
        <v>3717</v>
      </c>
      <c r="P1525" t="s">
        <v>12886</v>
      </c>
      <c r="Q1525" t="s">
        <v>3389</v>
      </c>
      <c r="R1525" t="s">
        <v>728</v>
      </c>
      <c r="S1525" t="s">
        <v>12887</v>
      </c>
      <c r="T1525" t="s">
        <v>369</v>
      </c>
      <c r="U1525" t="s">
        <v>474</v>
      </c>
      <c r="V1525" t="s">
        <v>12888</v>
      </c>
      <c r="W1525" t="s">
        <v>701</v>
      </c>
      <c r="X1525" t="s">
        <v>8824</v>
      </c>
    </row>
    <row r="1526" spans="1:24" hidden="1" x14ac:dyDescent="0.25">
      <c r="A1526" t="s">
        <v>12889</v>
      </c>
      <c r="B1526" t="s">
        <v>12890</v>
      </c>
      <c r="C1526" s="1" t="str">
        <f t="shared" si="156"/>
        <v>21:0955</v>
      </c>
      <c r="D1526" s="1" t="str">
        <f t="shared" si="157"/>
        <v>21:0006</v>
      </c>
      <c r="E1526" t="s">
        <v>11729</v>
      </c>
      <c r="F1526" t="s">
        <v>12891</v>
      </c>
      <c r="H1526">
        <v>64.591807200000005</v>
      </c>
      <c r="I1526">
        <v>-110.1490563</v>
      </c>
      <c r="J1526" s="1" t="str">
        <f t="shared" si="155"/>
        <v>Till</v>
      </c>
      <c r="K1526" s="1" t="str">
        <f t="shared" si="158"/>
        <v>Grain Mount: 0.25 – 0.50 mm</v>
      </c>
      <c r="L1526" t="s">
        <v>11861</v>
      </c>
      <c r="M1526" s="1" t="str">
        <f t="shared" si="159"/>
        <v>Prp</v>
      </c>
      <c r="N1526" t="s">
        <v>12892</v>
      </c>
      <c r="O1526" t="s">
        <v>11909</v>
      </c>
      <c r="P1526" t="s">
        <v>12893</v>
      </c>
      <c r="Q1526" t="s">
        <v>12066</v>
      </c>
      <c r="R1526" t="s">
        <v>33</v>
      </c>
      <c r="S1526" t="s">
        <v>12894</v>
      </c>
      <c r="T1526" t="s">
        <v>1876</v>
      </c>
      <c r="U1526" t="s">
        <v>245</v>
      </c>
      <c r="V1526" t="s">
        <v>3731</v>
      </c>
      <c r="W1526" t="s">
        <v>248</v>
      </c>
      <c r="X1526" t="s">
        <v>12895</v>
      </c>
    </row>
    <row r="1527" spans="1:24" hidden="1" x14ac:dyDescent="0.25">
      <c r="A1527" t="s">
        <v>12896</v>
      </c>
      <c r="B1527" t="s">
        <v>12897</v>
      </c>
      <c r="C1527" s="1" t="str">
        <f t="shared" si="156"/>
        <v>21:0955</v>
      </c>
      <c r="D1527" s="1" t="str">
        <f t="shared" si="157"/>
        <v>21:0006</v>
      </c>
      <c r="E1527" t="s">
        <v>11729</v>
      </c>
      <c r="F1527" t="s">
        <v>12898</v>
      </c>
      <c r="H1527">
        <v>64.591807200000005</v>
      </c>
      <c r="I1527">
        <v>-110.1490563</v>
      </c>
      <c r="J1527" s="1" t="str">
        <f t="shared" si="155"/>
        <v>Till</v>
      </c>
      <c r="K1527" s="1" t="str">
        <f t="shared" si="158"/>
        <v>Grain Mount: 0.25 – 0.50 mm</v>
      </c>
      <c r="L1527" t="s">
        <v>11861</v>
      </c>
      <c r="M1527" s="1" t="str">
        <f t="shared" si="159"/>
        <v>Prp</v>
      </c>
      <c r="N1527" t="s">
        <v>12899</v>
      </c>
      <c r="O1527" t="s">
        <v>12900</v>
      </c>
      <c r="P1527" t="s">
        <v>12901</v>
      </c>
      <c r="Q1527" t="s">
        <v>12902</v>
      </c>
      <c r="R1527" t="s">
        <v>101</v>
      </c>
      <c r="S1527" t="s">
        <v>12903</v>
      </c>
      <c r="T1527" t="s">
        <v>12099</v>
      </c>
      <c r="U1527" t="s">
        <v>462</v>
      </c>
      <c r="V1527" t="s">
        <v>10950</v>
      </c>
      <c r="W1527" t="s">
        <v>307</v>
      </c>
      <c r="X1527" t="s">
        <v>1883</v>
      </c>
    </row>
    <row r="1528" spans="1:24" hidden="1" x14ac:dyDescent="0.25">
      <c r="A1528" t="s">
        <v>12904</v>
      </c>
      <c r="B1528" t="s">
        <v>12905</v>
      </c>
      <c r="C1528" s="1" t="str">
        <f t="shared" si="156"/>
        <v>21:0955</v>
      </c>
      <c r="D1528" s="1" t="str">
        <f t="shared" si="157"/>
        <v>21:0006</v>
      </c>
      <c r="E1528" t="s">
        <v>11729</v>
      </c>
      <c r="F1528" t="s">
        <v>12906</v>
      </c>
      <c r="H1528">
        <v>64.591807200000005</v>
      </c>
      <c r="I1528">
        <v>-110.1490563</v>
      </c>
      <c r="J1528" s="1" t="str">
        <f t="shared" si="155"/>
        <v>Till</v>
      </c>
      <c r="K1528" s="1" t="str">
        <f t="shared" si="158"/>
        <v>Grain Mount: 0.25 – 0.50 mm</v>
      </c>
      <c r="L1528" t="s">
        <v>11861</v>
      </c>
      <c r="M1528" s="1" t="str">
        <f t="shared" si="159"/>
        <v>Prp</v>
      </c>
      <c r="N1528" t="s">
        <v>8488</v>
      </c>
      <c r="O1528" t="s">
        <v>7306</v>
      </c>
      <c r="P1528" t="s">
        <v>12907</v>
      </c>
      <c r="Q1528" t="s">
        <v>12115</v>
      </c>
      <c r="R1528" t="s">
        <v>555</v>
      </c>
      <c r="S1528" t="s">
        <v>4344</v>
      </c>
      <c r="T1528" t="s">
        <v>599</v>
      </c>
      <c r="U1528" t="s">
        <v>33</v>
      </c>
      <c r="V1528" t="s">
        <v>9168</v>
      </c>
      <c r="W1528" t="s">
        <v>3000</v>
      </c>
      <c r="X1528" t="s">
        <v>12908</v>
      </c>
    </row>
    <row r="1529" spans="1:24" hidden="1" x14ac:dyDescent="0.25">
      <c r="A1529" t="s">
        <v>12909</v>
      </c>
      <c r="B1529" t="s">
        <v>12910</v>
      </c>
      <c r="C1529" s="1" t="str">
        <f t="shared" si="156"/>
        <v>21:0955</v>
      </c>
      <c r="D1529" s="1" t="str">
        <f t="shared" si="157"/>
        <v>21:0006</v>
      </c>
      <c r="E1529" t="s">
        <v>11729</v>
      </c>
      <c r="F1529" t="s">
        <v>12911</v>
      </c>
      <c r="H1529">
        <v>64.591807200000005</v>
      </c>
      <c r="I1529">
        <v>-110.1490563</v>
      </c>
      <c r="J1529" s="1" t="str">
        <f t="shared" si="155"/>
        <v>Till</v>
      </c>
      <c r="K1529" s="1" t="str">
        <f t="shared" si="158"/>
        <v>Grain Mount: 0.25 – 0.50 mm</v>
      </c>
      <c r="L1529" t="s">
        <v>11861</v>
      </c>
      <c r="M1529" s="1" t="str">
        <f t="shared" si="159"/>
        <v>Prp</v>
      </c>
      <c r="N1529" t="s">
        <v>12912</v>
      </c>
      <c r="O1529" t="s">
        <v>12913</v>
      </c>
      <c r="P1529" t="s">
        <v>12914</v>
      </c>
      <c r="Q1529" t="s">
        <v>5580</v>
      </c>
      <c r="R1529" t="s">
        <v>33</v>
      </c>
      <c r="S1529" t="s">
        <v>12915</v>
      </c>
      <c r="T1529" t="s">
        <v>437</v>
      </c>
      <c r="U1529" t="s">
        <v>90</v>
      </c>
      <c r="V1529" t="s">
        <v>10992</v>
      </c>
      <c r="W1529" t="s">
        <v>893</v>
      </c>
      <c r="X1529" t="s">
        <v>12916</v>
      </c>
    </row>
    <row r="1530" spans="1:24" hidden="1" x14ac:dyDescent="0.25">
      <c r="A1530" t="s">
        <v>12917</v>
      </c>
      <c r="B1530" t="s">
        <v>12918</v>
      </c>
      <c r="C1530" s="1" t="str">
        <f t="shared" si="156"/>
        <v>21:0955</v>
      </c>
      <c r="D1530" s="1" t="str">
        <f t="shared" si="157"/>
        <v>21:0006</v>
      </c>
      <c r="E1530" t="s">
        <v>11729</v>
      </c>
      <c r="F1530" t="s">
        <v>12919</v>
      </c>
      <c r="H1530">
        <v>64.591807200000005</v>
      </c>
      <c r="I1530">
        <v>-110.1490563</v>
      </c>
      <c r="J1530" s="1" t="str">
        <f t="shared" si="155"/>
        <v>Till</v>
      </c>
      <c r="K1530" s="1" t="str">
        <f t="shared" si="158"/>
        <v>Grain Mount: 0.25 – 0.50 mm</v>
      </c>
      <c r="L1530" t="s">
        <v>11861</v>
      </c>
      <c r="M1530" s="1" t="str">
        <f t="shared" si="159"/>
        <v>Prp</v>
      </c>
      <c r="N1530" t="s">
        <v>12920</v>
      </c>
      <c r="O1530" t="s">
        <v>12921</v>
      </c>
      <c r="P1530" t="s">
        <v>12922</v>
      </c>
      <c r="Q1530" t="s">
        <v>8002</v>
      </c>
      <c r="R1530" t="s">
        <v>246</v>
      </c>
      <c r="S1530" t="s">
        <v>8750</v>
      </c>
      <c r="T1530" t="s">
        <v>1527</v>
      </c>
      <c r="U1530" t="s">
        <v>291</v>
      </c>
      <c r="V1530" t="s">
        <v>10274</v>
      </c>
      <c r="W1530" t="s">
        <v>3084</v>
      </c>
      <c r="X1530" t="s">
        <v>12923</v>
      </c>
    </row>
    <row r="1531" spans="1:24" hidden="1" x14ac:dyDescent="0.25">
      <c r="A1531" t="s">
        <v>12924</v>
      </c>
      <c r="B1531" t="s">
        <v>12925</v>
      </c>
      <c r="C1531" s="1" t="str">
        <f t="shared" si="156"/>
        <v>21:0955</v>
      </c>
      <c r="D1531" s="1" t="str">
        <f t="shared" si="157"/>
        <v>21:0006</v>
      </c>
      <c r="E1531" t="s">
        <v>11729</v>
      </c>
      <c r="F1531" t="s">
        <v>12926</v>
      </c>
      <c r="H1531">
        <v>64.591807200000005</v>
      </c>
      <c r="I1531">
        <v>-110.1490563</v>
      </c>
      <c r="J1531" s="1" t="str">
        <f t="shared" si="155"/>
        <v>Till</v>
      </c>
      <c r="K1531" s="1" t="str">
        <f t="shared" si="158"/>
        <v>Grain Mount: 0.25 – 0.50 mm</v>
      </c>
      <c r="L1531" t="s">
        <v>11861</v>
      </c>
      <c r="M1531" s="1" t="str">
        <f t="shared" si="159"/>
        <v>Prp</v>
      </c>
      <c r="N1531" t="s">
        <v>12927</v>
      </c>
      <c r="O1531" t="s">
        <v>12928</v>
      </c>
      <c r="P1531" t="s">
        <v>8659</v>
      </c>
      <c r="Q1531" t="s">
        <v>12604</v>
      </c>
      <c r="R1531" t="s">
        <v>474</v>
      </c>
      <c r="S1531" t="s">
        <v>12929</v>
      </c>
      <c r="T1531" t="s">
        <v>2425</v>
      </c>
      <c r="U1531" t="s">
        <v>409</v>
      </c>
      <c r="V1531" t="s">
        <v>2289</v>
      </c>
      <c r="W1531" t="s">
        <v>12930</v>
      </c>
      <c r="X1531" t="s">
        <v>8595</v>
      </c>
    </row>
    <row r="1532" spans="1:24" hidden="1" x14ac:dyDescent="0.25">
      <c r="A1532" t="s">
        <v>12931</v>
      </c>
      <c r="B1532" t="s">
        <v>12932</v>
      </c>
      <c r="C1532" s="1" t="str">
        <f t="shared" si="156"/>
        <v>21:0955</v>
      </c>
      <c r="D1532" s="1" t="str">
        <f t="shared" si="157"/>
        <v>21:0006</v>
      </c>
      <c r="E1532" t="s">
        <v>11729</v>
      </c>
      <c r="F1532" t="s">
        <v>12933</v>
      </c>
      <c r="H1532">
        <v>64.591807200000005</v>
      </c>
      <c r="I1532">
        <v>-110.1490563</v>
      </c>
      <c r="J1532" s="1" t="str">
        <f t="shared" si="155"/>
        <v>Till</v>
      </c>
      <c r="K1532" s="1" t="str">
        <f t="shared" si="158"/>
        <v>Grain Mount: 0.25 – 0.50 mm</v>
      </c>
      <c r="L1532" t="s">
        <v>11861</v>
      </c>
      <c r="M1532" s="1" t="str">
        <f t="shared" si="159"/>
        <v>Prp</v>
      </c>
      <c r="N1532" t="s">
        <v>12934</v>
      </c>
      <c r="O1532" t="s">
        <v>585</v>
      </c>
      <c r="P1532" t="s">
        <v>12935</v>
      </c>
      <c r="Q1532" t="s">
        <v>2683</v>
      </c>
      <c r="R1532" t="s">
        <v>223</v>
      </c>
      <c r="S1532" t="s">
        <v>12936</v>
      </c>
      <c r="T1532" t="s">
        <v>3544</v>
      </c>
      <c r="U1532" t="s">
        <v>235</v>
      </c>
      <c r="V1532" t="s">
        <v>3859</v>
      </c>
      <c r="W1532" t="s">
        <v>6412</v>
      </c>
      <c r="X1532" t="s">
        <v>10401</v>
      </c>
    </row>
    <row r="1533" spans="1:24" hidden="1" x14ac:dyDescent="0.25">
      <c r="A1533" t="s">
        <v>12937</v>
      </c>
      <c r="B1533" t="s">
        <v>12938</v>
      </c>
      <c r="C1533" s="1" t="str">
        <f t="shared" si="156"/>
        <v>21:0955</v>
      </c>
      <c r="D1533" s="1" t="str">
        <f t="shared" si="157"/>
        <v>21:0006</v>
      </c>
      <c r="E1533" t="s">
        <v>11729</v>
      </c>
      <c r="F1533" t="s">
        <v>12939</v>
      </c>
      <c r="H1533">
        <v>64.591807200000005</v>
      </c>
      <c r="I1533">
        <v>-110.1490563</v>
      </c>
      <c r="J1533" s="1" t="str">
        <f t="shared" si="155"/>
        <v>Till</v>
      </c>
      <c r="K1533" s="1" t="str">
        <f t="shared" si="158"/>
        <v>Grain Mount: 0.25 – 0.50 mm</v>
      </c>
      <c r="L1533" t="s">
        <v>11861</v>
      </c>
      <c r="M1533" s="1" t="str">
        <f t="shared" si="159"/>
        <v>Prp</v>
      </c>
      <c r="N1533" t="s">
        <v>8156</v>
      </c>
      <c r="O1533" t="s">
        <v>12940</v>
      </c>
      <c r="P1533" t="s">
        <v>12941</v>
      </c>
      <c r="Q1533" t="s">
        <v>12942</v>
      </c>
      <c r="R1533" t="s">
        <v>33</v>
      </c>
      <c r="S1533" t="s">
        <v>12943</v>
      </c>
      <c r="T1533" t="s">
        <v>2448</v>
      </c>
      <c r="U1533" t="s">
        <v>469</v>
      </c>
      <c r="V1533" t="s">
        <v>10959</v>
      </c>
      <c r="W1533" t="s">
        <v>4266</v>
      </c>
      <c r="X1533" t="s">
        <v>12944</v>
      </c>
    </row>
    <row r="1534" spans="1:24" hidden="1" x14ac:dyDescent="0.25">
      <c r="A1534" t="s">
        <v>12945</v>
      </c>
      <c r="B1534" t="s">
        <v>12946</v>
      </c>
      <c r="C1534" s="1" t="str">
        <f t="shared" si="156"/>
        <v>21:0955</v>
      </c>
      <c r="D1534" s="1" t="str">
        <f t="shared" si="157"/>
        <v>21:0006</v>
      </c>
      <c r="E1534" t="s">
        <v>11729</v>
      </c>
      <c r="F1534" t="s">
        <v>12947</v>
      </c>
      <c r="H1534">
        <v>64.591807200000005</v>
      </c>
      <c r="I1534">
        <v>-110.1490563</v>
      </c>
      <c r="J1534" s="1" t="str">
        <f t="shared" si="155"/>
        <v>Till</v>
      </c>
      <c r="K1534" s="1" t="str">
        <f t="shared" si="158"/>
        <v>Grain Mount: 0.25 – 0.50 mm</v>
      </c>
      <c r="L1534" t="s">
        <v>11861</v>
      </c>
      <c r="M1534" s="1" t="str">
        <f t="shared" si="159"/>
        <v>Prp</v>
      </c>
      <c r="N1534" t="s">
        <v>12948</v>
      </c>
      <c r="O1534" t="s">
        <v>3656</v>
      </c>
      <c r="P1534" t="s">
        <v>12949</v>
      </c>
      <c r="Q1534" t="s">
        <v>8786</v>
      </c>
      <c r="R1534" t="s">
        <v>33</v>
      </c>
      <c r="S1534" t="s">
        <v>12950</v>
      </c>
      <c r="T1534" t="s">
        <v>2893</v>
      </c>
      <c r="U1534" t="s">
        <v>33</v>
      </c>
      <c r="V1534" t="s">
        <v>11608</v>
      </c>
      <c r="W1534" t="s">
        <v>305</v>
      </c>
      <c r="X1534" t="s">
        <v>7464</v>
      </c>
    </row>
    <row r="1535" spans="1:24" hidden="1" x14ac:dyDescent="0.25">
      <c r="A1535" t="s">
        <v>12951</v>
      </c>
      <c r="B1535" t="s">
        <v>12952</v>
      </c>
      <c r="C1535" s="1" t="str">
        <f t="shared" si="156"/>
        <v>21:0955</v>
      </c>
      <c r="D1535" s="1" t="str">
        <f t="shared" si="157"/>
        <v>21:0006</v>
      </c>
      <c r="E1535" t="s">
        <v>11729</v>
      </c>
      <c r="F1535" t="s">
        <v>12953</v>
      </c>
      <c r="H1535">
        <v>64.591807200000005</v>
      </c>
      <c r="I1535">
        <v>-110.1490563</v>
      </c>
      <c r="J1535" s="1" t="str">
        <f t="shared" si="155"/>
        <v>Till</v>
      </c>
      <c r="K1535" s="1" t="str">
        <f t="shared" si="158"/>
        <v>Grain Mount: 0.25 – 0.50 mm</v>
      </c>
      <c r="L1535" t="s">
        <v>11861</v>
      </c>
      <c r="M1535" s="1" t="str">
        <f t="shared" si="159"/>
        <v>Prp</v>
      </c>
      <c r="N1535" t="s">
        <v>4410</v>
      </c>
      <c r="O1535" t="s">
        <v>12954</v>
      </c>
      <c r="P1535" t="s">
        <v>12955</v>
      </c>
      <c r="Q1535" t="s">
        <v>11552</v>
      </c>
      <c r="R1535" t="s">
        <v>33</v>
      </c>
      <c r="S1535" t="s">
        <v>12956</v>
      </c>
      <c r="T1535" t="s">
        <v>858</v>
      </c>
      <c r="U1535" t="s">
        <v>421</v>
      </c>
      <c r="V1535" t="s">
        <v>7732</v>
      </c>
      <c r="W1535" t="s">
        <v>1030</v>
      </c>
      <c r="X1535" t="s">
        <v>12957</v>
      </c>
    </row>
    <row r="1536" spans="1:24" hidden="1" x14ac:dyDescent="0.25">
      <c r="A1536" t="s">
        <v>12958</v>
      </c>
      <c r="B1536" t="s">
        <v>12959</v>
      </c>
      <c r="C1536" s="1" t="str">
        <f t="shared" si="156"/>
        <v>21:0955</v>
      </c>
      <c r="D1536" s="1" t="str">
        <f t="shared" si="157"/>
        <v>21:0006</v>
      </c>
      <c r="E1536" t="s">
        <v>11729</v>
      </c>
      <c r="F1536" t="s">
        <v>12960</v>
      </c>
      <c r="H1536">
        <v>64.591807200000005</v>
      </c>
      <c r="I1536">
        <v>-110.1490563</v>
      </c>
      <c r="J1536" s="1" t="str">
        <f t="shared" si="155"/>
        <v>Till</v>
      </c>
      <c r="K1536" s="1" t="str">
        <f t="shared" si="158"/>
        <v>Grain Mount: 0.25 – 0.50 mm</v>
      </c>
      <c r="L1536" t="s">
        <v>11861</v>
      </c>
      <c r="M1536" s="1" t="str">
        <f t="shared" si="159"/>
        <v>Prp</v>
      </c>
      <c r="N1536" t="s">
        <v>12961</v>
      </c>
      <c r="O1536" t="s">
        <v>12962</v>
      </c>
      <c r="P1536" t="s">
        <v>12963</v>
      </c>
      <c r="Q1536" t="s">
        <v>12964</v>
      </c>
      <c r="R1536" t="s">
        <v>245</v>
      </c>
      <c r="S1536" t="s">
        <v>12965</v>
      </c>
      <c r="T1536" t="s">
        <v>4497</v>
      </c>
      <c r="U1536" t="s">
        <v>469</v>
      </c>
      <c r="V1536" t="s">
        <v>12966</v>
      </c>
      <c r="W1536" t="s">
        <v>8983</v>
      </c>
      <c r="X1536" t="s">
        <v>2028</v>
      </c>
    </row>
    <row r="1537" spans="1:24" hidden="1" x14ac:dyDescent="0.25">
      <c r="A1537" t="s">
        <v>12967</v>
      </c>
      <c r="B1537" t="s">
        <v>12968</v>
      </c>
      <c r="C1537" s="1" t="str">
        <f t="shared" si="156"/>
        <v>21:0955</v>
      </c>
      <c r="D1537" s="1" t="str">
        <f t="shared" si="157"/>
        <v>21:0006</v>
      </c>
      <c r="E1537" t="s">
        <v>11729</v>
      </c>
      <c r="F1537" t="s">
        <v>12969</v>
      </c>
      <c r="H1537">
        <v>64.591807200000005</v>
      </c>
      <c r="I1537">
        <v>-110.1490563</v>
      </c>
      <c r="J1537" s="1" t="str">
        <f t="shared" si="155"/>
        <v>Till</v>
      </c>
      <c r="K1537" s="1" t="str">
        <f t="shared" si="158"/>
        <v>Grain Mount: 0.25 – 0.50 mm</v>
      </c>
      <c r="L1537" t="s">
        <v>11861</v>
      </c>
      <c r="M1537" s="1" t="str">
        <f t="shared" si="159"/>
        <v>Prp</v>
      </c>
      <c r="N1537" t="s">
        <v>12970</v>
      </c>
      <c r="O1537" t="s">
        <v>12971</v>
      </c>
      <c r="P1537" t="s">
        <v>12972</v>
      </c>
      <c r="Q1537" t="s">
        <v>4058</v>
      </c>
      <c r="R1537" t="s">
        <v>420</v>
      </c>
      <c r="S1537" t="s">
        <v>12973</v>
      </c>
      <c r="T1537" t="s">
        <v>305</v>
      </c>
      <c r="U1537" t="s">
        <v>2609</v>
      </c>
      <c r="V1537" t="s">
        <v>2686</v>
      </c>
      <c r="W1537" t="s">
        <v>611</v>
      </c>
      <c r="X1537" t="s">
        <v>6719</v>
      </c>
    </row>
    <row r="1538" spans="1:24" hidden="1" x14ac:dyDescent="0.25">
      <c r="A1538" t="s">
        <v>12974</v>
      </c>
      <c r="B1538" t="s">
        <v>12975</v>
      </c>
      <c r="C1538" s="1" t="str">
        <f t="shared" si="156"/>
        <v>21:0955</v>
      </c>
      <c r="D1538" s="1" t="str">
        <f t="shared" si="157"/>
        <v>21:0006</v>
      </c>
      <c r="E1538" t="s">
        <v>11729</v>
      </c>
      <c r="F1538" t="s">
        <v>12976</v>
      </c>
      <c r="H1538">
        <v>64.591807200000005</v>
      </c>
      <c r="I1538">
        <v>-110.1490563</v>
      </c>
      <c r="J1538" s="1" t="str">
        <f t="shared" si="155"/>
        <v>Till</v>
      </c>
      <c r="K1538" s="1" t="str">
        <f t="shared" si="158"/>
        <v>Grain Mount: 0.25 – 0.50 mm</v>
      </c>
      <c r="L1538" t="s">
        <v>11861</v>
      </c>
      <c r="M1538" s="1" t="str">
        <f t="shared" si="159"/>
        <v>Prp</v>
      </c>
      <c r="N1538" t="s">
        <v>583</v>
      </c>
      <c r="O1538" t="s">
        <v>12977</v>
      </c>
      <c r="P1538" t="s">
        <v>10776</v>
      </c>
      <c r="Q1538" t="s">
        <v>7774</v>
      </c>
      <c r="R1538" t="s">
        <v>234</v>
      </c>
      <c r="S1538" t="s">
        <v>8742</v>
      </c>
      <c r="T1538" t="s">
        <v>903</v>
      </c>
      <c r="U1538" t="s">
        <v>366</v>
      </c>
      <c r="V1538" t="s">
        <v>12978</v>
      </c>
      <c r="W1538" t="s">
        <v>8206</v>
      </c>
      <c r="X1538" t="s">
        <v>3160</v>
      </c>
    </row>
    <row r="1539" spans="1:24" hidden="1" x14ac:dyDescent="0.25">
      <c r="A1539" t="s">
        <v>12979</v>
      </c>
      <c r="B1539" t="s">
        <v>12980</v>
      </c>
      <c r="C1539" s="1" t="str">
        <f t="shared" si="156"/>
        <v>21:0955</v>
      </c>
      <c r="D1539" s="1" t="str">
        <f t="shared" si="157"/>
        <v>21:0006</v>
      </c>
      <c r="E1539" t="s">
        <v>11729</v>
      </c>
      <c r="F1539" t="s">
        <v>12981</v>
      </c>
      <c r="H1539">
        <v>64.591807200000005</v>
      </c>
      <c r="I1539">
        <v>-110.1490563</v>
      </c>
      <c r="J1539" s="1" t="str">
        <f t="shared" si="155"/>
        <v>Till</v>
      </c>
      <c r="K1539" s="1" t="str">
        <f t="shared" si="158"/>
        <v>Grain Mount: 0.25 – 0.50 mm</v>
      </c>
      <c r="L1539" t="s">
        <v>11861</v>
      </c>
      <c r="M1539" s="1" t="str">
        <f t="shared" si="159"/>
        <v>Prp</v>
      </c>
      <c r="N1539" t="s">
        <v>2069</v>
      </c>
      <c r="O1539" t="s">
        <v>4408</v>
      </c>
      <c r="P1539" t="s">
        <v>12982</v>
      </c>
      <c r="Q1539" t="s">
        <v>12983</v>
      </c>
      <c r="R1539" t="s">
        <v>87</v>
      </c>
      <c r="S1539" t="s">
        <v>12984</v>
      </c>
      <c r="T1539" t="s">
        <v>2707</v>
      </c>
      <c r="U1539" t="s">
        <v>501</v>
      </c>
      <c r="V1539" t="s">
        <v>2644</v>
      </c>
      <c r="W1539" t="s">
        <v>3454</v>
      </c>
      <c r="X1539" t="s">
        <v>7061</v>
      </c>
    </row>
    <row r="1540" spans="1:24" hidden="1" x14ac:dyDescent="0.25">
      <c r="A1540" t="s">
        <v>12985</v>
      </c>
      <c r="B1540" t="s">
        <v>12986</v>
      </c>
      <c r="C1540" s="1" t="str">
        <f t="shared" si="156"/>
        <v>21:0955</v>
      </c>
      <c r="D1540" s="1" t="str">
        <f t="shared" si="157"/>
        <v>21:0006</v>
      </c>
      <c r="E1540" t="s">
        <v>11729</v>
      </c>
      <c r="F1540" t="s">
        <v>12987</v>
      </c>
      <c r="H1540">
        <v>64.591807200000005</v>
      </c>
      <c r="I1540">
        <v>-110.1490563</v>
      </c>
      <c r="J1540" s="1" t="str">
        <f t="shared" si="155"/>
        <v>Till</v>
      </c>
      <c r="K1540" s="1" t="str">
        <f t="shared" si="158"/>
        <v>Grain Mount: 0.25 – 0.50 mm</v>
      </c>
      <c r="L1540" t="s">
        <v>11861</v>
      </c>
      <c r="M1540" s="1" t="str">
        <f t="shared" si="159"/>
        <v>Prp</v>
      </c>
      <c r="N1540" t="s">
        <v>12988</v>
      </c>
      <c r="O1540" t="s">
        <v>12989</v>
      </c>
      <c r="P1540" t="s">
        <v>12990</v>
      </c>
      <c r="Q1540" t="s">
        <v>12991</v>
      </c>
      <c r="R1540" t="s">
        <v>101</v>
      </c>
      <c r="S1540" t="s">
        <v>12992</v>
      </c>
      <c r="T1540" t="s">
        <v>3869</v>
      </c>
      <c r="U1540" t="s">
        <v>291</v>
      </c>
      <c r="V1540" t="s">
        <v>7360</v>
      </c>
      <c r="W1540" t="s">
        <v>4430</v>
      </c>
      <c r="X1540" t="s">
        <v>4287</v>
      </c>
    </row>
    <row r="1541" spans="1:24" hidden="1" x14ac:dyDescent="0.25">
      <c r="A1541" t="s">
        <v>12993</v>
      </c>
      <c r="B1541" t="s">
        <v>12994</v>
      </c>
      <c r="C1541" s="1" t="str">
        <f t="shared" si="156"/>
        <v>21:0955</v>
      </c>
      <c r="D1541" s="1" t="str">
        <f t="shared" si="157"/>
        <v>21:0006</v>
      </c>
      <c r="E1541" t="s">
        <v>11729</v>
      </c>
      <c r="F1541" t="s">
        <v>12995</v>
      </c>
      <c r="H1541">
        <v>64.591807200000005</v>
      </c>
      <c r="I1541">
        <v>-110.1490563</v>
      </c>
      <c r="J1541" s="1" t="str">
        <f t="shared" si="155"/>
        <v>Till</v>
      </c>
      <c r="K1541" s="1" t="str">
        <f t="shared" si="158"/>
        <v>Grain Mount: 0.25 – 0.50 mm</v>
      </c>
      <c r="L1541" t="s">
        <v>11861</v>
      </c>
      <c r="M1541" s="1" t="str">
        <f t="shared" si="159"/>
        <v>Prp</v>
      </c>
      <c r="N1541" t="s">
        <v>12996</v>
      </c>
      <c r="O1541" t="s">
        <v>6160</v>
      </c>
      <c r="P1541" t="s">
        <v>12997</v>
      </c>
      <c r="Q1541" t="s">
        <v>12788</v>
      </c>
      <c r="R1541" t="s">
        <v>420</v>
      </c>
      <c r="S1541" t="s">
        <v>4117</v>
      </c>
      <c r="T1541" t="s">
        <v>891</v>
      </c>
      <c r="U1541" t="s">
        <v>474</v>
      </c>
      <c r="V1541" t="s">
        <v>12605</v>
      </c>
      <c r="W1541" t="s">
        <v>1081</v>
      </c>
      <c r="X1541" t="s">
        <v>12998</v>
      </c>
    </row>
    <row r="1542" spans="1:24" hidden="1" x14ac:dyDescent="0.25">
      <c r="A1542" t="s">
        <v>12999</v>
      </c>
      <c r="B1542" t="s">
        <v>13000</v>
      </c>
      <c r="C1542" s="1" t="str">
        <f t="shared" si="156"/>
        <v>21:0955</v>
      </c>
      <c r="D1542" s="1" t="str">
        <f t="shared" si="157"/>
        <v>21:0006</v>
      </c>
      <c r="E1542" t="s">
        <v>11729</v>
      </c>
      <c r="F1542" t="s">
        <v>13001</v>
      </c>
      <c r="H1542">
        <v>64.591807200000005</v>
      </c>
      <c r="I1542">
        <v>-110.1490563</v>
      </c>
      <c r="J1542" s="1" t="str">
        <f t="shared" si="155"/>
        <v>Till</v>
      </c>
      <c r="K1542" s="1" t="str">
        <f t="shared" si="158"/>
        <v>Grain Mount: 0.25 – 0.50 mm</v>
      </c>
      <c r="L1542" t="s">
        <v>11861</v>
      </c>
      <c r="M1542" s="1" t="str">
        <f t="shared" si="159"/>
        <v>Prp</v>
      </c>
      <c r="N1542" t="s">
        <v>13002</v>
      </c>
      <c r="O1542" t="s">
        <v>13003</v>
      </c>
      <c r="P1542" t="s">
        <v>13004</v>
      </c>
      <c r="Q1542" t="s">
        <v>13005</v>
      </c>
      <c r="R1542" t="s">
        <v>234</v>
      </c>
      <c r="S1542" t="s">
        <v>13006</v>
      </c>
      <c r="T1542" t="s">
        <v>320</v>
      </c>
      <c r="U1542" t="s">
        <v>33</v>
      </c>
      <c r="V1542" t="s">
        <v>6010</v>
      </c>
      <c r="W1542" t="s">
        <v>7025</v>
      </c>
      <c r="X1542" t="s">
        <v>8267</v>
      </c>
    </row>
    <row r="1543" spans="1:24" hidden="1" x14ac:dyDescent="0.25">
      <c r="A1543" t="s">
        <v>13007</v>
      </c>
      <c r="B1543" t="s">
        <v>13008</v>
      </c>
      <c r="C1543" s="1" t="str">
        <f t="shared" si="156"/>
        <v>21:0955</v>
      </c>
      <c r="D1543" s="1" t="str">
        <f t="shared" si="157"/>
        <v>21:0006</v>
      </c>
      <c r="E1543" t="s">
        <v>11729</v>
      </c>
      <c r="F1543" t="s">
        <v>13009</v>
      </c>
      <c r="H1543">
        <v>64.591807200000005</v>
      </c>
      <c r="I1543">
        <v>-110.1490563</v>
      </c>
      <c r="J1543" s="1" t="str">
        <f t="shared" si="155"/>
        <v>Till</v>
      </c>
      <c r="K1543" s="1" t="str">
        <f t="shared" si="158"/>
        <v>Grain Mount: 0.25 – 0.50 mm</v>
      </c>
      <c r="L1543" t="s">
        <v>11861</v>
      </c>
      <c r="M1543" s="1" t="str">
        <f t="shared" si="159"/>
        <v>Prp</v>
      </c>
      <c r="N1543" t="s">
        <v>13010</v>
      </c>
      <c r="O1543" t="s">
        <v>13011</v>
      </c>
      <c r="P1543" t="s">
        <v>13012</v>
      </c>
      <c r="Q1543" t="s">
        <v>5345</v>
      </c>
      <c r="R1543" t="s">
        <v>1269</v>
      </c>
      <c r="S1543" t="s">
        <v>13013</v>
      </c>
      <c r="T1543" t="s">
        <v>3441</v>
      </c>
      <c r="U1543" t="s">
        <v>501</v>
      </c>
      <c r="V1543" t="s">
        <v>13014</v>
      </c>
      <c r="W1543" t="s">
        <v>2571</v>
      </c>
      <c r="X1543" t="s">
        <v>13015</v>
      </c>
    </row>
    <row r="1544" spans="1:24" hidden="1" x14ac:dyDescent="0.25">
      <c r="A1544" t="s">
        <v>13016</v>
      </c>
      <c r="B1544" t="s">
        <v>13017</v>
      </c>
      <c r="C1544" s="1" t="str">
        <f t="shared" si="156"/>
        <v>21:0955</v>
      </c>
      <c r="D1544" s="1" t="str">
        <f t="shared" si="157"/>
        <v>21:0006</v>
      </c>
      <c r="E1544" t="s">
        <v>11729</v>
      </c>
      <c r="F1544" t="s">
        <v>13018</v>
      </c>
      <c r="H1544">
        <v>64.591807200000005</v>
      </c>
      <c r="I1544">
        <v>-110.1490563</v>
      </c>
      <c r="J1544" s="1" t="str">
        <f t="shared" si="155"/>
        <v>Till</v>
      </c>
      <c r="K1544" s="1" t="str">
        <f t="shared" si="158"/>
        <v>Grain Mount: 0.25 – 0.50 mm</v>
      </c>
      <c r="L1544" t="s">
        <v>11861</v>
      </c>
      <c r="M1544" s="1" t="str">
        <f t="shared" si="159"/>
        <v>Prp</v>
      </c>
      <c r="N1544" t="s">
        <v>13019</v>
      </c>
      <c r="O1544" t="s">
        <v>13020</v>
      </c>
      <c r="P1544" t="s">
        <v>13021</v>
      </c>
      <c r="Q1544" t="s">
        <v>11616</v>
      </c>
      <c r="R1544" t="s">
        <v>245</v>
      </c>
      <c r="S1544" t="s">
        <v>11877</v>
      </c>
      <c r="T1544" t="s">
        <v>1449</v>
      </c>
      <c r="U1544" t="s">
        <v>686</v>
      </c>
      <c r="V1544" t="s">
        <v>13022</v>
      </c>
      <c r="W1544" t="s">
        <v>147</v>
      </c>
      <c r="X1544" t="s">
        <v>13023</v>
      </c>
    </row>
    <row r="1545" spans="1:24" hidden="1" x14ac:dyDescent="0.25">
      <c r="A1545" t="s">
        <v>13024</v>
      </c>
      <c r="B1545" t="s">
        <v>13025</v>
      </c>
      <c r="C1545" s="1" t="str">
        <f t="shared" si="156"/>
        <v>21:0955</v>
      </c>
      <c r="D1545" s="1" t="str">
        <f t="shared" si="157"/>
        <v>21:0006</v>
      </c>
      <c r="E1545" t="s">
        <v>11729</v>
      </c>
      <c r="F1545" t="s">
        <v>13026</v>
      </c>
      <c r="H1545">
        <v>64.591807200000005</v>
      </c>
      <c r="I1545">
        <v>-110.1490563</v>
      </c>
      <c r="J1545" s="1" t="str">
        <f t="shared" si="155"/>
        <v>Till</v>
      </c>
      <c r="K1545" s="1" t="str">
        <f t="shared" si="158"/>
        <v>Grain Mount: 0.25 – 0.50 mm</v>
      </c>
      <c r="L1545" t="s">
        <v>11861</v>
      </c>
      <c r="M1545" s="1" t="str">
        <f t="shared" si="159"/>
        <v>Prp</v>
      </c>
      <c r="N1545" t="s">
        <v>13027</v>
      </c>
      <c r="O1545" t="s">
        <v>11566</v>
      </c>
      <c r="P1545" t="s">
        <v>13028</v>
      </c>
      <c r="Q1545" t="s">
        <v>13029</v>
      </c>
      <c r="R1545" t="s">
        <v>87</v>
      </c>
      <c r="S1545" t="s">
        <v>13030</v>
      </c>
      <c r="T1545" t="s">
        <v>320</v>
      </c>
      <c r="U1545" t="s">
        <v>36</v>
      </c>
      <c r="V1545" t="s">
        <v>13031</v>
      </c>
      <c r="W1545" t="s">
        <v>5507</v>
      </c>
      <c r="X1545" t="s">
        <v>10151</v>
      </c>
    </row>
    <row r="1546" spans="1:24" hidden="1" x14ac:dyDescent="0.25">
      <c r="A1546" t="s">
        <v>13032</v>
      </c>
      <c r="B1546" t="s">
        <v>13033</v>
      </c>
      <c r="C1546" s="1" t="str">
        <f t="shared" si="156"/>
        <v>21:0955</v>
      </c>
      <c r="D1546" s="1" t="str">
        <f t="shared" si="157"/>
        <v>21:0006</v>
      </c>
      <c r="E1546" t="s">
        <v>11729</v>
      </c>
      <c r="F1546" t="s">
        <v>13034</v>
      </c>
      <c r="H1546">
        <v>64.591807200000005</v>
      </c>
      <c r="I1546">
        <v>-110.1490563</v>
      </c>
      <c r="J1546" s="1" t="str">
        <f t="shared" si="155"/>
        <v>Till</v>
      </c>
      <c r="K1546" s="1" t="str">
        <f t="shared" si="158"/>
        <v>Grain Mount: 0.25 – 0.50 mm</v>
      </c>
      <c r="L1546" t="s">
        <v>11861</v>
      </c>
      <c r="M1546" s="1" t="str">
        <f t="shared" si="159"/>
        <v>Prp</v>
      </c>
      <c r="N1546" t="s">
        <v>13035</v>
      </c>
      <c r="O1546" t="s">
        <v>8770</v>
      </c>
      <c r="P1546" t="s">
        <v>13036</v>
      </c>
      <c r="Q1546" t="s">
        <v>13037</v>
      </c>
      <c r="R1546" t="s">
        <v>87</v>
      </c>
      <c r="S1546" t="s">
        <v>13038</v>
      </c>
      <c r="T1546" t="s">
        <v>611</v>
      </c>
      <c r="U1546" t="s">
        <v>223</v>
      </c>
      <c r="V1546" t="s">
        <v>4345</v>
      </c>
      <c r="W1546" t="s">
        <v>103</v>
      </c>
      <c r="X1546" t="s">
        <v>10202</v>
      </c>
    </row>
    <row r="1547" spans="1:24" hidden="1" x14ac:dyDescent="0.25">
      <c r="A1547" t="s">
        <v>13039</v>
      </c>
      <c r="B1547" t="s">
        <v>13040</v>
      </c>
      <c r="C1547" s="1" t="str">
        <f t="shared" si="156"/>
        <v>21:0955</v>
      </c>
      <c r="D1547" s="1" t="str">
        <f t="shared" si="157"/>
        <v>21:0006</v>
      </c>
      <c r="E1547" t="s">
        <v>11729</v>
      </c>
      <c r="F1547" t="s">
        <v>13041</v>
      </c>
      <c r="H1547">
        <v>64.591807200000005</v>
      </c>
      <c r="I1547">
        <v>-110.1490563</v>
      </c>
      <c r="J1547" s="1" t="str">
        <f t="shared" si="155"/>
        <v>Till</v>
      </c>
      <c r="K1547" s="1" t="str">
        <f t="shared" si="158"/>
        <v>Grain Mount: 0.25 – 0.50 mm</v>
      </c>
      <c r="L1547" t="s">
        <v>11861</v>
      </c>
      <c r="M1547" s="1" t="str">
        <f t="shared" ref="M1547:M1561" si="160">HYPERLINK("http://geochem.nrcan.gc.ca/cdogs/content/kwd/kwd030523_e.htm", "Prp")</f>
        <v>Prp</v>
      </c>
      <c r="N1547" t="s">
        <v>13042</v>
      </c>
      <c r="O1547" t="s">
        <v>8699</v>
      </c>
      <c r="P1547" t="s">
        <v>13043</v>
      </c>
      <c r="Q1547" t="s">
        <v>8002</v>
      </c>
      <c r="R1547" t="s">
        <v>33</v>
      </c>
      <c r="S1547" t="s">
        <v>13044</v>
      </c>
      <c r="T1547" t="s">
        <v>293</v>
      </c>
      <c r="U1547" t="s">
        <v>245</v>
      </c>
      <c r="V1547" t="s">
        <v>11502</v>
      </c>
      <c r="W1547" t="s">
        <v>3465</v>
      </c>
      <c r="X1547" t="s">
        <v>13045</v>
      </c>
    </row>
    <row r="1548" spans="1:24" hidden="1" x14ac:dyDescent="0.25">
      <c r="A1548" t="s">
        <v>13046</v>
      </c>
      <c r="B1548" t="s">
        <v>13047</v>
      </c>
      <c r="C1548" s="1" t="str">
        <f t="shared" si="156"/>
        <v>21:0955</v>
      </c>
      <c r="D1548" s="1" t="str">
        <f t="shared" si="157"/>
        <v>21:0006</v>
      </c>
      <c r="E1548" t="s">
        <v>11729</v>
      </c>
      <c r="F1548" t="s">
        <v>13048</v>
      </c>
      <c r="H1548">
        <v>64.591807200000005</v>
      </c>
      <c r="I1548">
        <v>-110.1490563</v>
      </c>
      <c r="J1548" s="1" t="str">
        <f t="shared" si="155"/>
        <v>Till</v>
      </c>
      <c r="K1548" s="1" t="str">
        <f t="shared" si="158"/>
        <v>Grain Mount: 0.25 – 0.50 mm</v>
      </c>
      <c r="L1548" t="s">
        <v>11861</v>
      </c>
      <c r="M1548" s="1" t="str">
        <f t="shared" si="160"/>
        <v>Prp</v>
      </c>
      <c r="N1548" t="s">
        <v>2012</v>
      </c>
      <c r="O1548" t="s">
        <v>3676</v>
      </c>
      <c r="P1548" t="s">
        <v>6820</v>
      </c>
      <c r="Q1548" t="s">
        <v>7349</v>
      </c>
      <c r="R1548" t="s">
        <v>220</v>
      </c>
      <c r="S1548" t="s">
        <v>13049</v>
      </c>
      <c r="T1548" t="s">
        <v>2893</v>
      </c>
      <c r="U1548" t="s">
        <v>33</v>
      </c>
      <c r="V1548" t="s">
        <v>13050</v>
      </c>
      <c r="W1548" t="s">
        <v>3487</v>
      </c>
      <c r="X1548" t="s">
        <v>13051</v>
      </c>
    </row>
    <row r="1549" spans="1:24" hidden="1" x14ac:dyDescent="0.25">
      <c r="A1549" t="s">
        <v>13052</v>
      </c>
      <c r="B1549" t="s">
        <v>13053</v>
      </c>
      <c r="C1549" s="1" t="str">
        <f t="shared" si="156"/>
        <v>21:0955</v>
      </c>
      <c r="D1549" s="1" t="str">
        <f t="shared" si="157"/>
        <v>21:0006</v>
      </c>
      <c r="E1549" t="s">
        <v>11729</v>
      </c>
      <c r="F1549" t="s">
        <v>13054</v>
      </c>
      <c r="H1549">
        <v>64.591807200000005</v>
      </c>
      <c r="I1549">
        <v>-110.1490563</v>
      </c>
      <c r="J1549" s="1" t="str">
        <f t="shared" si="155"/>
        <v>Till</v>
      </c>
      <c r="K1549" s="1" t="str">
        <f t="shared" si="158"/>
        <v>Grain Mount: 0.25 – 0.50 mm</v>
      </c>
      <c r="L1549" t="s">
        <v>11861</v>
      </c>
      <c r="M1549" s="1" t="str">
        <f t="shared" si="160"/>
        <v>Prp</v>
      </c>
      <c r="N1549" t="s">
        <v>8296</v>
      </c>
      <c r="O1549" t="s">
        <v>13055</v>
      </c>
      <c r="P1549" t="s">
        <v>13012</v>
      </c>
      <c r="Q1549" t="s">
        <v>10668</v>
      </c>
      <c r="R1549" t="s">
        <v>420</v>
      </c>
      <c r="S1549" t="s">
        <v>13056</v>
      </c>
      <c r="T1549" t="s">
        <v>823</v>
      </c>
      <c r="U1549" t="s">
        <v>331</v>
      </c>
      <c r="V1549" t="s">
        <v>13057</v>
      </c>
      <c r="W1549" t="s">
        <v>4373</v>
      </c>
      <c r="X1549" t="s">
        <v>12881</v>
      </c>
    </row>
    <row r="1550" spans="1:24" hidden="1" x14ac:dyDescent="0.25">
      <c r="A1550" t="s">
        <v>13058</v>
      </c>
      <c r="B1550" t="s">
        <v>13059</v>
      </c>
      <c r="C1550" s="1" t="str">
        <f t="shared" si="156"/>
        <v>21:0955</v>
      </c>
      <c r="D1550" s="1" t="str">
        <f t="shared" si="157"/>
        <v>21:0006</v>
      </c>
      <c r="E1550" t="s">
        <v>11729</v>
      </c>
      <c r="F1550" t="s">
        <v>13060</v>
      </c>
      <c r="H1550">
        <v>64.591807200000005</v>
      </c>
      <c r="I1550">
        <v>-110.1490563</v>
      </c>
      <c r="J1550" s="1" t="str">
        <f t="shared" si="155"/>
        <v>Till</v>
      </c>
      <c r="K1550" s="1" t="str">
        <f t="shared" si="158"/>
        <v>Grain Mount: 0.25 – 0.50 mm</v>
      </c>
      <c r="L1550" t="s">
        <v>11861</v>
      </c>
      <c r="M1550" s="1" t="str">
        <f t="shared" si="160"/>
        <v>Prp</v>
      </c>
      <c r="N1550" t="s">
        <v>13061</v>
      </c>
      <c r="O1550" t="s">
        <v>13062</v>
      </c>
      <c r="P1550" t="s">
        <v>13063</v>
      </c>
      <c r="Q1550" t="s">
        <v>13064</v>
      </c>
      <c r="R1550" t="s">
        <v>33</v>
      </c>
      <c r="S1550" t="s">
        <v>2903</v>
      </c>
      <c r="T1550" t="s">
        <v>3030</v>
      </c>
      <c r="U1550" t="s">
        <v>645</v>
      </c>
      <c r="V1550" t="s">
        <v>13065</v>
      </c>
      <c r="W1550" t="s">
        <v>1117</v>
      </c>
      <c r="X1550" t="s">
        <v>13066</v>
      </c>
    </row>
    <row r="1551" spans="1:24" hidden="1" x14ac:dyDescent="0.25">
      <c r="A1551" t="s">
        <v>13067</v>
      </c>
      <c r="B1551" t="s">
        <v>13068</v>
      </c>
      <c r="C1551" s="1" t="str">
        <f t="shared" si="156"/>
        <v>21:0955</v>
      </c>
      <c r="D1551" s="1" t="str">
        <f t="shared" si="157"/>
        <v>21:0006</v>
      </c>
      <c r="E1551" t="s">
        <v>11729</v>
      </c>
      <c r="F1551" t="s">
        <v>13069</v>
      </c>
      <c r="H1551">
        <v>64.591807200000005</v>
      </c>
      <c r="I1551">
        <v>-110.1490563</v>
      </c>
      <c r="J1551" s="1" t="str">
        <f t="shared" si="155"/>
        <v>Till</v>
      </c>
      <c r="K1551" s="1" t="str">
        <f t="shared" si="158"/>
        <v>Grain Mount: 0.25 – 0.50 mm</v>
      </c>
      <c r="L1551" t="s">
        <v>11861</v>
      </c>
      <c r="M1551" s="1" t="str">
        <f t="shared" si="160"/>
        <v>Prp</v>
      </c>
      <c r="N1551" t="s">
        <v>13070</v>
      </c>
      <c r="O1551" t="s">
        <v>13071</v>
      </c>
      <c r="P1551" t="s">
        <v>13072</v>
      </c>
      <c r="Q1551" t="s">
        <v>13073</v>
      </c>
      <c r="R1551" t="s">
        <v>61</v>
      </c>
      <c r="S1551" t="s">
        <v>13074</v>
      </c>
      <c r="T1551" t="s">
        <v>1860</v>
      </c>
      <c r="U1551" t="s">
        <v>421</v>
      </c>
      <c r="V1551" t="s">
        <v>4001</v>
      </c>
      <c r="W1551" t="s">
        <v>13075</v>
      </c>
      <c r="X1551" t="s">
        <v>8561</v>
      </c>
    </row>
    <row r="1552" spans="1:24" hidden="1" x14ac:dyDescent="0.25">
      <c r="A1552" t="s">
        <v>13076</v>
      </c>
      <c r="B1552" t="s">
        <v>13077</v>
      </c>
      <c r="C1552" s="1" t="str">
        <f t="shared" si="156"/>
        <v>21:0955</v>
      </c>
      <c r="D1552" s="1" t="str">
        <f t="shared" si="157"/>
        <v>21:0006</v>
      </c>
      <c r="E1552" t="s">
        <v>11729</v>
      </c>
      <c r="F1552" t="s">
        <v>13078</v>
      </c>
      <c r="H1552">
        <v>64.591807200000005</v>
      </c>
      <c r="I1552">
        <v>-110.1490563</v>
      </c>
      <c r="J1552" s="1" t="str">
        <f t="shared" si="155"/>
        <v>Till</v>
      </c>
      <c r="K1552" s="1" t="str">
        <f t="shared" si="158"/>
        <v>Grain Mount: 0.25 – 0.50 mm</v>
      </c>
      <c r="L1552" t="s">
        <v>11861</v>
      </c>
      <c r="M1552" s="1" t="str">
        <f t="shared" si="160"/>
        <v>Prp</v>
      </c>
      <c r="N1552" t="s">
        <v>13079</v>
      </c>
      <c r="O1552" t="s">
        <v>7495</v>
      </c>
      <c r="P1552" t="s">
        <v>13080</v>
      </c>
      <c r="Q1552" t="s">
        <v>13081</v>
      </c>
      <c r="R1552" t="s">
        <v>234</v>
      </c>
      <c r="S1552" t="s">
        <v>13082</v>
      </c>
      <c r="T1552" t="s">
        <v>2216</v>
      </c>
      <c r="U1552" t="s">
        <v>501</v>
      </c>
      <c r="V1552" t="s">
        <v>13083</v>
      </c>
      <c r="W1552" t="s">
        <v>13084</v>
      </c>
      <c r="X1552" t="s">
        <v>13085</v>
      </c>
    </row>
    <row r="1553" spans="1:24" hidden="1" x14ac:dyDescent="0.25">
      <c r="A1553" t="s">
        <v>13086</v>
      </c>
      <c r="B1553" t="s">
        <v>13087</v>
      </c>
      <c r="C1553" s="1" t="str">
        <f t="shared" si="156"/>
        <v>21:0955</v>
      </c>
      <c r="D1553" s="1" t="str">
        <f t="shared" si="157"/>
        <v>21:0006</v>
      </c>
      <c r="E1553" t="s">
        <v>11729</v>
      </c>
      <c r="F1553" t="s">
        <v>13088</v>
      </c>
      <c r="H1553">
        <v>64.591807200000005</v>
      </c>
      <c r="I1553">
        <v>-110.1490563</v>
      </c>
      <c r="J1553" s="1" t="str">
        <f t="shared" si="155"/>
        <v>Till</v>
      </c>
      <c r="K1553" s="1" t="str">
        <f t="shared" si="158"/>
        <v>Grain Mount: 0.25 – 0.50 mm</v>
      </c>
      <c r="L1553" t="s">
        <v>11861</v>
      </c>
      <c r="M1553" s="1" t="str">
        <f t="shared" si="160"/>
        <v>Prp</v>
      </c>
      <c r="N1553" t="s">
        <v>4330</v>
      </c>
      <c r="O1553" t="s">
        <v>13089</v>
      </c>
      <c r="P1553" t="s">
        <v>4046</v>
      </c>
      <c r="Q1553" t="s">
        <v>8860</v>
      </c>
      <c r="R1553" t="s">
        <v>366</v>
      </c>
      <c r="S1553" t="s">
        <v>13090</v>
      </c>
      <c r="T1553" t="s">
        <v>305</v>
      </c>
      <c r="U1553" t="s">
        <v>728</v>
      </c>
      <c r="V1553" t="s">
        <v>3690</v>
      </c>
      <c r="W1553" t="s">
        <v>2707</v>
      </c>
      <c r="X1553" t="s">
        <v>13091</v>
      </c>
    </row>
    <row r="1554" spans="1:24" hidden="1" x14ac:dyDescent="0.25">
      <c r="A1554" t="s">
        <v>13092</v>
      </c>
      <c r="B1554" t="s">
        <v>13093</v>
      </c>
      <c r="C1554" s="1" t="str">
        <f t="shared" si="156"/>
        <v>21:0955</v>
      </c>
      <c r="D1554" s="1" t="str">
        <f t="shared" si="157"/>
        <v>21:0006</v>
      </c>
      <c r="E1554" t="s">
        <v>11729</v>
      </c>
      <c r="F1554" t="s">
        <v>13094</v>
      </c>
      <c r="H1554">
        <v>64.591807200000005</v>
      </c>
      <c r="I1554">
        <v>-110.1490563</v>
      </c>
      <c r="J1554" s="1" t="str">
        <f t="shared" si="155"/>
        <v>Till</v>
      </c>
      <c r="K1554" s="1" t="str">
        <f t="shared" si="158"/>
        <v>Grain Mount: 0.25 – 0.50 mm</v>
      </c>
      <c r="L1554" t="s">
        <v>11861</v>
      </c>
      <c r="M1554" s="1" t="str">
        <f t="shared" si="160"/>
        <v>Prp</v>
      </c>
      <c r="N1554" t="s">
        <v>13095</v>
      </c>
      <c r="O1554" t="s">
        <v>13096</v>
      </c>
      <c r="P1554" t="s">
        <v>13097</v>
      </c>
      <c r="Q1554" t="s">
        <v>13098</v>
      </c>
      <c r="R1554" t="s">
        <v>33</v>
      </c>
      <c r="S1554" t="s">
        <v>13099</v>
      </c>
      <c r="T1554" t="s">
        <v>1231</v>
      </c>
      <c r="U1554" t="s">
        <v>366</v>
      </c>
      <c r="V1554" t="s">
        <v>13100</v>
      </c>
      <c r="W1554" t="s">
        <v>2645</v>
      </c>
      <c r="X1554" t="s">
        <v>1360</v>
      </c>
    </row>
    <row r="1555" spans="1:24" hidden="1" x14ac:dyDescent="0.25">
      <c r="A1555" t="s">
        <v>13101</v>
      </c>
      <c r="B1555" t="s">
        <v>13102</v>
      </c>
      <c r="C1555" s="1" t="str">
        <f t="shared" si="156"/>
        <v>21:0955</v>
      </c>
      <c r="D1555" s="1" t="str">
        <f t="shared" si="157"/>
        <v>21:0006</v>
      </c>
      <c r="E1555" t="s">
        <v>11729</v>
      </c>
      <c r="F1555" t="s">
        <v>13103</v>
      </c>
      <c r="H1555">
        <v>64.591807200000005</v>
      </c>
      <c r="I1555">
        <v>-110.1490563</v>
      </c>
      <c r="J1555" s="1" t="str">
        <f t="shared" si="155"/>
        <v>Till</v>
      </c>
      <c r="K1555" s="1" t="str">
        <f t="shared" si="158"/>
        <v>Grain Mount: 0.25 – 0.50 mm</v>
      </c>
      <c r="L1555" t="s">
        <v>11861</v>
      </c>
      <c r="M1555" s="1" t="str">
        <f t="shared" si="160"/>
        <v>Prp</v>
      </c>
      <c r="N1555" t="s">
        <v>9016</v>
      </c>
      <c r="O1555" t="s">
        <v>13104</v>
      </c>
      <c r="P1555" t="s">
        <v>13105</v>
      </c>
      <c r="Q1555" t="s">
        <v>13106</v>
      </c>
      <c r="R1555" t="s">
        <v>90</v>
      </c>
      <c r="S1555" t="s">
        <v>13107</v>
      </c>
      <c r="T1555" t="s">
        <v>1284</v>
      </c>
      <c r="U1555" t="s">
        <v>366</v>
      </c>
      <c r="V1555" t="s">
        <v>7095</v>
      </c>
      <c r="W1555" t="s">
        <v>1365</v>
      </c>
      <c r="X1555" t="s">
        <v>10260</v>
      </c>
    </row>
    <row r="1556" spans="1:24" hidden="1" x14ac:dyDescent="0.25">
      <c r="A1556" t="s">
        <v>13108</v>
      </c>
      <c r="B1556" t="s">
        <v>13109</v>
      </c>
      <c r="C1556" s="1" t="str">
        <f t="shared" si="156"/>
        <v>21:0955</v>
      </c>
      <c r="D1556" s="1" t="str">
        <f t="shared" si="157"/>
        <v>21:0006</v>
      </c>
      <c r="E1556" t="s">
        <v>11729</v>
      </c>
      <c r="F1556" t="s">
        <v>13110</v>
      </c>
      <c r="H1556">
        <v>64.591807200000005</v>
      </c>
      <c r="I1556">
        <v>-110.1490563</v>
      </c>
      <c r="J1556" s="1" t="str">
        <f t="shared" si="155"/>
        <v>Till</v>
      </c>
      <c r="K1556" s="1" t="str">
        <f t="shared" si="158"/>
        <v>Grain Mount: 0.25 – 0.50 mm</v>
      </c>
      <c r="L1556" t="s">
        <v>11861</v>
      </c>
      <c r="M1556" s="1" t="str">
        <f t="shared" si="160"/>
        <v>Prp</v>
      </c>
      <c r="N1556" t="s">
        <v>13111</v>
      </c>
      <c r="O1556" t="s">
        <v>12862</v>
      </c>
      <c r="P1556" t="s">
        <v>5248</v>
      </c>
      <c r="Q1556" t="s">
        <v>13112</v>
      </c>
      <c r="R1556" t="s">
        <v>220</v>
      </c>
      <c r="S1556" t="s">
        <v>3644</v>
      </c>
      <c r="T1556" t="s">
        <v>1876</v>
      </c>
      <c r="U1556" t="s">
        <v>87</v>
      </c>
      <c r="V1556" t="s">
        <v>10695</v>
      </c>
      <c r="W1556" t="s">
        <v>4373</v>
      </c>
      <c r="X1556" t="s">
        <v>13113</v>
      </c>
    </row>
    <row r="1557" spans="1:24" hidden="1" x14ac:dyDescent="0.25">
      <c r="A1557" t="s">
        <v>13114</v>
      </c>
      <c r="B1557" t="s">
        <v>13115</v>
      </c>
      <c r="C1557" s="1" t="str">
        <f t="shared" si="156"/>
        <v>21:0955</v>
      </c>
      <c r="D1557" s="1" t="str">
        <f t="shared" si="157"/>
        <v>21:0006</v>
      </c>
      <c r="E1557" t="s">
        <v>11729</v>
      </c>
      <c r="F1557" t="s">
        <v>13116</v>
      </c>
      <c r="H1557">
        <v>64.591807200000005</v>
      </c>
      <c r="I1557">
        <v>-110.1490563</v>
      </c>
      <c r="J1557" s="1" t="str">
        <f t="shared" si="155"/>
        <v>Till</v>
      </c>
      <c r="K1557" s="1" t="str">
        <f t="shared" si="158"/>
        <v>Grain Mount: 0.25 – 0.50 mm</v>
      </c>
      <c r="L1557" t="s">
        <v>11861</v>
      </c>
      <c r="M1557" s="1" t="str">
        <f t="shared" si="160"/>
        <v>Prp</v>
      </c>
      <c r="N1557" t="s">
        <v>13117</v>
      </c>
      <c r="O1557" t="s">
        <v>13118</v>
      </c>
      <c r="P1557" t="s">
        <v>5092</v>
      </c>
      <c r="Q1557" t="s">
        <v>7896</v>
      </c>
      <c r="R1557" t="s">
        <v>61</v>
      </c>
      <c r="S1557" t="s">
        <v>13119</v>
      </c>
      <c r="T1557" t="s">
        <v>5632</v>
      </c>
      <c r="U1557" t="s">
        <v>235</v>
      </c>
      <c r="V1557" t="s">
        <v>13120</v>
      </c>
      <c r="W1557" t="s">
        <v>413</v>
      </c>
      <c r="X1557" t="s">
        <v>7080</v>
      </c>
    </row>
    <row r="1558" spans="1:24" hidden="1" x14ac:dyDescent="0.25">
      <c r="A1558" t="s">
        <v>13121</v>
      </c>
      <c r="B1558" t="s">
        <v>13122</v>
      </c>
      <c r="C1558" s="1" t="str">
        <f t="shared" si="156"/>
        <v>21:0955</v>
      </c>
      <c r="D1558" s="1" t="str">
        <f t="shared" si="157"/>
        <v>21:0006</v>
      </c>
      <c r="E1558" t="s">
        <v>11729</v>
      </c>
      <c r="F1558" t="s">
        <v>13123</v>
      </c>
      <c r="H1558">
        <v>64.591807200000005</v>
      </c>
      <c r="I1558">
        <v>-110.1490563</v>
      </c>
      <c r="J1558" s="1" t="str">
        <f t="shared" si="155"/>
        <v>Till</v>
      </c>
      <c r="K1558" s="1" t="str">
        <f t="shared" si="158"/>
        <v>Grain Mount: 0.25 – 0.50 mm</v>
      </c>
      <c r="L1558" t="s">
        <v>11861</v>
      </c>
      <c r="M1558" s="1" t="str">
        <f t="shared" si="160"/>
        <v>Prp</v>
      </c>
      <c r="N1558" t="s">
        <v>13124</v>
      </c>
      <c r="O1558" t="s">
        <v>8086</v>
      </c>
      <c r="P1558" t="s">
        <v>13125</v>
      </c>
      <c r="Q1558" t="s">
        <v>13126</v>
      </c>
      <c r="R1558" t="s">
        <v>420</v>
      </c>
      <c r="S1558" t="s">
        <v>1764</v>
      </c>
      <c r="T1558" t="s">
        <v>3409</v>
      </c>
      <c r="U1558" t="s">
        <v>90</v>
      </c>
      <c r="V1558" t="s">
        <v>13127</v>
      </c>
      <c r="W1558" t="s">
        <v>2813</v>
      </c>
      <c r="X1558" t="s">
        <v>13128</v>
      </c>
    </row>
    <row r="1559" spans="1:24" hidden="1" x14ac:dyDescent="0.25">
      <c r="A1559" t="s">
        <v>13129</v>
      </c>
      <c r="B1559" t="s">
        <v>13130</v>
      </c>
      <c r="C1559" s="1" t="str">
        <f t="shared" si="156"/>
        <v>21:0955</v>
      </c>
      <c r="D1559" s="1" t="str">
        <f t="shared" si="157"/>
        <v>21:0006</v>
      </c>
      <c r="E1559" t="s">
        <v>11729</v>
      </c>
      <c r="F1559" t="s">
        <v>13131</v>
      </c>
      <c r="H1559">
        <v>64.591807200000005</v>
      </c>
      <c r="I1559">
        <v>-110.1490563</v>
      </c>
      <c r="J1559" s="1" t="str">
        <f t="shared" si="155"/>
        <v>Till</v>
      </c>
      <c r="K1559" s="1" t="str">
        <f t="shared" si="158"/>
        <v>Grain Mount: 0.25 – 0.50 mm</v>
      </c>
      <c r="L1559" t="s">
        <v>11861</v>
      </c>
      <c r="M1559" s="1" t="str">
        <f t="shared" si="160"/>
        <v>Prp</v>
      </c>
      <c r="N1559" t="s">
        <v>10077</v>
      </c>
      <c r="O1559" t="s">
        <v>5609</v>
      </c>
      <c r="P1559" t="s">
        <v>13132</v>
      </c>
      <c r="Q1559" t="s">
        <v>13133</v>
      </c>
      <c r="R1559" t="s">
        <v>87</v>
      </c>
      <c r="S1559" t="s">
        <v>13134</v>
      </c>
      <c r="T1559" t="s">
        <v>2655</v>
      </c>
      <c r="U1559" t="s">
        <v>462</v>
      </c>
      <c r="V1559" t="s">
        <v>3990</v>
      </c>
      <c r="W1559" t="s">
        <v>3902</v>
      </c>
      <c r="X1559" t="s">
        <v>13135</v>
      </c>
    </row>
    <row r="1560" spans="1:24" hidden="1" x14ac:dyDescent="0.25">
      <c r="A1560" t="s">
        <v>13136</v>
      </c>
      <c r="B1560" t="s">
        <v>13137</v>
      </c>
      <c r="C1560" s="1" t="str">
        <f t="shared" si="156"/>
        <v>21:0955</v>
      </c>
      <c r="D1560" s="1" t="str">
        <f t="shared" si="157"/>
        <v>21:0006</v>
      </c>
      <c r="E1560" t="s">
        <v>11729</v>
      </c>
      <c r="F1560" t="s">
        <v>13138</v>
      </c>
      <c r="H1560">
        <v>64.591807200000005</v>
      </c>
      <c r="I1560">
        <v>-110.1490563</v>
      </c>
      <c r="J1560" s="1" t="str">
        <f t="shared" si="155"/>
        <v>Till</v>
      </c>
      <c r="K1560" s="1" t="str">
        <f t="shared" si="158"/>
        <v>Grain Mount: 0.25 – 0.50 mm</v>
      </c>
      <c r="L1560" t="s">
        <v>11861</v>
      </c>
      <c r="M1560" s="1" t="str">
        <f t="shared" si="160"/>
        <v>Prp</v>
      </c>
      <c r="N1560" t="s">
        <v>12555</v>
      </c>
      <c r="O1560" t="s">
        <v>12471</v>
      </c>
      <c r="P1560" t="s">
        <v>10620</v>
      </c>
      <c r="Q1560" t="s">
        <v>13139</v>
      </c>
      <c r="R1560" t="s">
        <v>411</v>
      </c>
      <c r="S1560" t="s">
        <v>7764</v>
      </c>
      <c r="T1560" t="s">
        <v>868</v>
      </c>
      <c r="U1560" t="s">
        <v>4430</v>
      </c>
      <c r="V1560" t="s">
        <v>13140</v>
      </c>
      <c r="W1560" t="s">
        <v>1646</v>
      </c>
      <c r="X1560" t="s">
        <v>11941</v>
      </c>
    </row>
    <row r="1561" spans="1:24" hidden="1" x14ac:dyDescent="0.25">
      <c r="A1561" t="s">
        <v>13141</v>
      </c>
      <c r="B1561" t="s">
        <v>13142</v>
      </c>
      <c r="C1561" s="1" t="str">
        <f t="shared" si="156"/>
        <v>21:0955</v>
      </c>
      <c r="D1561" s="1" t="str">
        <f t="shared" si="157"/>
        <v>21:0006</v>
      </c>
      <c r="E1561" t="s">
        <v>11729</v>
      </c>
      <c r="F1561" t="s">
        <v>13143</v>
      </c>
      <c r="H1561">
        <v>64.591807200000005</v>
      </c>
      <c r="I1561">
        <v>-110.1490563</v>
      </c>
      <c r="J1561" s="1" t="str">
        <f t="shared" ref="J1561:J1624" si="161">HYPERLINK("http://geochem.nrcan.gc.ca/cdogs/content/kwd/kwd020044_e.htm", "Till")</f>
        <v>Till</v>
      </c>
      <c r="K1561" s="1" t="str">
        <f t="shared" si="158"/>
        <v>Grain Mount: 0.25 – 0.50 mm</v>
      </c>
      <c r="L1561" t="s">
        <v>11861</v>
      </c>
      <c r="M1561" s="1" t="str">
        <f t="shared" si="160"/>
        <v>Prp</v>
      </c>
      <c r="N1561" t="s">
        <v>13144</v>
      </c>
      <c r="O1561" t="s">
        <v>13145</v>
      </c>
      <c r="P1561" t="s">
        <v>13146</v>
      </c>
      <c r="Q1561" t="s">
        <v>8416</v>
      </c>
      <c r="R1561" t="s">
        <v>33</v>
      </c>
      <c r="S1561" t="s">
        <v>13147</v>
      </c>
      <c r="T1561" t="s">
        <v>8618</v>
      </c>
      <c r="U1561" t="s">
        <v>226</v>
      </c>
      <c r="V1561" t="s">
        <v>13148</v>
      </c>
      <c r="W1561" t="s">
        <v>5516</v>
      </c>
      <c r="X1561" t="s">
        <v>7061</v>
      </c>
    </row>
    <row r="1562" spans="1:24" hidden="1" x14ac:dyDescent="0.25">
      <c r="A1562" t="s">
        <v>13149</v>
      </c>
      <c r="B1562" t="s">
        <v>13150</v>
      </c>
      <c r="C1562" s="1" t="str">
        <f t="shared" si="156"/>
        <v>21:0955</v>
      </c>
      <c r="D1562" s="1" t="str">
        <f t="shared" si="157"/>
        <v>21:0006</v>
      </c>
      <c r="E1562" t="s">
        <v>11729</v>
      </c>
      <c r="F1562" t="s">
        <v>13151</v>
      </c>
      <c r="H1562">
        <v>64.591807200000005</v>
      </c>
      <c r="I1562">
        <v>-110.1490563</v>
      </c>
      <c r="J1562" s="1" t="str">
        <f t="shared" si="161"/>
        <v>Till</v>
      </c>
      <c r="K1562" s="1" t="str">
        <f t="shared" si="158"/>
        <v>Grain Mount: 0.25 – 0.50 mm</v>
      </c>
      <c r="L1562" t="s">
        <v>13152</v>
      </c>
      <c r="M1562" s="1" t="str">
        <f>HYPERLINK("http://geochem.nrcan.gc.ca/cdogs/content/kwd/kwd030530_e.htm", "Cr_Di")</f>
        <v>Cr_Di</v>
      </c>
      <c r="N1562" t="s">
        <v>12176</v>
      </c>
      <c r="O1562" t="s">
        <v>13153</v>
      </c>
      <c r="P1562" t="s">
        <v>6281</v>
      </c>
      <c r="Q1562" t="s">
        <v>13154</v>
      </c>
      <c r="R1562" t="s">
        <v>318</v>
      </c>
      <c r="S1562" t="s">
        <v>13155</v>
      </c>
      <c r="T1562" t="s">
        <v>5767</v>
      </c>
      <c r="U1562" t="s">
        <v>13156</v>
      </c>
      <c r="V1562" t="s">
        <v>13157</v>
      </c>
      <c r="W1562" t="s">
        <v>4619</v>
      </c>
      <c r="X1562" t="s">
        <v>11491</v>
      </c>
    </row>
    <row r="1563" spans="1:24" hidden="1" x14ac:dyDescent="0.25">
      <c r="A1563" t="s">
        <v>13158</v>
      </c>
      <c r="B1563" t="s">
        <v>13159</v>
      </c>
      <c r="C1563" s="1" t="str">
        <f t="shared" si="156"/>
        <v>21:0955</v>
      </c>
      <c r="D1563" s="1" t="str">
        <f t="shared" si="157"/>
        <v>21:0006</v>
      </c>
      <c r="E1563" t="s">
        <v>11729</v>
      </c>
      <c r="F1563" t="s">
        <v>13160</v>
      </c>
      <c r="H1563">
        <v>64.591807200000005</v>
      </c>
      <c r="I1563">
        <v>-110.1490563</v>
      </c>
      <c r="J1563" s="1" t="str">
        <f t="shared" si="161"/>
        <v>Till</v>
      </c>
      <c r="K1563" s="1" t="str">
        <f t="shared" si="158"/>
        <v>Grain Mount: 0.25 – 0.50 mm</v>
      </c>
      <c r="L1563" t="s">
        <v>13152</v>
      </c>
      <c r="M1563" s="1" t="str">
        <f>HYPERLINK("http://geochem.nrcan.gc.ca/cdogs/content/kwd/kwd030530_e.htm", "Cr_Di")</f>
        <v>Cr_Di</v>
      </c>
      <c r="N1563" t="s">
        <v>13161</v>
      </c>
      <c r="O1563" t="s">
        <v>8973</v>
      </c>
      <c r="P1563" t="s">
        <v>11084</v>
      </c>
      <c r="Q1563" t="s">
        <v>13162</v>
      </c>
      <c r="R1563" t="s">
        <v>390</v>
      </c>
      <c r="S1563" t="s">
        <v>13163</v>
      </c>
      <c r="T1563" t="s">
        <v>1428</v>
      </c>
      <c r="U1563" t="s">
        <v>5295</v>
      </c>
      <c r="V1563" t="s">
        <v>13164</v>
      </c>
      <c r="W1563" t="s">
        <v>684</v>
      </c>
      <c r="X1563" t="s">
        <v>6843</v>
      </c>
    </row>
    <row r="1564" spans="1:24" hidden="1" x14ac:dyDescent="0.25">
      <c r="A1564" t="s">
        <v>13165</v>
      </c>
      <c r="B1564" t="s">
        <v>13166</v>
      </c>
      <c r="C1564" s="1" t="str">
        <f t="shared" si="156"/>
        <v>21:0955</v>
      </c>
      <c r="D1564" s="1" t="str">
        <f t="shared" si="157"/>
        <v>21:0006</v>
      </c>
      <c r="E1564" t="s">
        <v>11729</v>
      </c>
      <c r="F1564" t="s">
        <v>13167</v>
      </c>
      <c r="H1564">
        <v>64.591807200000005</v>
      </c>
      <c r="I1564">
        <v>-110.1490563</v>
      </c>
      <c r="J1564" s="1" t="str">
        <f t="shared" si="161"/>
        <v>Till</v>
      </c>
      <c r="K1564" s="1" t="str">
        <f t="shared" si="158"/>
        <v>Grain Mount: 0.25 – 0.50 mm</v>
      </c>
      <c r="L1564" t="s">
        <v>13152</v>
      </c>
      <c r="M1564" s="1" t="str">
        <f>HYPERLINK("http://geochem.nrcan.gc.ca/cdogs/content/kwd/kwd030530_e.htm", "Cr_Di")</f>
        <v>Cr_Di</v>
      </c>
      <c r="N1564" t="s">
        <v>11141</v>
      </c>
      <c r="O1564" t="s">
        <v>13168</v>
      </c>
      <c r="P1564" t="s">
        <v>13169</v>
      </c>
      <c r="Q1564" t="s">
        <v>6910</v>
      </c>
      <c r="R1564" t="s">
        <v>955</v>
      </c>
      <c r="S1564" t="s">
        <v>13170</v>
      </c>
      <c r="T1564" t="s">
        <v>158</v>
      </c>
      <c r="U1564" t="s">
        <v>11388</v>
      </c>
      <c r="V1564" t="s">
        <v>11126</v>
      </c>
      <c r="W1564" t="s">
        <v>3021</v>
      </c>
      <c r="X1564" t="s">
        <v>7215</v>
      </c>
    </row>
    <row r="1565" spans="1:24" hidden="1" x14ac:dyDescent="0.25">
      <c r="A1565" t="s">
        <v>13171</v>
      </c>
      <c r="B1565" t="s">
        <v>13172</v>
      </c>
      <c r="C1565" s="1" t="str">
        <f t="shared" si="156"/>
        <v>21:0955</v>
      </c>
      <c r="D1565" s="1" t="str">
        <f t="shared" si="157"/>
        <v>21:0006</v>
      </c>
      <c r="E1565" t="s">
        <v>11729</v>
      </c>
      <c r="F1565" t="s">
        <v>13173</v>
      </c>
      <c r="H1565">
        <v>64.591807200000005</v>
      </c>
      <c r="I1565">
        <v>-110.1490563</v>
      </c>
      <c r="J1565" s="1" t="str">
        <f t="shared" si="161"/>
        <v>Till</v>
      </c>
      <c r="K1565" s="1" t="str">
        <f t="shared" si="158"/>
        <v>Grain Mount: 0.25 – 0.50 mm</v>
      </c>
      <c r="L1565" t="s">
        <v>13152</v>
      </c>
      <c r="M1565" s="1" t="str">
        <f>HYPERLINK("http://geochem.nrcan.gc.ca/cdogs/content/kwd/kwd030529_e.htm", "Hi_Cr_Di")</f>
        <v>Hi_Cr_Di</v>
      </c>
      <c r="N1565" t="s">
        <v>8843</v>
      </c>
      <c r="O1565" t="s">
        <v>13174</v>
      </c>
      <c r="P1565" t="s">
        <v>11318</v>
      </c>
      <c r="Q1565" t="s">
        <v>6078</v>
      </c>
      <c r="R1565" t="s">
        <v>420</v>
      </c>
      <c r="S1565" t="s">
        <v>13175</v>
      </c>
      <c r="T1565" t="s">
        <v>144</v>
      </c>
      <c r="U1565" t="s">
        <v>13176</v>
      </c>
      <c r="V1565" t="s">
        <v>13177</v>
      </c>
      <c r="W1565" t="s">
        <v>175</v>
      </c>
      <c r="X1565" t="s">
        <v>2435</v>
      </c>
    </row>
    <row r="1566" spans="1:24" hidden="1" x14ac:dyDescent="0.25">
      <c r="A1566" t="s">
        <v>13178</v>
      </c>
      <c r="B1566" t="s">
        <v>13179</v>
      </c>
      <c r="C1566" s="1" t="str">
        <f t="shared" ref="C1566:C1629" si="162">HYPERLINK("http://geochem.nrcan.gc.ca/cdogs/content/bdl/bdl210955_e.htm", "21:0955")</f>
        <v>21:0955</v>
      </c>
      <c r="D1566" s="1" t="str">
        <f t="shared" ref="D1566:D1629" si="163">HYPERLINK("http://geochem.nrcan.gc.ca/cdogs/content/svy/svy210006_e.htm", "21:0006")</f>
        <v>21:0006</v>
      </c>
      <c r="E1566" t="s">
        <v>11729</v>
      </c>
      <c r="F1566" t="s">
        <v>13180</v>
      </c>
      <c r="H1566">
        <v>64.591807200000005</v>
      </c>
      <c r="I1566">
        <v>-110.1490563</v>
      </c>
      <c r="J1566" s="1" t="str">
        <f t="shared" si="161"/>
        <v>Till</v>
      </c>
      <c r="K1566" s="1" t="str">
        <f t="shared" ref="K1566:K1629" si="164">HYPERLINK("http://geochem.nrcan.gc.ca/cdogs/content/kwd/kwd080043_e.htm", "Grain Mount: 0.25 – 0.50 mm")</f>
        <v>Grain Mount: 0.25 – 0.50 mm</v>
      </c>
      <c r="L1566" t="s">
        <v>13152</v>
      </c>
      <c r="M1566" s="1" t="str">
        <f>HYPERLINK("http://geochem.nrcan.gc.ca/cdogs/content/kwd/kwd030530_e.htm", "Cr_Di")</f>
        <v>Cr_Di</v>
      </c>
      <c r="N1566" t="s">
        <v>13181</v>
      </c>
      <c r="O1566" t="s">
        <v>11378</v>
      </c>
      <c r="P1566" t="s">
        <v>13182</v>
      </c>
      <c r="Q1566" t="s">
        <v>13183</v>
      </c>
      <c r="R1566" t="s">
        <v>64</v>
      </c>
      <c r="S1566" t="s">
        <v>13184</v>
      </c>
      <c r="T1566" t="s">
        <v>633</v>
      </c>
      <c r="U1566" t="s">
        <v>944</v>
      </c>
      <c r="V1566" t="s">
        <v>13185</v>
      </c>
      <c r="W1566" t="s">
        <v>4550</v>
      </c>
      <c r="X1566" t="s">
        <v>10072</v>
      </c>
    </row>
    <row r="1567" spans="1:24" hidden="1" x14ac:dyDescent="0.25">
      <c r="A1567" t="s">
        <v>13186</v>
      </c>
      <c r="B1567" t="s">
        <v>13187</v>
      </c>
      <c r="C1567" s="1" t="str">
        <f t="shared" si="162"/>
        <v>21:0955</v>
      </c>
      <c r="D1567" s="1" t="str">
        <f t="shared" si="163"/>
        <v>21:0006</v>
      </c>
      <c r="E1567" t="s">
        <v>11729</v>
      </c>
      <c r="F1567" t="s">
        <v>13188</v>
      </c>
      <c r="H1567">
        <v>64.591807200000005</v>
      </c>
      <c r="I1567">
        <v>-110.1490563</v>
      </c>
      <c r="J1567" s="1" t="str">
        <f t="shared" si="161"/>
        <v>Till</v>
      </c>
      <c r="K1567" s="1" t="str">
        <f t="shared" si="164"/>
        <v>Grain Mount: 0.25 – 0.50 mm</v>
      </c>
      <c r="L1567" t="s">
        <v>13152</v>
      </c>
      <c r="M1567" s="1" t="str">
        <f>HYPERLINK("http://geochem.nrcan.gc.ca/cdogs/content/kwd/kwd030530_e.htm", "Cr_Di")</f>
        <v>Cr_Di</v>
      </c>
      <c r="N1567" t="s">
        <v>2139</v>
      </c>
      <c r="O1567" t="s">
        <v>13189</v>
      </c>
      <c r="P1567" t="s">
        <v>113</v>
      </c>
      <c r="Q1567" t="s">
        <v>13190</v>
      </c>
      <c r="R1567" t="s">
        <v>221</v>
      </c>
      <c r="S1567" t="s">
        <v>6351</v>
      </c>
      <c r="T1567" t="s">
        <v>1552</v>
      </c>
      <c r="U1567" t="s">
        <v>6539</v>
      </c>
      <c r="V1567" t="s">
        <v>13191</v>
      </c>
      <c r="W1567" t="s">
        <v>6675</v>
      </c>
      <c r="X1567" t="s">
        <v>13192</v>
      </c>
    </row>
    <row r="1568" spans="1:24" hidden="1" x14ac:dyDescent="0.25">
      <c r="A1568" t="s">
        <v>13193</v>
      </c>
      <c r="B1568" t="s">
        <v>13194</v>
      </c>
      <c r="C1568" s="1" t="str">
        <f t="shared" si="162"/>
        <v>21:0955</v>
      </c>
      <c r="D1568" s="1" t="str">
        <f t="shared" si="163"/>
        <v>21:0006</v>
      </c>
      <c r="E1568" t="s">
        <v>11729</v>
      </c>
      <c r="F1568" t="s">
        <v>13195</v>
      </c>
      <c r="H1568">
        <v>64.591807200000005</v>
      </c>
      <c r="I1568">
        <v>-110.1490563</v>
      </c>
      <c r="J1568" s="1" t="str">
        <f t="shared" si="161"/>
        <v>Till</v>
      </c>
      <c r="K1568" s="1" t="str">
        <f t="shared" si="164"/>
        <v>Grain Mount: 0.25 – 0.50 mm</v>
      </c>
      <c r="L1568" t="s">
        <v>13152</v>
      </c>
      <c r="M1568" s="1" t="str">
        <f>HYPERLINK("http://geochem.nrcan.gc.ca/cdogs/content/kwd/kwd030529_e.htm", "Hi_Cr_Di")</f>
        <v>Hi_Cr_Di</v>
      </c>
      <c r="N1568" t="s">
        <v>13196</v>
      </c>
      <c r="O1568" t="s">
        <v>1724</v>
      </c>
      <c r="P1568" t="s">
        <v>13197</v>
      </c>
      <c r="Q1568" t="s">
        <v>13198</v>
      </c>
      <c r="R1568" t="s">
        <v>398</v>
      </c>
      <c r="S1568" t="s">
        <v>12204</v>
      </c>
      <c r="T1568" t="s">
        <v>5979</v>
      </c>
      <c r="U1568" t="s">
        <v>13199</v>
      </c>
      <c r="V1568" t="s">
        <v>13200</v>
      </c>
      <c r="W1568" t="s">
        <v>4160</v>
      </c>
      <c r="X1568" t="s">
        <v>12743</v>
      </c>
    </row>
    <row r="1569" spans="1:24" hidden="1" x14ac:dyDescent="0.25">
      <c r="A1569" t="s">
        <v>13201</v>
      </c>
      <c r="B1569" t="s">
        <v>13202</v>
      </c>
      <c r="C1569" s="1" t="str">
        <f t="shared" si="162"/>
        <v>21:0955</v>
      </c>
      <c r="D1569" s="1" t="str">
        <f t="shared" si="163"/>
        <v>21:0006</v>
      </c>
      <c r="E1569" t="s">
        <v>11729</v>
      </c>
      <c r="F1569" t="s">
        <v>13203</v>
      </c>
      <c r="H1569">
        <v>64.591807200000005</v>
      </c>
      <c r="I1569">
        <v>-110.1490563</v>
      </c>
      <c r="J1569" s="1" t="str">
        <f t="shared" si="161"/>
        <v>Till</v>
      </c>
      <c r="K1569" s="1" t="str">
        <f t="shared" si="164"/>
        <v>Grain Mount: 0.25 – 0.50 mm</v>
      </c>
      <c r="L1569" t="s">
        <v>13152</v>
      </c>
      <c r="M1569" s="1" t="str">
        <f>HYPERLINK("http://geochem.nrcan.gc.ca/cdogs/content/kwd/kwd030530_e.htm", "Cr_Di")</f>
        <v>Cr_Di</v>
      </c>
      <c r="N1569" t="s">
        <v>6358</v>
      </c>
      <c r="O1569" t="s">
        <v>13204</v>
      </c>
      <c r="P1569" t="s">
        <v>13205</v>
      </c>
      <c r="Q1569" t="s">
        <v>13206</v>
      </c>
      <c r="R1569" t="s">
        <v>115</v>
      </c>
      <c r="S1569" t="s">
        <v>5101</v>
      </c>
      <c r="T1569" t="s">
        <v>4992</v>
      </c>
      <c r="U1569" t="s">
        <v>13207</v>
      </c>
      <c r="V1569" t="s">
        <v>13208</v>
      </c>
      <c r="W1569" t="s">
        <v>6315</v>
      </c>
      <c r="X1569" t="s">
        <v>11268</v>
      </c>
    </row>
    <row r="1570" spans="1:24" hidden="1" x14ac:dyDescent="0.25">
      <c r="A1570" t="s">
        <v>13209</v>
      </c>
      <c r="B1570" t="s">
        <v>13210</v>
      </c>
      <c r="C1570" s="1" t="str">
        <f t="shared" si="162"/>
        <v>21:0955</v>
      </c>
      <c r="D1570" s="1" t="str">
        <f t="shared" si="163"/>
        <v>21:0006</v>
      </c>
      <c r="E1570" t="s">
        <v>11729</v>
      </c>
      <c r="F1570" t="s">
        <v>13211</v>
      </c>
      <c r="H1570">
        <v>64.591807200000005</v>
      </c>
      <c r="I1570">
        <v>-110.1490563</v>
      </c>
      <c r="J1570" s="1" t="str">
        <f t="shared" si="161"/>
        <v>Till</v>
      </c>
      <c r="K1570" s="1" t="str">
        <f t="shared" si="164"/>
        <v>Grain Mount: 0.25 – 0.50 mm</v>
      </c>
      <c r="L1570" t="s">
        <v>13152</v>
      </c>
      <c r="M1570" s="1" t="str">
        <f>HYPERLINK("http://geochem.nrcan.gc.ca/cdogs/content/kwd/kwd030530_e.htm", "Cr_Di")</f>
        <v>Cr_Di</v>
      </c>
      <c r="N1570" t="s">
        <v>2043</v>
      </c>
      <c r="O1570" t="s">
        <v>12575</v>
      </c>
      <c r="P1570" t="s">
        <v>13212</v>
      </c>
      <c r="Q1570" t="s">
        <v>13213</v>
      </c>
      <c r="R1570" t="s">
        <v>782</v>
      </c>
      <c r="S1570" t="s">
        <v>13214</v>
      </c>
      <c r="T1570" t="s">
        <v>2609</v>
      </c>
      <c r="U1570" t="s">
        <v>13215</v>
      </c>
      <c r="V1570" t="s">
        <v>13216</v>
      </c>
      <c r="W1570" t="s">
        <v>1196</v>
      </c>
      <c r="X1570" t="s">
        <v>13217</v>
      </c>
    </row>
    <row r="1571" spans="1:24" hidden="1" x14ac:dyDescent="0.25">
      <c r="A1571" t="s">
        <v>13218</v>
      </c>
      <c r="B1571" t="s">
        <v>13219</v>
      </c>
      <c r="C1571" s="1" t="str">
        <f t="shared" si="162"/>
        <v>21:0955</v>
      </c>
      <c r="D1571" s="1" t="str">
        <f t="shared" si="163"/>
        <v>21:0006</v>
      </c>
      <c r="E1571" t="s">
        <v>11729</v>
      </c>
      <c r="F1571" t="s">
        <v>13220</v>
      </c>
      <c r="H1571">
        <v>64.591807200000005</v>
      </c>
      <c r="I1571">
        <v>-110.1490563</v>
      </c>
      <c r="J1571" s="1" t="str">
        <f t="shared" si="161"/>
        <v>Till</v>
      </c>
      <c r="K1571" s="1" t="str">
        <f t="shared" si="164"/>
        <v>Grain Mount: 0.25 – 0.50 mm</v>
      </c>
      <c r="L1571" t="s">
        <v>13152</v>
      </c>
      <c r="M1571" s="1" t="str">
        <f>HYPERLINK("http://geochem.nrcan.gc.ca/cdogs/content/kwd/kwd030530_e.htm", "Cr_Di")</f>
        <v>Cr_Di</v>
      </c>
      <c r="N1571" t="s">
        <v>1820</v>
      </c>
      <c r="O1571" t="s">
        <v>13221</v>
      </c>
      <c r="P1571" t="s">
        <v>6458</v>
      </c>
      <c r="Q1571" t="s">
        <v>13222</v>
      </c>
      <c r="R1571" t="s">
        <v>307</v>
      </c>
      <c r="S1571" t="s">
        <v>3078</v>
      </c>
      <c r="T1571" t="s">
        <v>1172</v>
      </c>
      <c r="U1571" t="s">
        <v>13223</v>
      </c>
      <c r="V1571" t="s">
        <v>6487</v>
      </c>
      <c r="W1571" t="s">
        <v>6315</v>
      </c>
      <c r="X1571" t="s">
        <v>8014</v>
      </c>
    </row>
    <row r="1572" spans="1:24" hidden="1" x14ac:dyDescent="0.25">
      <c r="A1572" t="s">
        <v>13224</v>
      </c>
      <c r="B1572" t="s">
        <v>13225</v>
      </c>
      <c r="C1572" s="1" t="str">
        <f t="shared" si="162"/>
        <v>21:0955</v>
      </c>
      <c r="D1572" s="1" t="str">
        <f t="shared" si="163"/>
        <v>21:0006</v>
      </c>
      <c r="E1572" t="s">
        <v>11729</v>
      </c>
      <c r="F1572" t="s">
        <v>13226</v>
      </c>
      <c r="H1572">
        <v>64.591807200000005</v>
      </c>
      <c r="I1572">
        <v>-110.1490563</v>
      </c>
      <c r="J1572" s="1" t="str">
        <f t="shared" si="161"/>
        <v>Till</v>
      </c>
      <c r="K1572" s="1" t="str">
        <f t="shared" si="164"/>
        <v>Grain Mount: 0.25 – 0.50 mm</v>
      </c>
      <c r="L1572" t="s">
        <v>13152</v>
      </c>
      <c r="M1572" s="1" t="str">
        <f>HYPERLINK("http://geochem.nrcan.gc.ca/cdogs/content/kwd/kwd030529_e.htm", "Hi_Cr_Di")</f>
        <v>Hi_Cr_Di</v>
      </c>
      <c r="N1572" t="s">
        <v>1091</v>
      </c>
      <c r="O1572" t="s">
        <v>13227</v>
      </c>
      <c r="P1572" t="s">
        <v>13228</v>
      </c>
      <c r="Q1572" t="s">
        <v>6769</v>
      </c>
      <c r="R1572" t="s">
        <v>129</v>
      </c>
      <c r="S1572" t="s">
        <v>5101</v>
      </c>
      <c r="T1572" t="s">
        <v>50</v>
      </c>
      <c r="U1572" t="s">
        <v>13229</v>
      </c>
      <c r="V1572" t="s">
        <v>13230</v>
      </c>
      <c r="W1572" t="s">
        <v>1390</v>
      </c>
      <c r="X1572" t="s">
        <v>13231</v>
      </c>
    </row>
    <row r="1573" spans="1:24" hidden="1" x14ac:dyDescent="0.25">
      <c r="A1573" t="s">
        <v>13232</v>
      </c>
      <c r="B1573" t="s">
        <v>13233</v>
      </c>
      <c r="C1573" s="1" t="str">
        <f t="shared" si="162"/>
        <v>21:0955</v>
      </c>
      <c r="D1573" s="1" t="str">
        <f t="shared" si="163"/>
        <v>21:0006</v>
      </c>
      <c r="E1573" t="s">
        <v>11729</v>
      </c>
      <c r="F1573" t="s">
        <v>13234</v>
      </c>
      <c r="H1573">
        <v>64.591807200000005</v>
      </c>
      <c r="I1573">
        <v>-110.1490563</v>
      </c>
      <c r="J1573" s="1" t="str">
        <f t="shared" si="161"/>
        <v>Till</v>
      </c>
      <c r="K1573" s="1" t="str">
        <f t="shared" si="164"/>
        <v>Grain Mount: 0.25 – 0.50 mm</v>
      </c>
      <c r="L1573" t="s">
        <v>13152</v>
      </c>
      <c r="M1573" s="1" t="str">
        <f>HYPERLINK("http://geochem.nrcan.gc.ca/cdogs/content/kwd/kwd030530_e.htm", "Cr_Di")</f>
        <v>Cr_Di</v>
      </c>
      <c r="N1573" t="s">
        <v>944</v>
      </c>
      <c r="O1573" t="s">
        <v>7818</v>
      </c>
      <c r="P1573" t="s">
        <v>6600</v>
      </c>
      <c r="Q1573" t="s">
        <v>13235</v>
      </c>
      <c r="R1573" t="s">
        <v>307</v>
      </c>
      <c r="S1573" t="s">
        <v>13236</v>
      </c>
      <c r="T1573" t="s">
        <v>5869</v>
      </c>
      <c r="U1573" t="s">
        <v>13237</v>
      </c>
      <c r="V1573" t="s">
        <v>13238</v>
      </c>
      <c r="W1573" t="s">
        <v>4619</v>
      </c>
      <c r="X1573" t="s">
        <v>2366</v>
      </c>
    </row>
    <row r="1574" spans="1:24" hidden="1" x14ac:dyDescent="0.25">
      <c r="A1574" t="s">
        <v>13239</v>
      </c>
      <c r="B1574" t="s">
        <v>13240</v>
      </c>
      <c r="C1574" s="1" t="str">
        <f t="shared" si="162"/>
        <v>21:0955</v>
      </c>
      <c r="D1574" s="1" t="str">
        <f t="shared" si="163"/>
        <v>21:0006</v>
      </c>
      <c r="E1574" t="s">
        <v>11729</v>
      </c>
      <c r="F1574" t="s">
        <v>13241</v>
      </c>
      <c r="H1574">
        <v>64.591807200000005</v>
      </c>
      <c r="I1574">
        <v>-110.1490563</v>
      </c>
      <c r="J1574" s="1" t="str">
        <f t="shared" si="161"/>
        <v>Till</v>
      </c>
      <c r="K1574" s="1" t="str">
        <f t="shared" si="164"/>
        <v>Grain Mount: 0.25 – 0.50 mm</v>
      </c>
      <c r="L1574" t="s">
        <v>13152</v>
      </c>
      <c r="M1574" s="1" t="str">
        <f>HYPERLINK("http://geochem.nrcan.gc.ca/cdogs/content/kwd/kwd030543_e.htm", "Di")</f>
        <v>Di</v>
      </c>
      <c r="N1574" t="s">
        <v>13242</v>
      </c>
      <c r="O1574" t="s">
        <v>13243</v>
      </c>
      <c r="P1574" t="s">
        <v>4695</v>
      </c>
      <c r="Q1574" t="s">
        <v>6726</v>
      </c>
      <c r="R1574" t="s">
        <v>142</v>
      </c>
      <c r="S1574" t="s">
        <v>6520</v>
      </c>
      <c r="T1574" t="s">
        <v>718</v>
      </c>
      <c r="U1574" t="s">
        <v>13244</v>
      </c>
      <c r="V1574" t="s">
        <v>13245</v>
      </c>
      <c r="W1574" t="s">
        <v>1822</v>
      </c>
      <c r="X1574" t="s">
        <v>8374</v>
      </c>
    </row>
    <row r="1575" spans="1:24" hidden="1" x14ac:dyDescent="0.25">
      <c r="A1575" t="s">
        <v>13246</v>
      </c>
      <c r="B1575" t="s">
        <v>13247</v>
      </c>
      <c r="C1575" s="1" t="str">
        <f t="shared" si="162"/>
        <v>21:0955</v>
      </c>
      <c r="D1575" s="1" t="str">
        <f t="shared" si="163"/>
        <v>21:0006</v>
      </c>
      <c r="E1575" t="s">
        <v>11729</v>
      </c>
      <c r="F1575" t="s">
        <v>13248</v>
      </c>
      <c r="H1575">
        <v>64.591807200000005</v>
      </c>
      <c r="I1575">
        <v>-110.1490563</v>
      </c>
      <c r="J1575" s="1" t="str">
        <f t="shared" si="161"/>
        <v>Till</v>
      </c>
      <c r="K1575" s="1" t="str">
        <f t="shared" si="164"/>
        <v>Grain Mount: 0.25 – 0.50 mm</v>
      </c>
      <c r="L1575" t="s">
        <v>13152</v>
      </c>
      <c r="M1575" s="1" t="str">
        <f>HYPERLINK("http://geochem.nrcan.gc.ca/cdogs/content/kwd/kwd030529_e.htm", "Hi_Cr_Di")</f>
        <v>Hi_Cr_Di</v>
      </c>
      <c r="N1575" t="s">
        <v>13249</v>
      </c>
      <c r="O1575" t="s">
        <v>1674</v>
      </c>
      <c r="P1575" t="s">
        <v>13250</v>
      </c>
      <c r="Q1575" t="s">
        <v>13251</v>
      </c>
      <c r="R1575" t="s">
        <v>457</v>
      </c>
      <c r="S1575" t="s">
        <v>13252</v>
      </c>
      <c r="T1575" t="s">
        <v>5869</v>
      </c>
      <c r="U1575" t="s">
        <v>13253</v>
      </c>
      <c r="V1575" t="s">
        <v>13254</v>
      </c>
      <c r="W1575" t="s">
        <v>1719</v>
      </c>
      <c r="X1575" t="s">
        <v>13255</v>
      </c>
    </row>
    <row r="1576" spans="1:24" hidden="1" x14ac:dyDescent="0.25">
      <c r="A1576" t="s">
        <v>13256</v>
      </c>
      <c r="B1576" t="s">
        <v>13257</v>
      </c>
      <c r="C1576" s="1" t="str">
        <f t="shared" si="162"/>
        <v>21:0955</v>
      </c>
      <c r="D1576" s="1" t="str">
        <f t="shared" si="163"/>
        <v>21:0006</v>
      </c>
      <c r="E1576" t="s">
        <v>11729</v>
      </c>
      <c r="F1576" t="s">
        <v>13258</v>
      </c>
      <c r="H1576">
        <v>64.591807200000005</v>
      </c>
      <c r="I1576">
        <v>-110.1490563</v>
      </c>
      <c r="J1576" s="1" t="str">
        <f t="shared" si="161"/>
        <v>Till</v>
      </c>
      <c r="K1576" s="1" t="str">
        <f t="shared" si="164"/>
        <v>Grain Mount: 0.25 – 0.50 mm</v>
      </c>
      <c r="L1576" t="s">
        <v>13152</v>
      </c>
      <c r="M1576" s="1" t="str">
        <f>HYPERLINK("http://geochem.nrcan.gc.ca/cdogs/content/kwd/kwd030530_e.htm", "Cr_Di")</f>
        <v>Cr_Di</v>
      </c>
      <c r="N1576" t="s">
        <v>5738</v>
      </c>
      <c r="O1576" t="s">
        <v>5211</v>
      </c>
      <c r="P1576" t="s">
        <v>6623</v>
      </c>
      <c r="Q1576" t="s">
        <v>6282</v>
      </c>
      <c r="R1576" t="s">
        <v>728</v>
      </c>
      <c r="S1576" t="s">
        <v>13259</v>
      </c>
      <c r="T1576" t="s">
        <v>4123</v>
      </c>
      <c r="U1576" t="s">
        <v>2987</v>
      </c>
      <c r="V1576" t="s">
        <v>13260</v>
      </c>
      <c r="W1576" t="s">
        <v>1196</v>
      </c>
      <c r="X1576" t="s">
        <v>13261</v>
      </c>
    </row>
    <row r="1577" spans="1:24" hidden="1" x14ac:dyDescent="0.25">
      <c r="A1577" t="s">
        <v>13262</v>
      </c>
      <c r="B1577" t="s">
        <v>13263</v>
      </c>
      <c r="C1577" s="1" t="str">
        <f t="shared" si="162"/>
        <v>21:0955</v>
      </c>
      <c r="D1577" s="1" t="str">
        <f t="shared" si="163"/>
        <v>21:0006</v>
      </c>
      <c r="E1577" t="s">
        <v>11729</v>
      </c>
      <c r="F1577" t="s">
        <v>13264</v>
      </c>
      <c r="H1577">
        <v>64.591807200000005</v>
      </c>
      <c r="I1577">
        <v>-110.1490563</v>
      </c>
      <c r="J1577" s="1" t="str">
        <f t="shared" si="161"/>
        <v>Till</v>
      </c>
      <c r="K1577" s="1" t="str">
        <f t="shared" si="164"/>
        <v>Grain Mount: 0.25 – 0.50 mm</v>
      </c>
      <c r="L1577" t="s">
        <v>13152</v>
      </c>
      <c r="M1577" s="1" t="str">
        <f>HYPERLINK("http://geochem.nrcan.gc.ca/cdogs/content/kwd/kwd030529_e.htm", "Hi_Cr_Di")</f>
        <v>Hi_Cr_Di</v>
      </c>
      <c r="N1577" t="s">
        <v>13265</v>
      </c>
      <c r="O1577" t="s">
        <v>5648</v>
      </c>
      <c r="P1577" t="s">
        <v>13266</v>
      </c>
      <c r="Q1577" t="s">
        <v>10472</v>
      </c>
      <c r="R1577" t="s">
        <v>115</v>
      </c>
      <c r="S1577" t="s">
        <v>13267</v>
      </c>
      <c r="T1577" t="s">
        <v>1022</v>
      </c>
      <c r="U1577" t="s">
        <v>13268</v>
      </c>
      <c r="V1577" t="s">
        <v>13269</v>
      </c>
      <c r="W1577" t="s">
        <v>6412</v>
      </c>
      <c r="X1577" t="s">
        <v>13270</v>
      </c>
    </row>
    <row r="1578" spans="1:24" hidden="1" x14ac:dyDescent="0.25">
      <c r="A1578" t="s">
        <v>13271</v>
      </c>
      <c r="B1578" t="s">
        <v>13272</v>
      </c>
      <c r="C1578" s="1" t="str">
        <f t="shared" si="162"/>
        <v>21:0955</v>
      </c>
      <c r="D1578" s="1" t="str">
        <f t="shared" si="163"/>
        <v>21:0006</v>
      </c>
      <c r="E1578" t="s">
        <v>11729</v>
      </c>
      <c r="F1578" t="s">
        <v>13273</v>
      </c>
      <c r="H1578">
        <v>64.591807200000005</v>
      </c>
      <c r="I1578">
        <v>-110.1490563</v>
      </c>
      <c r="J1578" s="1" t="str">
        <f t="shared" si="161"/>
        <v>Till</v>
      </c>
      <c r="K1578" s="1" t="str">
        <f t="shared" si="164"/>
        <v>Grain Mount: 0.25 – 0.50 mm</v>
      </c>
      <c r="L1578" t="s">
        <v>13152</v>
      </c>
      <c r="M1578" s="1" t="str">
        <f t="shared" ref="M1578:M1587" si="165">HYPERLINK("http://geochem.nrcan.gc.ca/cdogs/content/kwd/kwd030530_e.htm", "Cr_Di")</f>
        <v>Cr_Di</v>
      </c>
      <c r="N1578" t="s">
        <v>6689</v>
      </c>
      <c r="O1578" t="s">
        <v>13274</v>
      </c>
      <c r="P1578" t="s">
        <v>13275</v>
      </c>
      <c r="Q1578" t="s">
        <v>13276</v>
      </c>
      <c r="R1578" t="s">
        <v>425</v>
      </c>
      <c r="S1578" t="s">
        <v>3757</v>
      </c>
      <c r="T1578" t="s">
        <v>5869</v>
      </c>
      <c r="U1578" t="s">
        <v>4698</v>
      </c>
      <c r="V1578" t="s">
        <v>13277</v>
      </c>
      <c r="W1578" t="s">
        <v>669</v>
      </c>
      <c r="X1578" t="s">
        <v>13278</v>
      </c>
    </row>
    <row r="1579" spans="1:24" hidden="1" x14ac:dyDescent="0.25">
      <c r="A1579" t="s">
        <v>13279</v>
      </c>
      <c r="B1579" t="s">
        <v>13280</v>
      </c>
      <c r="C1579" s="1" t="str">
        <f t="shared" si="162"/>
        <v>21:0955</v>
      </c>
      <c r="D1579" s="1" t="str">
        <f t="shared" si="163"/>
        <v>21:0006</v>
      </c>
      <c r="E1579" t="s">
        <v>11729</v>
      </c>
      <c r="F1579" t="s">
        <v>13281</v>
      </c>
      <c r="H1579">
        <v>64.591807200000005</v>
      </c>
      <c r="I1579">
        <v>-110.1490563</v>
      </c>
      <c r="J1579" s="1" t="str">
        <f t="shared" si="161"/>
        <v>Till</v>
      </c>
      <c r="K1579" s="1" t="str">
        <f t="shared" si="164"/>
        <v>Grain Mount: 0.25 – 0.50 mm</v>
      </c>
      <c r="L1579" t="s">
        <v>13152</v>
      </c>
      <c r="M1579" s="1" t="str">
        <f t="shared" si="165"/>
        <v>Cr_Di</v>
      </c>
      <c r="N1579" t="s">
        <v>5465</v>
      </c>
      <c r="O1579" t="s">
        <v>13282</v>
      </c>
      <c r="P1579" t="s">
        <v>5682</v>
      </c>
      <c r="Q1579" t="s">
        <v>13154</v>
      </c>
      <c r="R1579" t="s">
        <v>955</v>
      </c>
      <c r="S1579" t="s">
        <v>5879</v>
      </c>
      <c r="T1579" t="s">
        <v>1172</v>
      </c>
      <c r="U1579" t="s">
        <v>3119</v>
      </c>
      <c r="V1579" t="s">
        <v>13283</v>
      </c>
      <c r="W1579" t="s">
        <v>1365</v>
      </c>
      <c r="X1579" t="s">
        <v>13284</v>
      </c>
    </row>
    <row r="1580" spans="1:24" hidden="1" x14ac:dyDescent="0.25">
      <c r="A1580" t="s">
        <v>13285</v>
      </c>
      <c r="B1580" t="s">
        <v>13286</v>
      </c>
      <c r="C1580" s="1" t="str">
        <f t="shared" si="162"/>
        <v>21:0955</v>
      </c>
      <c r="D1580" s="1" t="str">
        <f t="shared" si="163"/>
        <v>21:0006</v>
      </c>
      <c r="E1580" t="s">
        <v>11729</v>
      </c>
      <c r="F1580" t="s">
        <v>13287</v>
      </c>
      <c r="H1580">
        <v>64.591807200000005</v>
      </c>
      <c r="I1580">
        <v>-110.1490563</v>
      </c>
      <c r="J1580" s="1" t="str">
        <f t="shared" si="161"/>
        <v>Till</v>
      </c>
      <c r="K1580" s="1" t="str">
        <f t="shared" si="164"/>
        <v>Grain Mount: 0.25 – 0.50 mm</v>
      </c>
      <c r="L1580" t="s">
        <v>13152</v>
      </c>
      <c r="M1580" s="1" t="str">
        <f t="shared" si="165"/>
        <v>Cr_Di</v>
      </c>
      <c r="N1580" t="s">
        <v>816</v>
      </c>
      <c r="O1580" t="s">
        <v>13288</v>
      </c>
      <c r="P1580" t="s">
        <v>6691</v>
      </c>
      <c r="Q1580" t="s">
        <v>6692</v>
      </c>
      <c r="R1580" t="s">
        <v>409</v>
      </c>
      <c r="S1580" t="s">
        <v>2237</v>
      </c>
      <c r="T1580" t="s">
        <v>5979</v>
      </c>
      <c r="U1580" t="s">
        <v>13289</v>
      </c>
      <c r="V1580" t="s">
        <v>13290</v>
      </c>
      <c r="W1580" t="s">
        <v>701</v>
      </c>
      <c r="X1580" t="s">
        <v>13291</v>
      </c>
    </row>
    <row r="1581" spans="1:24" hidden="1" x14ac:dyDescent="0.25">
      <c r="A1581" t="s">
        <v>13292</v>
      </c>
      <c r="B1581" t="s">
        <v>13293</v>
      </c>
      <c r="C1581" s="1" t="str">
        <f t="shared" si="162"/>
        <v>21:0955</v>
      </c>
      <c r="D1581" s="1" t="str">
        <f t="shared" si="163"/>
        <v>21:0006</v>
      </c>
      <c r="E1581" t="s">
        <v>11729</v>
      </c>
      <c r="F1581" t="s">
        <v>13294</v>
      </c>
      <c r="H1581">
        <v>64.591807200000005</v>
      </c>
      <c r="I1581">
        <v>-110.1490563</v>
      </c>
      <c r="J1581" s="1" t="str">
        <f t="shared" si="161"/>
        <v>Till</v>
      </c>
      <c r="K1581" s="1" t="str">
        <f t="shared" si="164"/>
        <v>Grain Mount: 0.25 – 0.50 mm</v>
      </c>
      <c r="L1581" t="s">
        <v>13152</v>
      </c>
      <c r="M1581" s="1" t="str">
        <f t="shared" si="165"/>
        <v>Cr_Di</v>
      </c>
      <c r="N1581" t="s">
        <v>13295</v>
      </c>
      <c r="O1581" t="s">
        <v>5229</v>
      </c>
      <c r="P1581" t="s">
        <v>13296</v>
      </c>
      <c r="Q1581" t="s">
        <v>13297</v>
      </c>
      <c r="R1581" t="s">
        <v>1350</v>
      </c>
      <c r="S1581" t="s">
        <v>7258</v>
      </c>
      <c r="T1581" t="s">
        <v>1271</v>
      </c>
      <c r="U1581" t="s">
        <v>2987</v>
      </c>
      <c r="V1581" t="s">
        <v>13298</v>
      </c>
      <c r="W1581" t="s">
        <v>4206</v>
      </c>
      <c r="X1581" t="s">
        <v>12310</v>
      </c>
    </row>
    <row r="1582" spans="1:24" hidden="1" x14ac:dyDescent="0.25">
      <c r="A1582" t="s">
        <v>13299</v>
      </c>
      <c r="B1582" t="s">
        <v>13300</v>
      </c>
      <c r="C1582" s="1" t="str">
        <f t="shared" si="162"/>
        <v>21:0955</v>
      </c>
      <c r="D1582" s="1" t="str">
        <f t="shared" si="163"/>
        <v>21:0006</v>
      </c>
      <c r="E1582" t="s">
        <v>11729</v>
      </c>
      <c r="F1582" t="s">
        <v>13301</v>
      </c>
      <c r="H1582">
        <v>64.591807200000005</v>
      </c>
      <c r="I1582">
        <v>-110.1490563</v>
      </c>
      <c r="J1582" s="1" t="str">
        <f t="shared" si="161"/>
        <v>Till</v>
      </c>
      <c r="K1582" s="1" t="str">
        <f t="shared" si="164"/>
        <v>Grain Mount: 0.25 – 0.50 mm</v>
      </c>
      <c r="L1582" t="s">
        <v>13152</v>
      </c>
      <c r="M1582" s="1" t="str">
        <f t="shared" si="165"/>
        <v>Cr_Di</v>
      </c>
      <c r="N1582" t="s">
        <v>2611</v>
      </c>
      <c r="O1582" t="s">
        <v>13302</v>
      </c>
      <c r="P1582" t="s">
        <v>6557</v>
      </c>
      <c r="Q1582" t="s">
        <v>2025</v>
      </c>
      <c r="R1582" t="s">
        <v>172</v>
      </c>
      <c r="S1582" t="s">
        <v>8135</v>
      </c>
      <c r="T1582" t="s">
        <v>412</v>
      </c>
      <c r="U1582" t="s">
        <v>752</v>
      </c>
      <c r="V1582" t="s">
        <v>13303</v>
      </c>
      <c r="W1582" t="s">
        <v>1058</v>
      </c>
      <c r="X1582" t="s">
        <v>13304</v>
      </c>
    </row>
    <row r="1583" spans="1:24" hidden="1" x14ac:dyDescent="0.25">
      <c r="A1583" t="s">
        <v>13305</v>
      </c>
      <c r="B1583" t="s">
        <v>13306</v>
      </c>
      <c r="C1583" s="1" t="str">
        <f t="shared" si="162"/>
        <v>21:0955</v>
      </c>
      <c r="D1583" s="1" t="str">
        <f t="shared" si="163"/>
        <v>21:0006</v>
      </c>
      <c r="E1583" t="s">
        <v>11729</v>
      </c>
      <c r="F1583" t="s">
        <v>13307</v>
      </c>
      <c r="H1583">
        <v>64.591807200000005</v>
      </c>
      <c r="I1583">
        <v>-110.1490563</v>
      </c>
      <c r="J1583" s="1" t="str">
        <f t="shared" si="161"/>
        <v>Till</v>
      </c>
      <c r="K1583" s="1" t="str">
        <f t="shared" si="164"/>
        <v>Grain Mount: 0.25 – 0.50 mm</v>
      </c>
      <c r="L1583" t="s">
        <v>13152</v>
      </c>
      <c r="M1583" s="1" t="str">
        <f t="shared" si="165"/>
        <v>Cr_Di</v>
      </c>
      <c r="N1583" t="s">
        <v>1808</v>
      </c>
      <c r="O1583" t="s">
        <v>3408</v>
      </c>
      <c r="P1583" t="s">
        <v>6728</v>
      </c>
      <c r="Q1583" t="s">
        <v>11889</v>
      </c>
      <c r="R1583" t="s">
        <v>170</v>
      </c>
      <c r="S1583" t="s">
        <v>13308</v>
      </c>
      <c r="T1583" t="s">
        <v>144</v>
      </c>
      <c r="U1583" t="s">
        <v>11227</v>
      </c>
      <c r="V1583" t="s">
        <v>11205</v>
      </c>
      <c r="W1583" t="s">
        <v>1780</v>
      </c>
      <c r="X1583" t="s">
        <v>8984</v>
      </c>
    </row>
    <row r="1584" spans="1:24" hidden="1" x14ac:dyDescent="0.25">
      <c r="A1584" t="s">
        <v>13309</v>
      </c>
      <c r="B1584" t="s">
        <v>13310</v>
      </c>
      <c r="C1584" s="1" t="str">
        <f t="shared" si="162"/>
        <v>21:0955</v>
      </c>
      <c r="D1584" s="1" t="str">
        <f t="shared" si="163"/>
        <v>21:0006</v>
      </c>
      <c r="E1584" t="s">
        <v>11729</v>
      </c>
      <c r="F1584" t="s">
        <v>13311</v>
      </c>
      <c r="H1584">
        <v>64.591807200000005</v>
      </c>
      <c r="I1584">
        <v>-110.1490563</v>
      </c>
      <c r="J1584" s="1" t="str">
        <f t="shared" si="161"/>
        <v>Till</v>
      </c>
      <c r="K1584" s="1" t="str">
        <f t="shared" si="164"/>
        <v>Grain Mount: 0.25 – 0.50 mm</v>
      </c>
      <c r="L1584" t="s">
        <v>13152</v>
      </c>
      <c r="M1584" s="1" t="str">
        <f t="shared" si="165"/>
        <v>Cr_Di</v>
      </c>
      <c r="N1584" t="s">
        <v>6329</v>
      </c>
      <c r="O1584" t="s">
        <v>6474</v>
      </c>
      <c r="P1584" t="s">
        <v>5702</v>
      </c>
      <c r="Q1584" t="s">
        <v>13312</v>
      </c>
      <c r="R1584" t="s">
        <v>1269</v>
      </c>
      <c r="S1584" t="s">
        <v>13313</v>
      </c>
      <c r="T1584" t="s">
        <v>469</v>
      </c>
      <c r="U1584" t="s">
        <v>13314</v>
      </c>
      <c r="V1584" t="s">
        <v>949</v>
      </c>
      <c r="W1584" t="s">
        <v>1390</v>
      </c>
      <c r="X1584" t="s">
        <v>3860</v>
      </c>
    </row>
    <row r="1585" spans="1:24" hidden="1" x14ac:dyDescent="0.25">
      <c r="A1585" t="s">
        <v>13315</v>
      </c>
      <c r="B1585" t="s">
        <v>13316</v>
      </c>
      <c r="C1585" s="1" t="str">
        <f t="shared" si="162"/>
        <v>21:0955</v>
      </c>
      <c r="D1585" s="1" t="str">
        <f t="shared" si="163"/>
        <v>21:0006</v>
      </c>
      <c r="E1585" t="s">
        <v>11729</v>
      </c>
      <c r="F1585" t="s">
        <v>13317</v>
      </c>
      <c r="H1585">
        <v>64.591807200000005</v>
      </c>
      <c r="I1585">
        <v>-110.1490563</v>
      </c>
      <c r="J1585" s="1" t="str">
        <f t="shared" si="161"/>
        <v>Till</v>
      </c>
      <c r="K1585" s="1" t="str">
        <f t="shared" si="164"/>
        <v>Grain Mount: 0.25 – 0.50 mm</v>
      </c>
      <c r="L1585" t="s">
        <v>13152</v>
      </c>
      <c r="M1585" s="1" t="str">
        <f t="shared" si="165"/>
        <v>Cr_Di</v>
      </c>
      <c r="N1585" t="s">
        <v>6115</v>
      </c>
      <c r="O1585" t="s">
        <v>13318</v>
      </c>
      <c r="P1585" t="s">
        <v>6300</v>
      </c>
      <c r="Q1585" t="s">
        <v>13251</v>
      </c>
      <c r="R1585" t="s">
        <v>480</v>
      </c>
      <c r="S1585" t="s">
        <v>13319</v>
      </c>
      <c r="T1585" t="s">
        <v>78</v>
      </c>
      <c r="U1585" t="s">
        <v>13320</v>
      </c>
      <c r="V1585" t="s">
        <v>13321</v>
      </c>
      <c r="W1585" t="s">
        <v>6400</v>
      </c>
      <c r="X1585" t="s">
        <v>8149</v>
      </c>
    </row>
    <row r="1586" spans="1:24" hidden="1" x14ac:dyDescent="0.25">
      <c r="A1586" t="s">
        <v>13322</v>
      </c>
      <c r="B1586" t="s">
        <v>13323</v>
      </c>
      <c r="C1586" s="1" t="str">
        <f t="shared" si="162"/>
        <v>21:0955</v>
      </c>
      <c r="D1586" s="1" t="str">
        <f t="shared" si="163"/>
        <v>21:0006</v>
      </c>
      <c r="E1586" t="s">
        <v>11729</v>
      </c>
      <c r="F1586" t="s">
        <v>13324</v>
      </c>
      <c r="H1586">
        <v>64.591807200000005</v>
      </c>
      <c r="I1586">
        <v>-110.1490563</v>
      </c>
      <c r="J1586" s="1" t="str">
        <f t="shared" si="161"/>
        <v>Till</v>
      </c>
      <c r="K1586" s="1" t="str">
        <f t="shared" si="164"/>
        <v>Grain Mount: 0.25 – 0.50 mm</v>
      </c>
      <c r="L1586" t="s">
        <v>13152</v>
      </c>
      <c r="M1586" s="1" t="str">
        <f t="shared" si="165"/>
        <v>Cr_Di</v>
      </c>
      <c r="N1586" t="s">
        <v>6750</v>
      </c>
      <c r="O1586" t="s">
        <v>13325</v>
      </c>
      <c r="P1586" t="s">
        <v>13326</v>
      </c>
      <c r="Q1586" t="s">
        <v>169</v>
      </c>
      <c r="R1586" t="s">
        <v>676</v>
      </c>
      <c r="S1586" t="s">
        <v>1387</v>
      </c>
      <c r="T1586" t="s">
        <v>2340</v>
      </c>
      <c r="U1586" t="s">
        <v>13327</v>
      </c>
      <c r="V1586" t="s">
        <v>13328</v>
      </c>
      <c r="W1586" t="s">
        <v>1428</v>
      </c>
      <c r="X1586" t="s">
        <v>13329</v>
      </c>
    </row>
    <row r="1587" spans="1:24" hidden="1" x14ac:dyDescent="0.25">
      <c r="A1587" t="s">
        <v>13330</v>
      </c>
      <c r="B1587" t="s">
        <v>13331</v>
      </c>
      <c r="C1587" s="1" t="str">
        <f t="shared" si="162"/>
        <v>21:0955</v>
      </c>
      <c r="D1587" s="1" t="str">
        <f t="shared" si="163"/>
        <v>21:0006</v>
      </c>
      <c r="E1587" t="s">
        <v>11729</v>
      </c>
      <c r="F1587" t="s">
        <v>13332</v>
      </c>
      <c r="H1587">
        <v>64.591807200000005</v>
      </c>
      <c r="I1587">
        <v>-110.1490563</v>
      </c>
      <c r="J1587" s="1" t="str">
        <f t="shared" si="161"/>
        <v>Till</v>
      </c>
      <c r="K1587" s="1" t="str">
        <f t="shared" si="164"/>
        <v>Grain Mount: 0.25 – 0.50 mm</v>
      </c>
      <c r="L1587" t="s">
        <v>13152</v>
      </c>
      <c r="M1587" s="1" t="str">
        <f t="shared" si="165"/>
        <v>Cr_Di</v>
      </c>
      <c r="N1587" t="s">
        <v>13181</v>
      </c>
      <c r="O1587" t="s">
        <v>13333</v>
      </c>
      <c r="P1587" t="s">
        <v>5886</v>
      </c>
      <c r="Q1587" t="s">
        <v>6621</v>
      </c>
      <c r="R1587" t="s">
        <v>172</v>
      </c>
      <c r="S1587" t="s">
        <v>13334</v>
      </c>
      <c r="T1587" t="s">
        <v>1196</v>
      </c>
      <c r="U1587" t="s">
        <v>6521</v>
      </c>
      <c r="V1587" t="s">
        <v>10071</v>
      </c>
      <c r="W1587" t="s">
        <v>133</v>
      </c>
      <c r="X1587" t="s">
        <v>3255</v>
      </c>
    </row>
    <row r="1588" spans="1:24" hidden="1" x14ac:dyDescent="0.25">
      <c r="A1588" t="s">
        <v>13335</v>
      </c>
      <c r="B1588" t="s">
        <v>13336</v>
      </c>
      <c r="C1588" s="1" t="str">
        <f t="shared" si="162"/>
        <v>21:0955</v>
      </c>
      <c r="D1588" s="1" t="str">
        <f t="shared" si="163"/>
        <v>21:0006</v>
      </c>
      <c r="E1588" t="s">
        <v>11729</v>
      </c>
      <c r="F1588" t="s">
        <v>13337</v>
      </c>
      <c r="H1588">
        <v>64.591807200000005</v>
      </c>
      <c r="I1588">
        <v>-110.1490563</v>
      </c>
      <c r="J1588" s="1" t="str">
        <f t="shared" si="161"/>
        <v>Till</v>
      </c>
      <c r="K1588" s="1" t="str">
        <f t="shared" si="164"/>
        <v>Grain Mount: 0.25 – 0.50 mm</v>
      </c>
      <c r="L1588" t="s">
        <v>13152</v>
      </c>
      <c r="M1588" s="1" t="str">
        <f>HYPERLINK("http://geochem.nrcan.gc.ca/cdogs/content/kwd/kwd030529_e.htm", "Hi_Cr_Di")</f>
        <v>Hi_Cr_Di</v>
      </c>
      <c r="N1588" t="s">
        <v>3480</v>
      </c>
      <c r="O1588" t="s">
        <v>13338</v>
      </c>
      <c r="P1588" t="s">
        <v>13339</v>
      </c>
      <c r="Q1588" t="s">
        <v>13312</v>
      </c>
      <c r="R1588" t="s">
        <v>2948</v>
      </c>
      <c r="S1588" t="s">
        <v>13340</v>
      </c>
      <c r="T1588" t="s">
        <v>4430</v>
      </c>
      <c r="U1588" t="s">
        <v>6499</v>
      </c>
      <c r="V1588" t="s">
        <v>13341</v>
      </c>
      <c r="W1588" t="s">
        <v>78</v>
      </c>
      <c r="X1588" t="s">
        <v>6989</v>
      </c>
    </row>
    <row r="1589" spans="1:24" hidden="1" x14ac:dyDescent="0.25">
      <c r="A1589" t="s">
        <v>13342</v>
      </c>
      <c r="B1589" t="s">
        <v>13343</v>
      </c>
      <c r="C1589" s="1" t="str">
        <f t="shared" si="162"/>
        <v>21:0955</v>
      </c>
      <c r="D1589" s="1" t="str">
        <f t="shared" si="163"/>
        <v>21:0006</v>
      </c>
      <c r="E1589" t="s">
        <v>11729</v>
      </c>
      <c r="F1589" t="s">
        <v>13344</v>
      </c>
      <c r="H1589">
        <v>64.591807200000005</v>
      </c>
      <c r="I1589">
        <v>-110.1490563</v>
      </c>
      <c r="J1589" s="1" t="str">
        <f t="shared" si="161"/>
        <v>Till</v>
      </c>
      <c r="K1589" s="1" t="str">
        <f t="shared" si="164"/>
        <v>Grain Mount: 0.25 – 0.50 mm</v>
      </c>
      <c r="L1589" t="s">
        <v>13152</v>
      </c>
      <c r="M1589" s="1" t="str">
        <f>HYPERLINK("http://geochem.nrcan.gc.ca/cdogs/content/kwd/kwd030530_e.htm", "Cr_Di")</f>
        <v>Cr_Di</v>
      </c>
      <c r="N1589" t="s">
        <v>13345</v>
      </c>
      <c r="O1589" t="s">
        <v>13346</v>
      </c>
      <c r="P1589" t="s">
        <v>5166</v>
      </c>
      <c r="Q1589" t="s">
        <v>13347</v>
      </c>
      <c r="R1589" t="s">
        <v>115</v>
      </c>
      <c r="S1589" t="s">
        <v>13348</v>
      </c>
      <c r="T1589" t="s">
        <v>531</v>
      </c>
      <c r="U1589" t="s">
        <v>11250</v>
      </c>
      <c r="V1589" t="s">
        <v>5315</v>
      </c>
      <c r="W1589" t="s">
        <v>669</v>
      </c>
      <c r="X1589" t="s">
        <v>10653</v>
      </c>
    </row>
    <row r="1590" spans="1:24" hidden="1" x14ac:dyDescent="0.25">
      <c r="A1590" t="s">
        <v>13349</v>
      </c>
      <c r="B1590" t="s">
        <v>13350</v>
      </c>
      <c r="C1590" s="1" t="str">
        <f t="shared" si="162"/>
        <v>21:0955</v>
      </c>
      <c r="D1590" s="1" t="str">
        <f t="shared" si="163"/>
        <v>21:0006</v>
      </c>
      <c r="E1590" t="s">
        <v>11729</v>
      </c>
      <c r="F1590" t="s">
        <v>13351</v>
      </c>
      <c r="H1590">
        <v>64.591807200000005</v>
      </c>
      <c r="I1590">
        <v>-110.1490563</v>
      </c>
      <c r="J1590" s="1" t="str">
        <f t="shared" si="161"/>
        <v>Till</v>
      </c>
      <c r="K1590" s="1" t="str">
        <f t="shared" si="164"/>
        <v>Grain Mount: 0.25 – 0.50 mm</v>
      </c>
      <c r="L1590" t="s">
        <v>13152</v>
      </c>
      <c r="M1590" s="1" t="str">
        <f>HYPERLINK("http://geochem.nrcan.gc.ca/cdogs/content/kwd/kwd030530_e.htm", "Cr_Di")</f>
        <v>Cr_Di</v>
      </c>
      <c r="N1590" t="s">
        <v>5320</v>
      </c>
      <c r="O1590" t="s">
        <v>13352</v>
      </c>
      <c r="P1590" t="s">
        <v>13353</v>
      </c>
      <c r="Q1590" t="s">
        <v>13354</v>
      </c>
      <c r="R1590" t="s">
        <v>2609</v>
      </c>
      <c r="S1590" t="s">
        <v>13313</v>
      </c>
      <c r="T1590" t="s">
        <v>2340</v>
      </c>
      <c r="U1590" t="s">
        <v>13355</v>
      </c>
      <c r="V1590" t="s">
        <v>10323</v>
      </c>
      <c r="W1590" t="s">
        <v>1058</v>
      </c>
      <c r="X1590" t="s">
        <v>13356</v>
      </c>
    </row>
    <row r="1591" spans="1:24" hidden="1" x14ac:dyDescent="0.25">
      <c r="A1591" t="s">
        <v>13357</v>
      </c>
      <c r="B1591" t="s">
        <v>13358</v>
      </c>
      <c r="C1591" s="1" t="str">
        <f t="shared" si="162"/>
        <v>21:0955</v>
      </c>
      <c r="D1591" s="1" t="str">
        <f t="shared" si="163"/>
        <v>21:0006</v>
      </c>
      <c r="E1591" t="s">
        <v>11729</v>
      </c>
      <c r="F1591" t="s">
        <v>13359</v>
      </c>
      <c r="H1591">
        <v>64.591807200000005</v>
      </c>
      <c r="I1591">
        <v>-110.1490563</v>
      </c>
      <c r="J1591" s="1" t="str">
        <f t="shared" si="161"/>
        <v>Till</v>
      </c>
      <c r="K1591" s="1" t="str">
        <f t="shared" si="164"/>
        <v>Grain Mount: 0.25 – 0.50 mm</v>
      </c>
      <c r="L1591" t="s">
        <v>13152</v>
      </c>
      <c r="M1591" s="1" t="str">
        <f>HYPERLINK("http://geochem.nrcan.gc.ca/cdogs/content/kwd/kwd030529_e.htm", "Hi_Cr_Di")</f>
        <v>Hi_Cr_Di</v>
      </c>
      <c r="N1591" t="s">
        <v>13360</v>
      </c>
      <c r="O1591" t="s">
        <v>13361</v>
      </c>
      <c r="P1591" t="s">
        <v>13362</v>
      </c>
      <c r="Q1591" t="s">
        <v>13363</v>
      </c>
      <c r="R1591" t="s">
        <v>490</v>
      </c>
      <c r="S1591" t="s">
        <v>13364</v>
      </c>
      <c r="T1591" t="s">
        <v>1552</v>
      </c>
      <c r="U1591" t="s">
        <v>13365</v>
      </c>
      <c r="V1591" t="s">
        <v>6468</v>
      </c>
      <c r="W1591" t="s">
        <v>161</v>
      </c>
      <c r="X1591" t="s">
        <v>13366</v>
      </c>
    </row>
    <row r="1592" spans="1:24" hidden="1" x14ac:dyDescent="0.25">
      <c r="A1592" t="s">
        <v>13367</v>
      </c>
      <c r="B1592" t="s">
        <v>13368</v>
      </c>
      <c r="C1592" s="1" t="str">
        <f t="shared" si="162"/>
        <v>21:0955</v>
      </c>
      <c r="D1592" s="1" t="str">
        <f t="shared" si="163"/>
        <v>21:0006</v>
      </c>
      <c r="E1592" t="s">
        <v>11729</v>
      </c>
      <c r="F1592" t="s">
        <v>13369</v>
      </c>
      <c r="H1592">
        <v>64.591807200000005</v>
      </c>
      <c r="I1592">
        <v>-110.1490563</v>
      </c>
      <c r="J1592" s="1" t="str">
        <f t="shared" si="161"/>
        <v>Till</v>
      </c>
      <c r="K1592" s="1" t="str">
        <f t="shared" si="164"/>
        <v>Grain Mount: 0.25 – 0.50 mm</v>
      </c>
      <c r="L1592" t="s">
        <v>13152</v>
      </c>
      <c r="M1592" s="1" t="str">
        <f>HYPERLINK("http://geochem.nrcan.gc.ca/cdogs/content/kwd/kwd030530_e.htm", "Cr_Di")</f>
        <v>Cr_Di</v>
      </c>
      <c r="N1592" t="s">
        <v>3459</v>
      </c>
      <c r="O1592" t="s">
        <v>13370</v>
      </c>
      <c r="P1592" t="s">
        <v>2217</v>
      </c>
      <c r="Q1592" t="s">
        <v>13371</v>
      </c>
      <c r="R1592" t="s">
        <v>2609</v>
      </c>
      <c r="S1592" t="s">
        <v>5505</v>
      </c>
      <c r="T1592" t="s">
        <v>238</v>
      </c>
      <c r="U1592" t="s">
        <v>13372</v>
      </c>
      <c r="V1592" t="s">
        <v>13373</v>
      </c>
      <c r="W1592" t="s">
        <v>4883</v>
      </c>
      <c r="X1592" t="s">
        <v>13374</v>
      </c>
    </row>
    <row r="1593" spans="1:24" hidden="1" x14ac:dyDescent="0.25">
      <c r="A1593" t="s">
        <v>13375</v>
      </c>
      <c r="B1593" t="s">
        <v>13376</v>
      </c>
      <c r="C1593" s="1" t="str">
        <f t="shared" si="162"/>
        <v>21:0955</v>
      </c>
      <c r="D1593" s="1" t="str">
        <f t="shared" si="163"/>
        <v>21:0006</v>
      </c>
      <c r="E1593" t="s">
        <v>11729</v>
      </c>
      <c r="F1593" t="s">
        <v>13377</v>
      </c>
      <c r="H1593">
        <v>64.591807200000005</v>
      </c>
      <c r="I1593">
        <v>-110.1490563</v>
      </c>
      <c r="J1593" s="1" t="str">
        <f t="shared" si="161"/>
        <v>Till</v>
      </c>
      <c r="K1593" s="1" t="str">
        <f t="shared" si="164"/>
        <v>Grain Mount: 0.25 – 0.50 mm</v>
      </c>
      <c r="L1593" t="s">
        <v>13152</v>
      </c>
      <c r="M1593" s="1" t="str">
        <f>HYPERLINK("http://geochem.nrcan.gc.ca/cdogs/content/kwd/kwd030530_e.htm", "Cr_Di")</f>
        <v>Cr_Di</v>
      </c>
      <c r="N1593" t="s">
        <v>6750</v>
      </c>
      <c r="O1593" t="s">
        <v>13174</v>
      </c>
      <c r="P1593" t="s">
        <v>6768</v>
      </c>
      <c r="Q1593" t="s">
        <v>13378</v>
      </c>
      <c r="R1593" t="s">
        <v>2609</v>
      </c>
      <c r="S1593" t="s">
        <v>13379</v>
      </c>
      <c r="T1593" t="s">
        <v>2340</v>
      </c>
      <c r="U1593" t="s">
        <v>6878</v>
      </c>
      <c r="V1593" t="s">
        <v>13380</v>
      </c>
      <c r="W1593" t="s">
        <v>684</v>
      </c>
      <c r="X1593" t="s">
        <v>7907</v>
      </c>
    </row>
    <row r="1594" spans="1:24" hidden="1" x14ac:dyDescent="0.25">
      <c r="A1594" t="s">
        <v>13381</v>
      </c>
      <c r="B1594" t="s">
        <v>13382</v>
      </c>
      <c r="C1594" s="1" t="str">
        <f t="shared" si="162"/>
        <v>21:0955</v>
      </c>
      <c r="D1594" s="1" t="str">
        <f t="shared" si="163"/>
        <v>21:0006</v>
      </c>
      <c r="E1594" t="s">
        <v>11729</v>
      </c>
      <c r="F1594" t="s">
        <v>13383</v>
      </c>
      <c r="H1594">
        <v>64.591807200000005</v>
      </c>
      <c r="I1594">
        <v>-110.1490563</v>
      </c>
      <c r="J1594" s="1" t="str">
        <f t="shared" si="161"/>
        <v>Till</v>
      </c>
      <c r="K1594" s="1" t="str">
        <f t="shared" si="164"/>
        <v>Grain Mount: 0.25 – 0.50 mm</v>
      </c>
      <c r="L1594" t="s">
        <v>13152</v>
      </c>
      <c r="M1594" s="1" t="str">
        <f>HYPERLINK("http://geochem.nrcan.gc.ca/cdogs/content/kwd/kwd030530_e.htm", "Cr_Di")</f>
        <v>Cr_Di</v>
      </c>
      <c r="N1594" t="s">
        <v>2251</v>
      </c>
      <c r="O1594" t="s">
        <v>13384</v>
      </c>
      <c r="P1594" t="s">
        <v>5368</v>
      </c>
      <c r="Q1594" t="s">
        <v>6431</v>
      </c>
      <c r="R1594" t="s">
        <v>380</v>
      </c>
      <c r="S1594" t="s">
        <v>13385</v>
      </c>
      <c r="T1594" t="s">
        <v>1036</v>
      </c>
      <c r="U1594" t="s">
        <v>13386</v>
      </c>
      <c r="V1594" t="s">
        <v>13387</v>
      </c>
      <c r="W1594" t="s">
        <v>1513</v>
      </c>
      <c r="X1594" t="s">
        <v>13388</v>
      </c>
    </row>
    <row r="1595" spans="1:24" hidden="1" x14ac:dyDescent="0.25">
      <c r="A1595" t="s">
        <v>13389</v>
      </c>
      <c r="B1595" t="s">
        <v>13390</v>
      </c>
      <c r="C1595" s="1" t="str">
        <f t="shared" si="162"/>
        <v>21:0955</v>
      </c>
      <c r="D1595" s="1" t="str">
        <f t="shared" si="163"/>
        <v>21:0006</v>
      </c>
      <c r="E1595" t="s">
        <v>11729</v>
      </c>
      <c r="F1595" t="s">
        <v>13391</v>
      </c>
      <c r="H1595">
        <v>64.591807200000005</v>
      </c>
      <c r="I1595">
        <v>-110.1490563</v>
      </c>
      <c r="J1595" s="1" t="str">
        <f t="shared" si="161"/>
        <v>Till</v>
      </c>
      <c r="K1595" s="1" t="str">
        <f t="shared" si="164"/>
        <v>Grain Mount: 0.25 – 0.50 mm</v>
      </c>
      <c r="L1595" t="s">
        <v>13152</v>
      </c>
      <c r="M1595" s="1" t="str">
        <f>HYPERLINK("http://geochem.nrcan.gc.ca/cdogs/content/kwd/kwd030530_e.htm", "Cr_Di")</f>
        <v>Cr_Di</v>
      </c>
      <c r="N1595" t="s">
        <v>6358</v>
      </c>
      <c r="O1595" t="s">
        <v>13392</v>
      </c>
      <c r="P1595" t="s">
        <v>13393</v>
      </c>
      <c r="Q1595" t="s">
        <v>11156</v>
      </c>
      <c r="R1595" t="s">
        <v>728</v>
      </c>
      <c r="S1595" t="s">
        <v>13394</v>
      </c>
      <c r="T1595" t="s">
        <v>2353</v>
      </c>
      <c r="U1595" t="s">
        <v>10070</v>
      </c>
      <c r="V1595" t="s">
        <v>13395</v>
      </c>
      <c r="W1595" t="s">
        <v>3021</v>
      </c>
      <c r="X1595" t="s">
        <v>13396</v>
      </c>
    </row>
    <row r="1596" spans="1:24" hidden="1" x14ac:dyDescent="0.25">
      <c r="A1596" t="s">
        <v>13397</v>
      </c>
      <c r="B1596" t="s">
        <v>13398</v>
      </c>
      <c r="C1596" s="1" t="str">
        <f t="shared" si="162"/>
        <v>21:0955</v>
      </c>
      <c r="D1596" s="1" t="str">
        <f t="shared" si="163"/>
        <v>21:0006</v>
      </c>
      <c r="E1596" t="s">
        <v>11729</v>
      </c>
      <c r="F1596" t="s">
        <v>13399</v>
      </c>
      <c r="H1596">
        <v>64.591807200000005</v>
      </c>
      <c r="I1596">
        <v>-110.1490563</v>
      </c>
      <c r="J1596" s="1" t="str">
        <f t="shared" si="161"/>
        <v>Till</v>
      </c>
      <c r="K1596" s="1" t="str">
        <f t="shared" si="164"/>
        <v>Grain Mount: 0.25 – 0.50 mm</v>
      </c>
      <c r="L1596" t="s">
        <v>13152</v>
      </c>
      <c r="M1596" s="1" t="str">
        <f>HYPERLINK("http://geochem.nrcan.gc.ca/cdogs/content/kwd/kwd030543_e.htm", "Di")</f>
        <v>Di</v>
      </c>
      <c r="N1596" t="s">
        <v>13400</v>
      </c>
      <c r="O1596" t="s">
        <v>13401</v>
      </c>
      <c r="P1596" t="s">
        <v>13402</v>
      </c>
      <c r="Q1596" t="s">
        <v>13403</v>
      </c>
      <c r="R1596" t="s">
        <v>411</v>
      </c>
      <c r="S1596" t="s">
        <v>13404</v>
      </c>
      <c r="T1596" t="s">
        <v>1172</v>
      </c>
      <c r="U1596" t="s">
        <v>6576</v>
      </c>
      <c r="V1596" t="s">
        <v>13405</v>
      </c>
      <c r="W1596" t="s">
        <v>147</v>
      </c>
      <c r="X1596" t="s">
        <v>13406</v>
      </c>
    </row>
    <row r="1597" spans="1:24" hidden="1" x14ac:dyDescent="0.25">
      <c r="A1597" t="s">
        <v>13407</v>
      </c>
      <c r="B1597" t="s">
        <v>13408</v>
      </c>
      <c r="C1597" s="1" t="str">
        <f t="shared" si="162"/>
        <v>21:0955</v>
      </c>
      <c r="D1597" s="1" t="str">
        <f t="shared" si="163"/>
        <v>21:0006</v>
      </c>
      <c r="E1597" t="s">
        <v>11729</v>
      </c>
      <c r="F1597" t="s">
        <v>13409</v>
      </c>
      <c r="H1597">
        <v>64.591807200000005</v>
      </c>
      <c r="I1597">
        <v>-110.1490563</v>
      </c>
      <c r="J1597" s="1" t="str">
        <f t="shared" si="161"/>
        <v>Till</v>
      </c>
      <c r="K1597" s="1" t="str">
        <f t="shared" si="164"/>
        <v>Grain Mount: 0.25 – 0.50 mm</v>
      </c>
      <c r="L1597" t="s">
        <v>13152</v>
      </c>
      <c r="M1597" s="1" t="str">
        <f>HYPERLINK("http://geochem.nrcan.gc.ca/cdogs/content/kwd/kwd030530_e.htm", "Cr_Di")</f>
        <v>Cr_Di</v>
      </c>
      <c r="N1597" t="s">
        <v>1569</v>
      </c>
      <c r="O1597" t="s">
        <v>83</v>
      </c>
      <c r="P1597" t="s">
        <v>13410</v>
      </c>
      <c r="Q1597" t="s">
        <v>13411</v>
      </c>
      <c r="R1597" t="s">
        <v>421</v>
      </c>
      <c r="S1597" t="s">
        <v>6302</v>
      </c>
      <c r="T1597" t="s">
        <v>4748</v>
      </c>
      <c r="U1597" t="s">
        <v>9074</v>
      </c>
      <c r="V1597" t="s">
        <v>13412</v>
      </c>
      <c r="W1597" t="s">
        <v>6675</v>
      </c>
      <c r="X1597" t="s">
        <v>13413</v>
      </c>
    </row>
    <row r="1598" spans="1:24" hidden="1" x14ac:dyDescent="0.25">
      <c r="A1598" t="s">
        <v>13414</v>
      </c>
      <c r="B1598" t="s">
        <v>13415</v>
      </c>
      <c r="C1598" s="1" t="str">
        <f t="shared" si="162"/>
        <v>21:0955</v>
      </c>
      <c r="D1598" s="1" t="str">
        <f t="shared" si="163"/>
        <v>21:0006</v>
      </c>
      <c r="E1598" t="s">
        <v>11729</v>
      </c>
      <c r="F1598" t="s">
        <v>13416</v>
      </c>
      <c r="H1598">
        <v>64.591807200000005</v>
      </c>
      <c r="I1598">
        <v>-110.1490563</v>
      </c>
      <c r="J1598" s="1" t="str">
        <f t="shared" si="161"/>
        <v>Till</v>
      </c>
      <c r="K1598" s="1" t="str">
        <f t="shared" si="164"/>
        <v>Grain Mount: 0.25 – 0.50 mm</v>
      </c>
      <c r="L1598" t="s">
        <v>13152</v>
      </c>
      <c r="M1598" s="1" t="str">
        <f>HYPERLINK("http://geochem.nrcan.gc.ca/cdogs/content/kwd/kwd030535_e.htm", "Unident")</f>
        <v>Unident</v>
      </c>
      <c r="N1598" t="s">
        <v>11732</v>
      </c>
      <c r="O1598" t="s">
        <v>13417</v>
      </c>
      <c r="P1598" t="s">
        <v>2194</v>
      </c>
      <c r="Q1598" t="s">
        <v>13418</v>
      </c>
      <c r="R1598" t="s">
        <v>156</v>
      </c>
      <c r="S1598" t="s">
        <v>13419</v>
      </c>
      <c r="T1598" t="s">
        <v>412</v>
      </c>
      <c r="U1598" t="s">
        <v>2949</v>
      </c>
      <c r="V1598" t="s">
        <v>1039</v>
      </c>
      <c r="W1598" t="s">
        <v>3902</v>
      </c>
      <c r="X1598" t="s">
        <v>13420</v>
      </c>
    </row>
    <row r="1599" spans="1:24" hidden="1" x14ac:dyDescent="0.25">
      <c r="A1599" t="s">
        <v>13421</v>
      </c>
      <c r="B1599" t="s">
        <v>13422</v>
      </c>
      <c r="C1599" s="1" t="str">
        <f t="shared" si="162"/>
        <v>21:0955</v>
      </c>
      <c r="D1599" s="1" t="str">
        <f t="shared" si="163"/>
        <v>21:0006</v>
      </c>
      <c r="E1599" t="s">
        <v>11729</v>
      </c>
      <c r="F1599" t="s">
        <v>13423</v>
      </c>
      <c r="H1599">
        <v>64.591807200000005</v>
      </c>
      <c r="I1599">
        <v>-110.1490563</v>
      </c>
      <c r="J1599" s="1" t="str">
        <f t="shared" si="161"/>
        <v>Till</v>
      </c>
      <c r="K1599" s="1" t="str">
        <f t="shared" si="164"/>
        <v>Grain Mount: 0.25 – 0.50 mm</v>
      </c>
      <c r="L1599" t="s">
        <v>13152</v>
      </c>
      <c r="M1599" s="1" t="str">
        <f t="shared" ref="M1599:M1604" si="166">HYPERLINK("http://geochem.nrcan.gc.ca/cdogs/content/kwd/kwd030530_e.htm", "Cr_Di")</f>
        <v>Cr_Di</v>
      </c>
      <c r="N1599" t="s">
        <v>1788</v>
      </c>
      <c r="O1599" t="s">
        <v>13424</v>
      </c>
      <c r="P1599" t="s">
        <v>13212</v>
      </c>
      <c r="Q1599" t="s">
        <v>13425</v>
      </c>
      <c r="R1599" t="s">
        <v>662</v>
      </c>
      <c r="S1599" t="s">
        <v>13426</v>
      </c>
      <c r="T1599" t="s">
        <v>142</v>
      </c>
      <c r="U1599" t="s">
        <v>2484</v>
      </c>
      <c r="V1599" t="s">
        <v>13427</v>
      </c>
      <c r="W1599" t="s">
        <v>1601</v>
      </c>
      <c r="X1599" t="s">
        <v>13428</v>
      </c>
    </row>
    <row r="1600" spans="1:24" hidden="1" x14ac:dyDescent="0.25">
      <c r="A1600" t="s">
        <v>13429</v>
      </c>
      <c r="B1600" t="s">
        <v>13430</v>
      </c>
      <c r="C1600" s="1" t="str">
        <f t="shared" si="162"/>
        <v>21:0955</v>
      </c>
      <c r="D1600" s="1" t="str">
        <f t="shared" si="163"/>
        <v>21:0006</v>
      </c>
      <c r="E1600" t="s">
        <v>11729</v>
      </c>
      <c r="F1600" t="s">
        <v>13431</v>
      </c>
      <c r="H1600">
        <v>64.591807200000005</v>
      </c>
      <c r="I1600">
        <v>-110.1490563</v>
      </c>
      <c r="J1600" s="1" t="str">
        <f t="shared" si="161"/>
        <v>Till</v>
      </c>
      <c r="K1600" s="1" t="str">
        <f t="shared" si="164"/>
        <v>Grain Mount: 0.25 – 0.50 mm</v>
      </c>
      <c r="L1600" t="s">
        <v>13152</v>
      </c>
      <c r="M1600" s="1" t="str">
        <f t="shared" si="166"/>
        <v>Cr_Di</v>
      </c>
      <c r="N1600" t="s">
        <v>6439</v>
      </c>
      <c r="O1600" t="s">
        <v>13432</v>
      </c>
      <c r="P1600" t="s">
        <v>13433</v>
      </c>
      <c r="Q1600" t="s">
        <v>10472</v>
      </c>
      <c r="R1600" t="s">
        <v>318</v>
      </c>
      <c r="S1600" t="s">
        <v>13434</v>
      </c>
      <c r="T1600" t="s">
        <v>78</v>
      </c>
      <c r="U1600" t="s">
        <v>13435</v>
      </c>
      <c r="V1600" t="s">
        <v>13436</v>
      </c>
      <c r="W1600" t="s">
        <v>5147</v>
      </c>
      <c r="X1600" t="s">
        <v>8780</v>
      </c>
    </row>
    <row r="1601" spans="1:24" hidden="1" x14ac:dyDescent="0.25">
      <c r="A1601" t="s">
        <v>13437</v>
      </c>
      <c r="B1601" t="s">
        <v>13438</v>
      </c>
      <c r="C1601" s="1" t="str">
        <f t="shared" si="162"/>
        <v>21:0955</v>
      </c>
      <c r="D1601" s="1" t="str">
        <f t="shared" si="163"/>
        <v>21:0006</v>
      </c>
      <c r="E1601" t="s">
        <v>11729</v>
      </c>
      <c r="F1601" t="s">
        <v>13439</v>
      </c>
      <c r="H1601">
        <v>64.591807200000005</v>
      </c>
      <c r="I1601">
        <v>-110.1490563</v>
      </c>
      <c r="J1601" s="1" t="str">
        <f t="shared" si="161"/>
        <v>Till</v>
      </c>
      <c r="K1601" s="1" t="str">
        <f t="shared" si="164"/>
        <v>Grain Mount: 0.25 – 0.50 mm</v>
      </c>
      <c r="L1601" t="s">
        <v>13152</v>
      </c>
      <c r="M1601" s="1" t="str">
        <f t="shared" si="166"/>
        <v>Cr_Di</v>
      </c>
      <c r="N1601" t="s">
        <v>13440</v>
      </c>
      <c r="O1601" t="s">
        <v>11317</v>
      </c>
      <c r="P1601" t="s">
        <v>6681</v>
      </c>
      <c r="Q1601" t="s">
        <v>13441</v>
      </c>
      <c r="R1601" t="s">
        <v>569</v>
      </c>
      <c r="S1601" t="s">
        <v>62</v>
      </c>
      <c r="T1601" t="s">
        <v>3202</v>
      </c>
      <c r="U1601" t="s">
        <v>13442</v>
      </c>
      <c r="V1601" t="s">
        <v>13443</v>
      </c>
      <c r="W1601" t="s">
        <v>161</v>
      </c>
      <c r="X1601" t="s">
        <v>13444</v>
      </c>
    </row>
    <row r="1602" spans="1:24" hidden="1" x14ac:dyDescent="0.25">
      <c r="A1602" t="s">
        <v>13445</v>
      </c>
      <c r="B1602" t="s">
        <v>13446</v>
      </c>
      <c r="C1602" s="1" t="str">
        <f t="shared" si="162"/>
        <v>21:0955</v>
      </c>
      <c r="D1602" s="1" t="str">
        <f t="shared" si="163"/>
        <v>21:0006</v>
      </c>
      <c r="E1602" t="s">
        <v>11729</v>
      </c>
      <c r="F1602" t="s">
        <v>13447</v>
      </c>
      <c r="H1602">
        <v>64.591807200000005</v>
      </c>
      <c r="I1602">
        <v>-110.1490563</v>
      </c>
      <c r="J1602" s="1" t="str">
        <f t="shared" si="161"/>
        <v>Till</v>
      </c>
      <c r="K1602" s="1" t="str">
        <f t="shared" si="164"/>
        <v>Grain Mount: 0.25 – 0.50 mm</v>
      </c>
      <c r="L1602" t="s">
        <v>13152</v>
      </c>
      <c r="M1602" s="1" t="str">
        <f t="shared" si="166"/>
        <v>Cr_Di</v>
      </c>
      <c r="N1602" t="s">
        <v>13448</v>
      </c>
      <c r="O1602" t="s">
        <v>13449</v>
      </c>
      <c r="P1602" t="s">
        <v>6717</v>
      </c>
      <c r="Q1602" t="s">
        <v>13450</v>
      </c>
      <c r="R1602" t="s">
        <v>390</v>
      </c>
      <c r="S1602" t="s">
        <v>13451</v>
      </c>
      <c r="T1602" t="s">
        <v>1058</v>
      </c>
      <c r="U1602" t="s">
        <v>9907</v>
      </c>
      <c r="V1602" t="s">
        <v>13452</v>
      </c>
      <c r="W1602" t="s">
        <v>1601</v>
      </c>
      <c r="X1602" t="s">
        <v>5706</v>
      </c>
    </row>
    <row r="1603" spans="1:24" hidden="1" x14ac:dyDescent="0.25">
      <c r="A1603" t="s">
        <v>13453</v>
      </c>
      <c r="B1603" t="s">
        <v>13454</v>
      </c>
      <c r="C1603" s="1" t="str">
        <f t="shared" si="162"/>
        <v>21:0955</v>
      </c>
      <c r="D1603" s="1" t="str">
        <f t="shared" si="163"/>
        <v>21:0006</v>
      </c>
      <c r="E1603" t="s">
        <v>11729</v>
      </c>
      <c r="F1603" t="s">
        <v>13455</v>
      </c>
      <c r="H1603">
        <v>64.591807200000005</v>
      </c>
      <c r="I1603">
        <v>-110.1490563</v>
      </c>
      <c r="J1603" s="1" t="str">
        <f t="shared" si="161"/>
        <v>Till</v>
      </c>
      <c r="K1603" s="1" t="str">
        <f t="shared" si="164"/>
        <v>Grain Mount: 0.25 – 0.50 mm</v>
      </c>
      <c r="L1603" t="s">
        <v>13152</v>
      </c>
      <c r="M1603" s="1" t="str">
        <f t="shared" si="166"/>
        <v>Cr_Di</v>
      </c>
      <c r="N1603" t="s">
        <v>13456</v>
      </c>
      <c r="O1603" t="s">
        <v>13457</v>
      </c>
      <c r="P1603" t="s">
        <v>6557</v>
      </c>
      <c r="Q1603" t="s">
        <v>6492</v>
      </c>
      <c r="R1603" t="s">
        <v>170</v>
      </c>
      <c r="S1603" t="s">
        <v>13458</v>
      </c>
      <c r="T1603" t="s">
        <v>4827</v>
      </c>
      <c r="U1603" t="s">
        <v>9558</v>
      </c>
      <c r="V1603" t="s">
        <v>3041</v>
      </c>
      <c r="W1603" t="s">
        <v>2980</v>
      </c>
      <c r="X1603" t="s">
        <v>13459</v>
      </c>
    </row>
    <row r="1604" spans="1:24" hidden="1" x14ac:dyDescent="0.25">
      <c r="A1604" t="s">
        <v>13460</v>
      </c>
      <c r="B1604" t="s">
        <v>13461</v>
      </c>
      <c r="C1604" s="1" t="str">
        <f t="shared" si="162"/>
        <v>21:0955</v>
      </c>
      <c r="D1604" s="1" t="str">
        <f t="shared" si="163"/>
        <v>21:0006</v>
      </c>
      <c r="E1604" t="s">
        <v>11729</v>
      </c>
      <c r="F1604" t="s">
        <v>13462</v>
      </c>
      <c r="H1604">
        <v>64.591807200000005</v>
      </c>
      <c r="I1604">
        <v>-110.1490563</v>
      </c>
      <c r="J1604" s="1" t="str">
        <f t="shared" si="161"/>
        <v>Till</v>
      </c>
      <c r="K1604" s="1" t="str">
        <f t="shared" si="164"/>
        <v>Grain Mount: 0.25 – 0.50 mm</v>
      </c>
      <c r="L1604" t="s">
        <v>13152</v>
      </c>
      <c r="M1604" s="1" t="str">
        <f t="shared" si="166"/>
        <v>Cr_Di</v>
      </c>
      <c r="N1604" t="s">
        <v>2251</v>
      </c>
      <c r="O1604" t="s">
        <v>13463</v>
      </c>
      <c r="P1604" t="s">
        <v>9479</v>
      </c>
      <c r="Q1604" t="s">
        <v>13464</v>
      </c>
      <c r="R1604" t="s">
        <v>172</v>
      </c>
      <c r="S1604" t="s">
        <v>7339</v>
      </c>
      <c r="T1604" t="s">
        <v>1552</v>
      </c>
      <c r="U1604" t="s">
        <v>6620</v>
      </c>
      <c r="V1604" t="s">
        <v>6824</v>
      </c>
      <c r="W1604" t="s">
        <v>2392</v>
      </c>
      <c r="X1604" t="s">
        <v>13465</v>
      </c>
    </row>
    <row r="1605" spans="1:24" hidden="1" x14ac:dyDescent="0.25">
      <c r="A1605" t="s">
        <v>13466</v>
      </c>
      <c r="B1605" t="s">
        <v>13467</v>
      </c>
      <c r="C1605" s="1" t="str">
        <f t="shared" si="162"/>
        <v>21:0955</v>
      </c>
      <c r="D1605" s="1" t="str">
        <f t="shared" si="163"/>
        <v>21:0006</v>
      </c>
      <c r="E1605" t="s">
        <v>11729</v>
      </c>
      <c r="F1605" t="s">
        <v>13468</v>
      </c>
      <c r="H1605">
        <v>64.591807200000005</v>
      </c>
      <c r="I1605">
        <v>-110.1490563</v>
      </c>
      <c r="J1605" s="1" t="str">
        <f t="shared" si="161"/>
        <v>Till</v>
      </c>
      <c r="K1605" s="1" t="str">
        <f t="shared" si="164"/>
        <v>Grain Mount: 0.25 – 0.50 mm</v>
      </c>
      <c r="L1605" t="s">
        <v>13152</v>
      </c>
      <c r="M1605" s="1" t="str">
        <f>HYPERLINK("http://geochem.nrcan.gc.ca/cdogs/content/kwd/kwd030529_e.htm", "Hi_Cr_Di")</f>
        <v>Hi_Cr_Di</v>
      </c>
      <c r="N1605" t="s">
        <v>1549</v>
      </c>
      <c r="O1605" t="s">
        <v>13469</v>
      </c>
      <c r="P1605" t="s">
        <v>13470</v>
      </c>
      <c r="Q1605" t="s">
        <v>13471</v>
      </c>
      <c r="R1605" t="s">
        <v>331</v>
      </c>
      <c r="S1605" t="s">
        <v>13472</v>
      </c>
      <c r="T1605" t="s">
        <v>1269</v>
      </c>
      <c r="U1605" t="s">
        <v>13473</v>
      </c>
      <c r="V1605" t="s">
        <v>13474</v>
      </c>
      <c r="W1605" t="s">
        <v>238</v>
      </c>
      <c r="X1605" t="s">
        <v>2602</v>
      </c>
    </row>
    <row r="1606" spans="1:24" hidden="1" x14ac:dyDescent="0.25">
      <c r="A1606" t="s">
        <v>13475</v>
      </c>
      <c r="B1606" t="s">
        <v>13476</v>
      </c>
      <c r="C1606" s="1" t="str">
        <f t="shared" si="162"/>
        <v>21:0955</v>
      </c>
      <c r="D1606" s="1" t="str">
        <f t="shared" si="163"/>
        <v>21:0006</v>
      </c>
      <c r="E1606" t="s">
        <v>11729</v>
      </c>
      <c r="F1606" t="s">
        <v>13477</v>
      </c>
      <c r="H1606">
        <v>64.591807200000005</v>
      </c>
      <c r="I1606">
        <v>-110.1490563</v>
      </c>
      <c r="J1606" s="1" t="str">
        <f t="shared" si="161"/>
        <v>Till</v>
      </c>
      <c r="K1606" s="1" t="str">
        <f t="shared" si="164"/>
        <v>Grain Mount: 0.25 – 0.50 mm</v>
      </c>
      <c r="L1606" t="s">
        <v>13152</v>
      </c>
      <c r="M1606" s="1" t="str">
        <f t="shared" ref="M1606:M1614" si="167">HYPERLINK("http://geochem.nrcan.gc.ca/cdogs/content/kwd/kwd030530_e.htm", "Cr_Di")</f>
        <v>Cr_Di</v>
      </c>
      <c r="N1606" t="s">
        <v>13478</v>
      </c>
      <c r="O1606" t="s">
        <v>13479</v>
      </c>
      <c r="P1606" t="s">
        <v>377</v>
      </c>
      <c r="Q1606" t="s">
        <v>13480</v>
      </c>
      <c r="R1606" t="s">
        <v>501</v>
      </c>
      <c r="S1606" t="s">
        <v>5313</v>
      </c>
      <c r="T1606" t="s">
        <v>633</v>
      </c>
      <c r="U1606" t="s">
        <v>13481</v>
      </c>
      <c r="V1606" t="s">
        <v>13482</v>
      </c>
      <c r="W1606" t="s">
        <v>2049</v>
      </c>
      <c r="X1606" t="s">
        <v>13459</v>
      </c>
    </row>
    <row r="1607" spans="1:24" hidden="1" x14ac:dyDescent="0.25">
      <c r="A1607" t="s">
        <v>13483</v>
      </c>
      <c r="B1607" t="s">
        <v>13484</v>
      </c>
      <c r="C1607" s="1" t="str">
        <f t="shared" si="162"/>
        <v>21:0955</v>
      </c>
      <c r="D1607" s="1" t="str">
        <f t="shared" si="163"/>
        <v>21:0006</v>
      </c>
      <c r="E1607" t="s">
        <v>11729</v>
      </c>
      <c r="F1607" t="s">
        <v>13485</v>
      </c>
      <c r="H1607">
        <v>64.591807200000005</v>
      </c>
      <c r="I1607">
        <v>-110.1490563</v>
      </c>
      <c r="J1607" s="1" t="str">
        <f t="shared" si="161"/>
        <v>Till</v>
      </c>
      <c r="K1607" s="1" t="str">
        <f t="shared" si="164"/>
        <v>Grain Mount: 0.25 – 0.50 mm</v>
      </c>
      <c r="L1607" t="s">
        <v>13152</v>
      </c>
      <c r="M1607" s="1" t="str">
        <f t="shared" si="167"/>
        <v>Cr_Di</v>
      </c>
      <c r="N1607" t="s">
        <v>13486</v>
      </c>
      <c r="O1607" t="s">
        <v>6636</v>
      </c>
      <c r="P1607" t="s">
        <v>6284</v>
      </c>
      <c r="Q1607" t="s">
        <v>1677</v>
      </c>
      <c r="R1607" t="s">
        <v>331</v>
      </c>
      <c r="S1607" t="s">
        <v>13487</v>
      </c>
      <c r="T1607" t="s">
        <v>1269</v>
      </c>
      <c r="U1607" t="s">
        <v>13215</v>
      </c>
      <c r="V1607" t="s">
        <v>13488</v>
      </c>
      <c r="W1607" t="s">
        <v>295</v>
      </c>
      <c r="X1607" t="s">
        <v>6469</v>
      </c>
    </row>
    <row r="1608" spans="1:24" hidden="1" x14ac:dyDescent="0.25">
      <c r="A1608" t="s">
        <v>13489</v>
      </c>
      <c r="B1608" t="s">
        <v>13490</v>
      </c>
      <c r="C1608" s="1" t="str">
        <f t="shared" si="162"/>
        <v>21:0955</v>
      </c>
      <c r="D1608" s="1" t="str">
        <f t="shared" si="163"/>
        <v>21:0006</v>
      </c>
      <c r="E1608" t="s">
        <v>11729</v>
      </c>
      <c r="F1608" t="s">
        <v>13491</v>
      </c>
      <c r="H1608">
        <v>64.591807200000005</v>
      </c>
      <c r="I1608">
        <v>-110.1490563</v>
      </c>
      <c r="J1608" s="1" t="str">
        <f t="shared" si="161"/>
        <v>Till</v>
      </c>
      <c r="K1608" s="1" t="str">
        <f t="shared" si="164"/>
        <v>Grain Mount: 0.25 – 0.50 mm</v>
      </c>
      <c r="L1608" t="s">
        <v>13152</v>
      </c>
      <c r="M1608" s="1" t="str">
        <f t="shared" si="167"/>
        <v>Cr_Di</v>
      </c>
      <c r="N1608" t="s">
        <v>6610</v>
      </c>
      <c r="O1608" t="s">
        <v>5832</v>
      </c>
      <c r="P1608" t="s">
        <v>9967</v>
      </c>
      <c r="Q1608" t="s">
        <v>13411</v>
      </c>
      <c r="R1608" t="s">
        <v>104</v>
      </c>
      <c r="S1608" t="s">
        <v>13492</v>
      </c>
      <c r="T1608" t="s">
        <v>4430</v>
      </c>
      <c r="U1608" t="s">
        <v>1016</v>
      </c>
      <c r="V1608" t="s">
        <v>13493</v>
      </c>
      <c r="W1608" t="s">
        <v>4550</v>
      </c>
      <c r="X1608" t="s">
        <v>7309</v>
      </c>
    </row>
    <row r="1609" spans="1:24" hidden="1" x14ac:dyDescent="0.25">
      <c r="A1609" t="s">
        <v>13494</v>
      </c>
      <c r="B1609" t="s">
        <v>13495</v>
      </c>
      <c r="C1609" s="1" t="str">
        <f t="shared" si="162"/>
        <v>21:0955</v>
      </c>
      <c r="D1609" s="1" t="str">
        <f t="shared" si="163"/>
        <v>21:0006</v>
      </c>
      <c r="E1609" t="s">
        <v>11729</v>
      </c>
      <c r="F1609" t="s">
        <v>13496</v>
      </c>
      <c r="H1609">
        <v>64.591807200000005</v>
      </c>
      <c r="I1609">
        <v>-110.1490563</v>
      </c>
      <c r="J1609" s="1" t="str">
        <f t="shared" si="161"/>
        <v>Till</v>
      </c>
      <c r="K1609" s="1" t="str">
        <f t="shared" si="164"/>
        <v>Grain Mount: 0.25 – 0.50 mm</v>
      </c>
      <c r="L1609" t="s">
        <v>13152</v>
      </c>
      <c r="M1609" s="1" t="str">
        <f t="shared" si="167"/>
        <v>Cr_Di</v>
      </c>
      <c r="N1609" t="s">
        <v>13497</v>
      </c>
      <c r="O1609" t="s">
        <v>13498</v>
      </c>
      <c r="P1609" t="s">
        <v>5145</v>
      </c>
      <c r="Q1609" t="s">
        <v>5857</v>
      </c>
      <c r="R1609" t="s">
        <v>221</v>
      </c>
      <c r="S1609" t="s">
        <v>13499</v>
      </c>
      <c r="T1609" t="s">
        <v>3202</v>
      </c>
      <c r="U1609" t="s">
        <v>13223</v>
      </c>
      <c r="V1609" t="s">
        <v>13500</v>
      </c>
      <c r="W1609" t="s">
        <v>307</v>
      </c>
      <c r="X1609" t="s">
        <v>13501</v>
      </c>
    </row>
    <row r="1610" spans="1:24" hidden="1" x14ac:dyDescent="0.25">
      <c r="A1610" t="s">
        <v>13502</v>
      </c>
      <c r="B1610" t="s">
        <v>13503</v>
      </c>
      <c r="C1610" s="1" t="str">
        <f t="shared" si="162"/>
        <v>21:0955</v>
      </c>
      <c r="D1610" s="1" t="str">
        <f t="shared" si="163"/>
        <v>21:0006</v>
      </c>
      <c r="E1610" t="s">
        <v>11729</v>
      </c>
      <c r="F1610" t="s">
        <v>13504</v>
      </c>
      <c r="H1610">
        <v>64.591807200000005</v>
      </c>
      <c r="I1610">
        <v>-110.1490563</v>
      </c>
      <c r="J1610" s="1" t="str">
        <f t="shared" si="161"/>
        <v>Till</v>
      </c>
      <c r="K1610" s="1" t="str">
        <f t="shared" si="164"/>
        <v>Grain Mount: 0.25 – 0.50 mm</v>
      </c>
      <c r="L1610" t="s">
        <v>13152</v>
      </c>
      <c r="M1610" s="1" t="str">
        <f t="shared" si="167"/>
        <v>Cr_Di</v>
      </c>
      <c r="N1610" t="s">
        <v>3564</v>
      </c>
      <c r="O1610" t="s">
        <v>12899</v>
      </c>
      <c r="P1610" t="s">
        <v>5866</v>
      </c>
      <c r="Q1610" t="s">
        <v>6574</v>
      </c>
      <c r="R1610" t="s">
        <v>221</v>
      </c>
      <c r="S1610" t="s">
        <v>13505</v>
      </c>
      <c r="T1610" t="s">
        <v>1213</v>
      </c>
      <c r="U1610" t="s">
        <v>152</v>
      </c>
      <c r="V1610" t="s">
        <v>13506</v>
      </c>
      <c r="W1610" t="s">
        <v>6315</v>
      </c>
      <c r="X1610" t="s">
        <v>13507</v>
      </c>
    </row>
    <row r="1611" spans="1:24" hidden="1" x14ac:dyDescent="0.25">
      <c r="A1611" t="s">
        <v>13508</v>
      </c>
      <c r="B1611" t="s">
        <v>13509</v>
      </c>
      <c r="C1611" s="1" t="str">
        <f t="shared" si="162"/>
        <v>21:0955</v>
      </c>
      <c r="D1611" s="1" t="str">
        <f t="shared" si="163"/>
        <v>21:0006</v>
      </c>
      <c r="E1611" t="s">
        <v>11729</v>
      </c>
      <c r="F1611" t="s">
        <v>13510</v>
      </c>
      <c r="H1611">
        <v>64.591807200000005</v>
      </c>
      <c r="I1611">
        <v>-110.1490563</v>
      </c>
      <c r="J1611" s="1" t="str">
        <f t="shared" si="161"/>
        <v>Till</v>
      </c>
      <c r="K1611" s="1" t="str">
        <f t="shared" si="164"/>
        <v>Grain Mount: 0.25 – 0.50 mm</v>
      </c>
      <c r="L1611" t="s">
        <v>13152</v>
      </c>
      <c r="M1611" s="1" t="str">
        <f t="shared" si="167"/>
        <v>Cr_Di</v>
      </c>
      <c r="N1611" t="s">
        <v>13511</v>
      </c>
      <c r="O1611" t="s">
        <v>13512</v>
      </c>
      <c r="P1611" t="s">
        <v>1900</v>
      </c>
      <c r="Q1611" t="s">
        <v>5669</v>
      </c>
      <c r="R1611" t="s">
        <v>2609</v>
      </c>
      <c r="S1611" t="s">
        <v>13513</v>
      </c>
      <c r="T1611" t="s">
        <v>393</v>
      </c>
      <c r="U1611" t="s">
        <v>9907</v>
      </c>
      <c r="V1611" t="s">
        <v>13514</v>
      </c>
      <c r="W1611" t="s">
        <v>495</v>
      </c>
      <c r="X1611" t="s">
        <v>13515</v>
      </c>
    </row>
    <row r="1612" spans="1:24" hidden="1" x14ac:dyDescent="0.25">
      <c r="A1612" t="s">
        <v>13516</v>
      </c>
      <c r="B1612" t="s">
        <v>13517</v>
      </c>
      <c r="C1612" s="1" t="str">
        <f t="shared" si="162"/>
        <v>21:0955</v>
      </c>
      <c r="D1612" s="1" t="str">
        <f t="shared" si="163"/>
        <v>21:0006</v>
      </c>
      <c r="E1612" t="s">
        <v>11729</v>
      </c>
      <c r="F1612" t="s">
        <v>13518</v>
      </c>
      <c r="H1612">
        <v>64.591807200000005</v>
      </c>
      <c r="I1612">
        <v>-110.1490563</v>
      </c>
      <c r="J1612" s="1" t="str">
        <f t="shared" si="161"/>
        <v>Till</v>
      </c>
      <c r="K1612" s="1" t="str">
        <f t="shared" si="164"/>
        <v>Grain Mount: 0.25 – 0.50 mm</v>
      </c>
      <c r="L1612" t="s">
        <v>13152</v>
      </c>
      <c r="M1612" s="1" t="str">
        <f t="shared" si="167"/>
        <v>Cr_Di</v>
      </c>
      <c r="N1612" t="s">
        <v>13519</v>
      </c>
      <c r="O1612" t="s">
        <v>13520</v>
      </c>
      <c r="P1612" t="s">
        <v>6360</v>
      </c>
      <c r="Q1612" t="s">
        <v>6566</v>
      </c>
      <c r="R1612" t="s">
        <v>235</v>
      </c>
      <c r="S1612" t="s">
        <v>3757</v>
      </c>
      <c r="T1612" t="s">
        <v>1036</v>
      </c>
      <c r="U1612" t="s">
        <v>166</v>
      </c>
      <c r="V1612" t="s">
        <v>6824</v>
      </c>
      <c r="W1612" t="s">
        <v>3546</v>
      </c>
      <c r="X1612" t="s">
        <v>13521</v>
      </c>
    </row>
    <row r="1613" spans="1:24" hidden="1" x14ac:dyDescent="0.25">
      <c r="A1613" t="s">
        <v>13522</v>
      </c>
      <c r="B1613" t="s">
        <v>13523</v>
      </c>
      <c r="C1613" s="1" t="str">
        <f t="shared" si="162"/>
        <v>21:0955</v>
      </c>
      <c r="D1613" s="1" t="str">
        <f t="shared" si="163"/>
        <v>21:0006</v>
      </c>
      <c r="E1613" t="s">
        <v>11729</v>
      </c>
      <c r="F1613" t="s">
        <v>13524</v>
      </c>
      <c r="H1613">
        <v>64.591807200000005</v>
      </c>
      <c r="I1613">
        <v>-110.1490563</v>
      </c>
      <c r="J1613" s="1" t="str">
        <f t="shared" si="161"/>
        <v>Till</v>
      </c>
      <c r="K1613" s="1" t="str">
        <f t="shared" si="164"/>
        <v>Grain Mount: 0.25 – 0.50 mm</v>
      </c>
      <c r="L1613" t="s">
        <v>13152</v>
      </c>
      <c r="M1613" s="1" t="str">
        <f t="shared" si="167"/>
        <v>Cr_Di</v>
      </c>
      <c r="N1613" t="s">
        <v>6873</v>
      </c>
      <c r="O1613" t="s">
        <v>13525</v>
      </c>
      <c r="P1613" t="s">
        <v>6292</v>
      </c>
      <c r="Q1613" t="s">
        <v>6716</v>
      </c>
      <c r="R1613" t="s">
        <v>662</v>
      </c>
      <c r="S1613" t="s">
        <v>13526</v>
      </c>
      <c r="T1613" t="s">
        <v>1009</v>
      </c>
      <c r="U1613" t="s">
        <v>13527</v>
      </c>
      <c r="V1613" t="s">
        <v>6468</v>
      </c>
      <c r="W1613" t="s">
        <v>133</v>
      </c>
      <c r="X1613" t="s">
        <v>13528</v>
      </c>
    </row>
    <row r="1614" spans="1:24" hidden="1" x14ac:dyDescent="0.25">
      <c r="A1614" t="s">
        <v>13529</v>
      </c>
      <c r="B1614" t="s">
        <v>13530</v>
      </c>
      <c r="C1614" s="1" t="str">
        <f t="shared" si="162"/>
        <v>21:0955</v>
      </c>
      <c r="D1614" s="1" t="str">
        <f t="shared" si="163"/>
        <v>21:0006</v>
      </c>
      <c r="E1614" t="s">
        <v>11729</v>
      </c>
      <c r="F1614" t="s">
        <v>13531</v>
      </c>
      <c r="H1614">
        <v>64.591807200000005</v>
      </c>
      <c r="I1614">
        <v>-110.1490563</v>
      </c>
      <c r="J1614" s="1" t="str">
        <f t="shared" si="161"/>
        <v>Till</v>
      </c>
      <c r="K1614" s="1" t="str">
        <f t="shared" si="164"/>
        <v>Grain Mount: 0.25 – 0.50 mm</v>
      </c>
      <c r="L1614" t="s">
        <v>13152</v>
      </c>
      <c r="M1614" s="1" t="str">
        <f t="shared" si="167"/>
        <v>Cr_Di</v>
      </c>
      <c r="N1614" t="s">
        <v>9470</v>
      </c>
      <c r="O1614" t="s">
        <v>3399</v>
      </c>
      <c r="P1614" t="s">
        <v>6668</v>
      </c>
      <c r="Q1614" t="s">
        <v>11739</v>
      </c>
      <c r="R1614" t="s">
        <v>501</v>
      </c>
      <c r="S1614" t="s">
        <v>13532</v>
      </c>
      <c r="T1614" t="s">
        <v>633</v>
      </c>
      <c r="U1614" t="s">
        <v>2611</v>
      </c>
      <c r="V1614" t="s">
        <v>10071</v>
      </c>
      <c r="W1614" t="s">
        <v>6913</v>
      </c>
      <c r="X1614" t="s">
        <v>7751</v>
      </c>
    </row>
    <row r="1615" spans="1:24" hidden="1" x14ac:dyDescent="0.25">
      <c r="A1615" t="s">
        <v>13533</v>
      </c>
      <c r="B1615" t="s">
        <v>13534</v>
      </c>
      <c r="C1615" s="1" t="str">
        <f t="shared" si="162"/>
        <v>21:0955</v>
      </c>
      <c r="D1615" s="1" t="str">
        <f t="shared" si="163"/>
        <v>21:0006</v>
      </c>
      <c r="E1615" t="s">
        <v>11729</v>
      </c>
      <c r="F1615" t="s">
        <v>13535</v>
      </c>
      <c r="H1615">
        <v>64.591807200000005</v>
      </c>
      <c r="I1615">
        <v>-110.1490563</v>
      </c>
      <c r="J1615" s="1" t="str">
        <f t="shared" si="161"/>
        <v>Till</v>
      </c>
      <c r="K1615" s="1" t="str">
        <f t="shared" si="164"/>
        <v>Grain Mount: 0.25 – 0.50 mm</v>
      </c>
      <c r="L1615" t="s">
        <v>13152</v>
      </c>
      <c r="M1615" s="1" t="str">
        <f>HYPERLINK("http://geochem.nrcan.gc.ca/cdogs/content/kwd/kwd030544_e.htm", "En")</f>
        <v>En</v>
      </c>
      <c r="N1615" t="s">
        <v>3819</v>
      </c>
      <c r="O1615" t="s">
        <v>11337</v>
      </c>
      <c r="P1615" t="s">
        <v>76</v>
      </c>
      <c r="Q1615" t="s">
        <v>13536</v>
      </c>
      <c r="R1615" t="s">
        <v>33</v>
      </c>
      <c r="S1615" t="s">
        <v>13537</v>
      </c>
      <c r="T1615" t="s">
        <v>3222</v>
      </c>
      <c r="U1615" t="s">
        <v>1149</v>
      </c>
      <c r="V1615" t="s">
        <v>13538</v>
      </c>
      <c r="W1615" t="s">
        <v>494</v>
      </c>
      <c r="X1615" t="s">
        <v>13539</v>
      </c>
    </row>
    <row r="1616" spans="1:24" hidden="1" x14ac:dyDescent="0.25">
      <c r="A1616" t="s">
        <v>13540</v>
      </c>
      <c r="B1616" t="s">
        <v>13541</v>
      </c>
      <c r="C1616" s="1" t="str">
        <f t="shared" si="162"/>
        <v>21:0955</v>
      </c>
      <c r="D1616" s="1" t="str">
        <f t="shared" si="163"/>
        <v>21:0006</v>
      </c>
      <c r="E1616" t="s">
        <v>11729</v>
      </c>
      <c r="F1616" t="s">
        <v>13542</v>
      </c>
      <c r="H1616">
        <v>64.591807200000005</v>
      </c>
      <c r="I1616">
        <v>-110.1490563</v>
      </c>
      <c r="J1616" s="1" t="str">
        <f t="shared" si="161"/>
        <v>Till</v>
      </c>
      <c r="K1616" s="1" t="str">
        <f t="shared" si="164"/>
        <v>Grain Mount: 0.25 – 0.50 mm</v>
      </c>
      <c r="L1616" t="s">
        <v>13152</v>
      </c>
      <c r="M1616" s="1" t="str">
        <f>HYPERLINK("http://geochem.nrcan.gc.ca/cdogs/content/kwd/kwd030543_e.htm", "Di")</f>
        <v>Di</v>
      </c>
      <c r="N1616" t="s">
        <v>9565</v>
      </c>
      <c r="O1616" t="s">
        <v>7905</v>
      </c>
      <c r="P1616" t="s">
        <v>13244</v>
      </c>
      <c r="Q1616" t="s">
        <v>13543</v>
      </c>
      <c r="R1616" t="s">
        <v>411</v>
      </c>
      <c r="S1616" t="s">
        <v>13544</v>
      </c>
      <c r="T1616" t="s">
        <v>64</v>
      </c>
      <c r="U1616" t="s">
        <v>113</v>
      </c>
      <c r="V1616" t="s">
        <v>13545</v>
      </c>
      <c r="W1616" t="s">
        <v>2356</v>
      </c>
      <c r="X1616" t="s">
        <v>12881</v>
      </c>
    </row>
    <row r="1617" spans="1:24" hidden="1" x14ac:dyDescent="0.25">
      <c r="A1617" t="s">
        <v>13546</v>
      </c>
      <c r="B1617" t="s">
        <v>13547</v>
      </c>
      <c r="C1617" s="1" t="str">
        <f t="shared" si="162"/>
        <v>21:0955</v>
      </c>
      <c r="D1617" s="1" t="str">
        <f t="shared" si="163"/>
        <v>21:0006</v>
      </c>
      <c r="E1617" t="s">
        <v>11729</v>
      </c>
      <c r="F1617" t="s">
        <v>13548</v>
      </c>
      <c r="H1617">
        <v>64.591807200000005</v>
      </c>
      <c r="I1617">
        <v>-110.1490563</v>
      </c>
      <c r="J1617" s="1" t="str">
        <f t="shared" si="161"/>
        <v>Till</v>
      </c>
      <c r="K1617" s="1" t="str">
        <f t="shared" si="164"/>
        <v>Grain Mount: 0.25 – 0.50 mm</v>
      </c>
      <c r="L1617" t="s">
        <v>13152</v>
      </c>
      <c r="M1617" s="1" t="str">
        <f>HYPERLINK("http://geochem.nrcan.gc.ca/cdogs/content/kwd/kwd030543_e.htm", "Di")</f>
        <v>Di</v>
      </c>
      <c r="N1617" t="s">
        <v>6535</v>
      </c>
      <c r="O1617" t="s">
        <v>13549</v>
      </c>
      <c r="P1617" t="s">
        <v>13550</v>
      </c>
      <c r="Q1617" t="s">
        <v>13551</v>
      </c>
      <c r="R1617" t="s">
        <v>501</v>
      </c>
      <c r="S1617" t="s">
        <v>13552</v>
      </c>
      <c r="T1617" t="s">
        <v>669</v>
      </c>
      <c r="U1617" t="s">
        <v>205</v>
      </c>
      <c r="V1617" t="s">
        <v>13238</v>
      </c>
      <c r="W1617" t="s">
        <v>1408</v>
      </c>
      <c r="X1617" t="s">
        <v>13396</v>
      </c>
    </row>
    <row r="1618" spans="1:24" hidden="1" x14ac:dyDescent="0.25">
      <c r="A1618" t="s">
        <v>13553</v>
      </c>
      <c r="B1618" t="s">
        <v>13554</v>
      </c>
      <c r="C1618" s="1" t="str">
        <f t="shared" si="162"/>
        <v>21:0955</v>
      </c>
      <c r="D1618" s="1" t="str">
        <f t="shared" si="163"/>
        <v>21:0006</v>
      </c>
      <c r="E1618" t="s">
        <v>11729</v>
      </c>
      <c r="F1618" t="s">
        <v>13555</v>
      </c>
      <c r="H1618">
        <v>64.591807200000005</v>
      </c>
      <c r="I1618">
        <v>-110.1490563</v>
      </c>
      <c r="J1618" s="1" t="str">
        <f t="shared" si="161"/>
        <v>Till</v>
      </c>
      <c r="K1618" s="1" t="str">
        <f t="shared" si="164"/>
        <v>Grain Mount: 0.25 – 0.50 mm</v>
      </c>
      <c r="L1618" t="s">
        <v>13152</v>
      </c>
      <c r="M1618" s="1" t="str">
        <f>HYPERLINK("http://geochem.nrcan.gc.ca/cdogs/content/kwd/kwd030530_e.htm", "Cr_Di")</f>
        <v>Cr_Di</v>
      </c>
      <c r="N1618" t="s">
        <v>13556</v>
      </c>
      <c r="O1618" t="s">
        <v>8079</v>
      </c>
      <c r="P1618" t="s">
        <v>13557</v>
      </c>
      <c r="Q1618" t="s">
        <v>13558</v>
      </c>
      <c r="R1618" t="s">
        <v>291</v>
      </c>
      <c r="S1618" t="s">
        <v>13559</v>
      </c>
      <c r="T1618" t="s">
        <v>4827</v>
      </c>
      <c r="U1618" t="s">
        <v>13560</v>
      </c>
      <c r="V1618" t="s">
        <v>13561</v>
      </c>
      <c r="W1618" t="s">
        <v>2290</v>
      </c>
      <c r="X1618" t="s">
        <v>13562</v>
      </c>
    </row>
    <row r="1619" spans="1:24" hidden="1" x14ac:dyDescent="0.25">
      <c r="A1619" t="s">
        <v>13563</v>
      </c>
      <c r="B1619" t="s">
        <v>13564</v>
      </c>
      <c r="C1619" s="1" t="str">
        <f t="shared" si="162"/>
        <v>21:0955</v>
      </c>
      <c r="D1619" s="1" t="str">
        <f t="shared" si="163"/>
        <v>21:0006</v>
      </c>
      <c r="E1619" t="s">
        <v>11729</v>
      </c>
      <c r="F1619" t="s">
        <v>13565</v>
      </c>
      <c r="H1619">
        <v>64.591807200000005</v>
      </c>
      <c r="I1619">
        <v>-110.1490563</v>
      </c>
      <c r="J1619" s="1" t="str">
        <f t="shared" si="161"/>
        <v>Till</v>
      </c>
      <c r="K1619" s="1" t="str">
        <f t="shared" si="164"/>
        <v>Grain Mount: 0.25 – 0.50 mm</v>
      </c>
      <c r="L1619" t="s">
        <v>13152</v>
      </c>
      <c r="M1619" s="1" t="str">
        <f>HYPERLINK("http://geochem.nrcan.gc.ca/cdogs/content/kwd/kwd030529_e.htm", "Hi_Cr_Di")</f>
        <v>Hi_Cr_Di</v>
      </c>
      <c r="N1619" t="s">
        <v>6387</v>
      </c>
      <c r="O1619" t="s">
        <v>13144</v>
      </c>
      <c r="P1619" t="s">
        <v>4952</v>
      </c>
      <c r="Q1619" t="s">
        <v>13566</v>
      </c>
      <c r="R1619" t="s">
        <v>421</v>
      </c>
      <c r="S1619" t="s">
        <v>13567</v>
      </c>
      <c r="T1619" t="s">
        <v>1022</v>
      </c>
      <c r="U1619" t="s">
        <v>5976</v>
      </c>
      <c r="V1619" t="s">
        <v>13568</v>
      </c>
      <c r="W1619" t="s">
        <v>161</v>
      </c>
      <c r="X1619" t="s">
        <v>13459</v>
      </c>
    </row>
    <row r="1620" spans="1:24" hidden="1" x14ac:dyDescent="0.25">
      <c r="A1620" t="s">
        <v>13569</v>
      </c>
      <c r="B1620" t="s">
        <v>13570</v>
      </c>
      <c r="C1620" s="1" t="str">
        <f t="shared" si="162"/>
        <v>21:0955</v>
      </c>
      <c r="D1620" s="1" t="str">
        <f t="shared" si="163"/>
        <v>21:0006</v>
      </c>
      <c r="E1620" t="s">
        <v>11729</v>
      </c>
      <c r="F1620" t="s">
        <v>13571</v>
      </c>
      <c r="H1620">
        <v>64.591807200000005</v>
      </c>
      <c r="I1620">
        <v>-110.1490563</v>
      </c>
      <c r="J1620" s="1" t="str">
        <f t="shared" si="161"/>
        <v>Till</v>
      </c>
      <c r="K1620" s="1" t="str">
        <f t="shared" si="164"/>
        <v>Grain Mount: 0.25 – 0.50 mm</v>
      </c>
      <c r="L1620" t="s">
        <v>13152</v>
      </c>
      <c r="M1620" s="1" t="str">
        <f>HYPERLINK("http://geochem.nrcan.gc.ca/cdogs/content/kwd/kwd030530_e.htm", "Cr_Di")</f>
        <v>Cr_Di</v>
      </c>
      <c r="N1620" t="s">
        <v>1091</v>
      </c>
      <c r="O1620" t="s">
        <v>13572</v>
      </c>
      <c r="P1620" t="s">
        <v>13573</v>
      </c>
      <c r="Q1620" t="s">
        <v>13574</v>
      </c>
      <c r="R1620" t="s">
        <v>2609</v>
      </c>
      <c r="S1620" t="s">
        <v>12787</v>
      </c>
      <c r="T1620" t="s">
        <v>144</v>
      </c>
      <c r="U1620" t="s">
        <v>10070</v>
      </c>
      <c r="V1620" t="s">
        <v>13575</v>
      </c>
      <c r="W1620" t="s">
        <v>4883</v>
      </c>
      <c r="X1620" t="s">
        <v>8630</v>
      </c>
    </row>
    <row r="1621" spans="1:24" hidden="1" x14ac:dyDescent="0.25">
      <c r="A1621" t="s">
        <v>13576</v>
      </c>
      <c r="B1621" t="s">
        <v>13577</v>
      </c>
      <c r="C1621" s="1" t="str">
        <f t="shared" si="162"/>
        <v>21:0955</v>
      </c>
      <c r="D1621" s="1" t="str">
        <f t="shared" si="163"/>
        <v>21:0006</v>
      </c>
      <c r="E1621" t="s">
        <v>11729</v>
      </c>
      <c r="F1621" t="s">
        <v>13578</v>
      </c>
      <c r="H1621">
        <v>64.591807200000005</v>
      </c>
      <c r="I1621">
        <v>-110.1490563</v>
      </c>
      <c r="J1621" s="1" t="str">
        <f t="shared" si="161"/>
        <v>Till</v>
      </c>
      <c r="K1621" s="1" t="str">
        <f t="shared" si="164"/>
        <v>Grain Mount: 0.25 – 0.50 mm</v>
      </c>
      <c r="L1621" t="s">
        <v>13152</v>
      </c>
      <c r="M1621" s="1" t="str">
        <f>HYPERLINK("http://geochem.nrcan.gc.ca/cdogs/content/kwd/kwd030529_e.htm", "Hi_Cr_Di")</f>
        <v>Hi_Cr_Di</v>
      </c>
      <c r="N1621" t="s">
        <v>377</v>
      </c>
      <c r="O1621" t="s">
        <v>13579</v>
      </c>
      <c r="P1621" t="s">
        <v>13580</v>
      </c>
      <c r="Q1621" t="s">
        <v>13581</v>
      </c>
      <c r="R1621" t="s">
        <v>1269</v>
      </c>
      <c r="S1621" t="s">
        <v>13582</v>
      </c>
      <c r="T1621" t="s">
        <v>482</v>
      </c>
      <c r="U1621" t="s">
        <v>13583</v>
      </c>
      <c r="V1621" t="s">
        <v>13584</v>
      </c>
      <c r="W1621" t="s">
        <v>2353</v>
      </c>
      <c r="X1621" t="s">
        <v>3743</v>
      </c>
    </row>
    <row r="1622" spans="1:24" hidden="1" x14ac:dyDescent="0.25">
      <c r="A1622" t="s">
        <v>13585</v>
      </c>
      <c r="B1622" t="s">
        <v>13586</v>
      </c>
      <c r="C1622" s="1" t="str">
        <f t="shared" si="162"/>
        <v>21:0955</v>
      </c>
      <c r="D1622" s="1" t="str">
        <f t="shared" si="163"/>
        <v>21:0006</v>
      </c>
      <c r="E1622" t="s">
        <v>11729</v>
      </c>
      <c r="F1622" t="s">
        <v>13587</v>
      </c>
      <c r="H1622">
        <v>64.591807200000005</v>
      </c>
      <c r="I1622">
        <v>-110.1490563</v>
      </c>
      <c r="J1622" s="1" t="str">
        <f t="shared" si="161"/>
        <v>Till</v>
      </c>
      <c r="K1622" s="1" t="str">
        <f t="shared" si="164"/>
        <v>Grain Mount: 0.25 – 0.50 mm</v>
      </c>
      <c r="L1622" t="s">
        <v>13152</v>
      </c>
      <c r="M1622" s="1" t="str">
        <f>HYPERLINK("http://geochem.nrcan.gc.ca/cdogs/content/kwd/kwd030530_e.htm", "Cr_Di")</f>
        <v>Cr_Di</v>
      </c>
      <c r="N1622" t="s">
        <v>5876</v>
      </c>
      <c r="O1622" t="s">
        <v>13174</v>
      </c>
      <c r="P1622" t="s">
        <v>11085</v>
      </c>
      <c r="Q1622" t="s">
        <v>13588</v>
      </c>
      <c r="R1622" t="s">
        <v>254</v>
      </c>
      <c r="S1622" t="s">
        <v>13589</v>
      </c>
      <c r="T1622" t="s">
        <v>4123</v>
      </c>
      <c r="U1622" t="s">
        <v>13590</v>
      </c>
      <c r="V1622" t="s">
        <v>13591</v>
      </c>
      <c r="W1622" t="s">
        <v>133</v>
      </c>
      <c r="X1622" t="s">
        <v>12126</v>
      </c>
    </row>
    <row r="1623" spans="1:24" hidden="1" x14ac:dyDescent="0.25">
      <c r="A1623" t="s">
        <v>13592</v>
      </c>
      <c r="B1623" t="s">
        <v>13593</v>
      </c>
      <c r="C1623" s="1" t="str">
        <f t="shared" si="162"/>
        <v>21:0955</v>
      </c>
      <c r="D1623" s="1" t="str">
        <f t="shared" si="163"/>
        <v>21:0006</v>
      </c>
      <c r="E1623" t="s">
        <v>11729</v>
      </c>
      <c r="F1623" t="s">
        <v>13594</v>
      </c>
      <c r="H1623">
        <v>64.591807200000005</v>
      </c>
      <c r="I1623">
        <v>-110.1490563</v>
      </c>
      <c r="J1623" s="1" t="str">
        <f t="shared" si="161"/>
        <v>Till</v>
      </c>
      <c r="K1623" s="1" t="str">
        <f t="shared" si="164"/>
        <v>Grain Mount: 0.25 – 0.50 mm</v>
      </c>
      <c r="L1623" t="s">
        <v>13152</v>
      </c>
      <c r="M1623" s="1" t="str">
        <f>HYPERLINK("http://geochem.nrcan.gc.ca/cdogs/content/kwd/kwd030529_e.htm", "Hi_Cr_Di")</f>
        <v>Hi_Cr_Di</v>
      </c>
      <c r="N1623" t="s">
        <v>13595</v>
      </c>
      <c r="O1623" t="s">
        <v>12334</v>
      </c>
      <c r="P1623" t="s">
        <v>13596</v>
      </c>
      <c r="Q1623" t="s">
        <v>13597</v>
      </c>
      <c r="R1623" t="s">
        <v>718</v>
      </c>
      <c r="S1623" t="s">
        <v>13598</v>
      </c>
      <c r="T1623" t="s">
        <v>987</v>
      </c>
      <c r="U1623" t="s">
        <v>13599</v>
      </c>
      <c r="V1623" t="s">
        <v>6904</v>
      </c>
      <c r="W1623" t="s">
        <v>161</v>
      </c>
      <c r="X1623" t="s">
        <v>4247</v>
      </c>
    </row>
    <row r="1624" spans="1:24" hidden="1" x14ac:dyDescent="0.25">
      <c r="A1624" t="s">
        <v>13600</v>
      </c>
      <c r="B1624" t="s">
        <v>13601</v>
      </c>
      <c r="C1624" s="1" t="str">
        <f t="shared" si="162"/>
        <v>21:0955</v>
      </c>
      <c r="D1624" s="1" t="str">
        <f t="shared" si="163"/>
        <v>21:0006</v>
      </c>
      <c r="E1624" t="s">
        <v>11729</v>
      </c>
      <c r="F1624" t="s">
        <v>13602</v>
      </c>
      <c r="H1624">
        <v>64.591807200000005</v>
      </c>
      <c r="I1624">
        <v>-110.1490563</v>
      </c>
      <c r="J1624" s="1" t="str">
        <f t="shared" si="161"/>
        <v>Till</v>
      </c>
      <c r="K1624" s="1" t="str">
        <f t="shared" si="164"/>
        <v>Grain Mount: 0.25 – 0.50 mm</v>
      </c>
      <c r="L1624" t="s">
        <v>13152</v>
      </c>
      <c r="M1624" s="1" t="str">
        <f>HYPERLINK("http://geochem.nrcan.gc.ca/cdogs/content/kwd/kwd030529_e.htm", "Hi_Cr_Di")</f>
        <v>Hi_Cr_Di</v>
      </c>
      <c r="N1624" t="s">
        <v>11130</v>
      </c>
      <c r="O1624" t="s">
        <v>13603</v>
      </c>
      <c r="P1624" t="s">
        <v>13604</v>
      </c>
      <c r="Q1624" t="s">
        <v>13605</v>
      </c>
      <c r="R1624" t="s">
        <v>104</v>
      </c>
      <c r="S1624" t="s">
        <v>13606</v>
      </c>
      <c r="T1624" t="s">
        <v>186</v>
      </c>
      <c r="U1624" t="s">
        <v>13607</v>
      </c>
      <c r="V1624" t="s">
        <v>13608</v>
      </c>
      <c r="W1624" t="s">
        <v>1892</v>
      </c>
      <c r="X1624" t="s">
        <v>13609</v>
      </c>
    </row>
    <row r="1625" spans="1:24" hidden="1" x14ac:dyDescent="0.25">
      <c r="A1625" t="s">
        <v>13610</v>
      </c>
      <c r="B1625" t="s">
        <v>13611</v>
      </c>
      <c r="C1625" s="1" t="str">
        <f t="shared" si="162"/>
        <v>21:0955</v>
      </c>
      <c r="D1625" s="1" t="str">
        <f t="shared" si="163"/>
        <v>21:0006</v>
      </c>
      <c r="E1625" t="s">
        <v>11729</v>
      </c>
      <c r="F1625" t="s">
        <v>13612</v>
      </c>
      <c r="H1625">
        <v>64.591807200000005</v>
      </c>
      <c r="I1625">
        <v>-110.1490563</v>
      </c>
      <c r="J1625" s="1" t="str">
        <f t="shared" ref="J1625:J1688" si="168">HYPERLINK("http://geochem.nrcan.gc.ca/cdogs/content/kwd/kwd020044_e.htm", "Till")</f>
        <v>Till</v>
      </c>
      <c r="K1625" s="1" t="str">
        <f t="shared" si="164"/>
        <v>Grain Mount: 0.25 – 0.50 mm</v>
      </c>
      <c r="L1625" t="s">
        <v>13152</v>
      </c>
      <c r="M1625" s="1" t="str">
        <f>HYPERLINK("http://geochem.nrcan.gc.ca/cdogs/content/kwd/kwd030530_e.htm", "Cr_Di")</f>
        <v>Cr_Di</v>
      </c>
      <c r="N1625" t="s">
        <v>1115</v>
      </c>
      <c r="O1625" t="s">
        <v>13613</v>
      </c>
      <c r="P1625" t="s">
        <v>13614</v>
      </c>
      <c r="Q1625" t="s">
        <v>13615</v>
      </c>
      <c r="R1625" t="s">
        <v>246</v>
      </c>
      <c r="S1625" t="s">
        <v>13616</v>
      </c>
      <c r="T1625" t="s">
        <v>390</v>
      </c>
      <c r="U1625" t="s">
        <v>13617</v>
      </c>
      <c r="V1625" t="s">
        <v>13618</v>
      </c>
      <c r="W1625" t="s">
        <v>1022</v>
      </c>
      <c r="X1625" t="s">
        <v>7855</v>
      </c>
    </row>
    <row r="1626" spans="1:24" hidden="1" x14ac:dyDescent="0.25">
      <c r="A1626" t="s">
        <v>13619</v>
      </c>
      <c r="B1626" t="s">
        <v>13620</v>
      </c>
      <c r="C1626" s="1" t="str">
        <f t="shared" si="162"/>
        <v>21:0955</v>
      </c>
      <c r="D1626" s="1" t="str">
        <f t="shared" si="163"/>
        <v>21:0006</v>
      </c>
      <c r="E1626" t="s">
        <v>11729</v>
      </c>
      <c r="F1626" t="s">
        <v>13621</v>
      </c>
      <c r="H1626">
        <v>64.591807200000005</v>
      </c>
      <c r="I1626">
        <v>-110.1490563</v>
      </c>
      <c r="J1626" s="1" t="str">
        <f t="shared" si="168"/>
        <v>Till</v>
      </c>
      <c r="K1626" s="1" t="str">
        <f t="shared" si="164"/>
        <v>Grain Mount: 0.25 – 0.50 mm</v>
      </c>
      <c r="L1626" t="s">
        <v>13152</v>
      </c>
      <c r="M1626" s="1" t="str">
        <f>HYPERLINK("http://geochem.nrcan.gc.ca/cdogs/content/kwd/kwd030530_e.htm", "Cr_Di")</f>
        <v>Cr_Di</v>
      </c>
      <c r="N1626" t="s">
        <v>13590</v>
      </c>
      <c r="O1626" t="s">
        <v>5184</v>
      </c>
      <c r="P1626" t="s">
        <v>1900</v>
      </c>
      <c r="Q1626" t="s">
        <v>13622</v>
      </c>
      <c r="R1626" t="s">
        <v>380</v>
      </c>
      <c r="S1626" t="s">
        <v>13623</v>
      </c>
      <c r="T1626" t="s">
        <v>1172</v>
      </c>
      <c r="U1626" t="s">
        <v>13560</v>
      </c>
      <c r="V1626" t="s">
        <v>13624</v>
      </c>
      <c r="W1626" t="s">
        <v>6568</v>
      </c>
      <c r="X1626" t="s">
        <v>13625</v>
      </c>
    </row>
    <row r="1627" spans="1:24" hidden="1" x14ac:dyDescent="0.25">
      <c r="A1627" t="s">
        <v>13626</v>
      </c>
      <c r="B1627" t="s">
        <v>13627</v>
      </c>
      <c r="C1627" s="1" t="str">
        <f t="shared" si="162"/>
        <v>21:0955</v>
      </c>
      <c r="D1627" s="1" t="str">
        <f t="shared" si="163"/>
        <v>21:0006</v>
      </c>
      <c r="E1627" t="s">
        <v>11729</v>
      </c>
      <c r="F1627" t="s">
        <v>13628</v>
      </c>
      <c r="H1627">
        <v>64.591807200000005</v>
      </c>
      <c r="I1627">
        <v>-110.1490563</v>
      </c>
      <c r="J1627" s="1" t="str">
        <f t="shared" si="168"/>
        <v>Till</v>
      </c>
      <c r="K1627" s="1" t="str">
        <f t="shared" si="164"/>
        <v>Grain Mount: 0.25 – 0.50 mm</v>
      </c>
      <c r="L1627" t="s">
        <v>13152</v>
      </c>
      <c r="M1627" s="1" t="str">
        <f>HYPERLINK("http://geochem.nrcan.gc.ca/cdogs/content/kwd/kwd030529_e.htm", "Hi_Cr_Di")</f>
        <v>Hi_Cr_Di</v>
      </c>
      <c r="N1627" t="s">
        <v>13161</v>
      </c>
      <c r="O1627" t="s">
        <v>13629</v>
      </c>
      <c r="P1627" t="s">
        <v>9552</v>
      </c>
      <c r="Q1627" t="s">
        <v>13630</v>
      </c>
      <c r="R1627" t="s">
        <v>156</v>
      </c>
      <c r="S1627" t="s">
        <v>12787</v>
      </c>
      <c r="T1627" t="s">
        <v>1558</v>
      </c>
      <c r="U1627" t="s">
        <v>13442</v>
      </c>
      <c r="V1627" t="s">
        <v>13238</v>
      </c>
      <c r="W1627" t="s">
        <v>2132</v>
      </c>
      <c r="X1627" t="s">
        <v>13631</v>
      </c>
    </row>
    <row r="1628" spans="1:24" hidden="1" x14ac:dyDescent="0.25">
      <c r="A1628" t="s">
        <v>13632</v>
      </c>
      <c r="B1628" t="s">
        <v>13633</v>
      </c>
      <c r="C1628" s="1" t="str">
        <f t="shared" si="162"/>
        <v>21:0955</v>
      </c>
      <c r="D1628" s="1" t="str">
        <f t="shared" si="163"/>
        <v>21:0006</v>
      </c>
      <c r="E1628" t="s">
        <v>11729</v>
      </c>
      <c r="F1628" t="s">
        <v>13634</v>
      </c>
      <c r="H1628">
        <v>64.591807200000005</v>
      </c>
      <c r="I1628">
        <v>-110.1490563</v>
      </c>
      <c r="J1628" s="1" t="str">
        <f t="shared" si="168"/>
        <v>Till</v>
      </c>
      <c r="K1628" s="1" t="str">
        <f t="shared" si="164"/>
        <v>Grain Mount: 0.25 – 0.50 mm</v>
      </c>
      <c r="L1628" t="s">
        <v>13152</v>
      </c>
      <c r="M1628" s="1" t="str">
        <f>HYPERLINK("http://geochem.nrcan.gc.ca/cdogs/content/kwd/kwd030530_e.htm", "Cr_Di")</f>
        <v>Cr_Di</v>
      </c>
      <c r="N1628" t="s">
        <v>13182</v>
      </c>
      <c r="O1628" t="s">
        <v>13635</v>
      </c>
      <c r="P1628" t="s">
        <v>13636</v>
      </c>
      <c r="Q1628" t="s">
        <v>10472</v>
      </c>
      <c r="R1628" t="s">
        <v>457</v>
      </c>
      <c r="S1628" t="s">
        <v>13637</v>
      </c>
      <c r="T1628" t="s">
        <v>775</v>
      </c>
      <c r="U1628" t="s">
        <v>13638</v>
      </c>
      <c r="V1628" t="s">
        <v>13639</v>
      </c>
      <c r="W1628" t="s">
        <v>92</v>
      </c>
      <c r="X1628" t="s">
        <v>8719</v>
      </c>
    </row>
    <row r="1629" spans="1:24" hidden="1" x14ac:dyDescent="0.25">
      <c r="A1629" t="s">
        <v>13640</v>
      </c>
      <c r="B1629" t="s">
        <v>13641</v>
      </c>
      <c r="C1629" s="1" t="str">
        <f t="shared" si="162"/>
        <v>21:0955</v>
      </c>
      <c r="D1629" s="1" t="str">
        <f t="shared" si="163"/>
        <v>21:0006</v>
      </c>
      <c r="E1629" t="s">
        <v>11729</v>
      </c>
      <c r="F1629" t="s">
        <v>13642</v>
      </c>
      <c r="H1629">
        <v>64.591807200000005</v>
      </c>
      <c r="I1629">
        <v>-110.1490563</v>
      </c>
      <c r="J1629" s="1" t="str">
        <f t="shared" si="168"/>
        <v>Till</v>
      </c>
      <c r="K1629" s="1" t="str">
        <f t="shared" si="164"/>
        <v>Grain Mount: 0.25 – 0.50 mm</v>
      </c>
      <c r="L1629" t="s">
        <v>13152</v>
      </c>
      <c r="M1629" s="1" t="str">
        <f>HYPERLINK("http://geochem.nrcan.gc.ca/cdogs/content/kwd/kwd030530_e.htm", "Cr_Di")</f>
        <v>Cr_Di</v>
      </c>
      <c r="N1629" t="s">
        <v>6456</v>
      </c>
      <c r="O1629" t="s">
        <v>13643</v>
      </c>
      <c r="P1629" t="s">
        <v>13638</v>
      </c>
      <c r="Q1629" t="s">
        <v>6492</v>
      </c>
      <c r="R1629" t="s">
        <v>409</v>
      </c>
      <c r="S1629" t="s">
        <v>13644</v>
      </c>
      <c r="T1629" t="s">
        <v>743</v>
      </c>
      <c r="U1629" t="s">
        <v>13645</v>
      </c>
      <c r="V1629" t="s">
        <v>13646</v>
      </c>
      <c r="W1629" t="s">
        <v>1780</v>
      </c>
      <c r="X1629" t="s">
        <v>7508</v>
      </c>
    </row>
    <row r="1630" spans="1:24" hidden="1" x14ac:dyDescent="0.25">
      <c r="A1630" t="s">
        <v>13647</v>
      </c>
      <c r="B1630" t="s">
        <v>13648</v>
      </c>
      <c r="C1630" s="1" t="str">
        <f t="shared" ref="C1630:C1693" si="169">HYPERLINK("http://geochem.nrcan.gc.ca/cdogs/content/bdl/bdl210955_e.htm", "21:0955")</f>
        <v>21:0955</v>
      </c>
      <c r="D1630" s="1" t="str">
        <f t="shared" ref="D1630:D1693" si="170">HYPERLINK("http://geochem.nrcan.gc.ca/cdogs/content/svy/svy210006_e.htm", "21:0006")</f>
        <v>21:0006</v>
      </c>
      <c r="E1630" t="s">
        <v>11729</v>
      </c>
      <c r="F1630" t="s">
        <v>13649</v>
      </c>
      <c r="H1630">
        <v>64.591807200000005</v>
      </c>
      <c r="I1630">
        <v>-110.1490563</v>
      </c>
      <c r="J1630" s="1" t="str">
        <f t="shared" si="168"/>
        <v>Till</v>
      </c>
      <c r="K1630" s="1" t="str">
        <f t="shared" ref="K1630:K1693" si="171">HYPERLINK("http://geochem.nrcan.gc.ca/cdogs/content/kwd/kwd080043_e.htm", "Grain Mount: 0.25 – 0.50 mm")</f>
        <v>Grain Mount: 0.25 – 0.50 mm</v>
      </c>
      <c r="L1630" t="s">
        <v>13152</v>
      </c>
      <c r="M1630" s="1" t="str">
        <f>HYPERLINK("http://geochem.nrcan.gc.ca/cdogs/content/kwd/kwd030530_e.htm", "Cr_Di")</f>
        <v>Cr_Di</v>
      </c>
      <c r="N1630" t="s">
        <v>13650</v>
      </c>
      <c r="O1630" t="s">
        <v>13651</v>
      </c>
      <c r="P1630" t="s">
        <v>2316</v>
      </c>
      <c r="Q1630" t="s">
        <v>6332</v>
      </c>
      <c r="R1630" t="s">
        <v>291</v>
      </c>
      <c r="S1630" t="s">
        <v>13652</v>
      </c>
      <c r="T1630" t="s">
        <v>469</v>
      </c>
      <c r="U1630" t="s">
        <v>13653</v>
      </c>
      <c r="V1630" t="s">
        <v>13654</v>
      </c>
      <c r="W1630" t="s">
        <v>1196</v>
      </c>
      <c r="X1630" t="s">
        <v>12118</v>
      </c>
    </row>
    <row r="1631" spans="1:24" hidden="1" x14ac:dyDescent="0.25">
      <c r="A1631" t="s">
        <v>13655</v>
      </c>
      <c r="B1631" t="s">
        <v>13656</v>
      </c>
      <c r="C1631" s="1" t="str">
        <f t="shared" si="169"/>
        <v>21:0955</v>
      </c>
      <c r="D1631" s="1" t="str">
        <f t="shared" si="170"/>
        <v>21:0006</v>
      </c>
      <c r="E1631" t="s">
        <v>11729</v>
      </c>
      <c r="F1631" t="s">
        <v>13657</v>
      </c>
      <c r="H1631">
        <v>64.591807200000005</v>
      </c>
      <c r="I1631">
        <v>-110.1490563</v>
      </c>
      <c r="J1631" s="1" t="str">
        <f t="shared" si="168"/>
        <v>Till</v>
      </c>
      <c r="K1631" s="1" t="str">
        <f t="shared" si="171"/>
        <v>Grain Mount: 0.25 – 0.50 mm</v>
      </c>
      <c r="L1631" t="s">
        <v>13152</v>
      </c>
      <c r="M1631" s="1" t="str">
        <f>HYPERLINK("http://geochem.nrcan.gc.ca/cdogs/content/kwd/kwd030530_e.htm", "Cr_Di")</f>
        <v>Cr_Di</v>
      </c>
      <c r="N1631" t="s">
        <v>13658</v>
      </c>
      <c r="O1631" t="s">
        <v>10285</v>
      </c>
      <c r="P1631" t="s">
        <v>944</v>
      </c>
      <c r="Q1631" t="s">
        <v>13659</v>
      </c>
      <c r="R1631" t="s">
        <v>142</v>
      </c>
      <c r="S1631" t="s">
        <v>13385</v>
      </c>
      <c r="T1631" t="s">
        <v>78</v>
      </c>
      <c r="U1631" t="s">
        <v>13660</v>
      </c>
      <c r="V1631" t="s">
        <v>13661</v>
      </c>
      <c r="W1631" t="s">
        <v>2049</v>
      </c>
      <c r="X1631" t="s">
        <v>3980</v>
      </c>
    </row>
    <row r="1632" spans="1:24" hidden="1" x14ac:dyDescent="0.25">
      <c r="A1632" t="s">
        <v>13662</v>
      </c>
      <c r="B1632" t="s">
        <v>13663</v>
      </c>
      <c r="C1632" s="1" t="str">
        <f t="shared" si="169"/>
        <v>21:0955</v>
      </c>
      <c r="D1632" s="1" t="str">
        <f t="shared" si="170"/>
        <v>21:0006</v>
      </c>
      <c r="E1632" t="s">
        <v>11729</v>
      </c>
      <c r="F1632" t="s">
        <v>13664</v>
      </c>
      <c r="H1632">
        <v>64.591807200000005</v>
      </c>
      <c r="I1632">
        <v>-110.1490563</v>
      </c>
      <c r="J1632" s="1" t="str">
        <f t="shared" si="168"/>
        <v>Till</v>
      </c>
      <c r="K1632" s="1" t="str">
        <f t="shared" si="171"/>
        <v>Grain Mount: 0.25 – 0.50 mm</v>
      </c>
      <c r="L1632" t="s">
        <v>13152</v>
      </c>
      <c r="M1632" s="1" t="str">
        <f>HYPERLINK("http://geochem.nrcan.gc.ca/cdogs/content/kwd/kwd030529_e.htm", "Hi_Cr_Di")</f>
        <v>Hi_Cr_Di</v>
      </c>
      <c r="N1632" t="s">
        <v>13665</v>
      </c>
      <c r="O1632" t="s">
        <v>13666</v>
      </c>
      <c r="P1632" t="s">
        <v>6663</v>
      </c>
      <c r="Q1632" t="s">
        <v>2111</v>
      </c>
      <c r="R1632" t="s">
        <v>782</v>
      </c>
      <c r="S1632" t="s">
        <v>5133</v>
      </c>
      <c r="T1632" t="s">
        <v>421</v>
      </c>
      <c r="U1632" t="s">
        <v>13667</v>
      </c>
      <c r="V1632" t="s">
        <v>13668</v>
      </c>
      <c r="W1632" t="s">
        <v>393</v>
      </c>
      <c r="X1632" t="s">
        <v>13669</v>
      </c>
    </row>
    <row r="1633" spans="1:24" hidden="1" x14ac:dyDescent="0.25">
      <c r="A1633" t="s">
        <v>13670</v>
      </c>
      <c r="B1633" t="s">
        <v>13671</v>
      </c>
      <c r="C1633" s="1" t="str">
        <f t="shared" si="169"/>
        <v>21:0955</v>
      </c>
      <c r="D1633" s="1" t="str">
        <f t="shared" si="170"/>
        <v>21:0006</v>
      </c>
      <c r="E1633" t="s">
        <v>11729</v>
      </c>
      <c r="F1633" t="s">
        <v>13672</v>
      </c>
      <c r="H1633">
        <v>64.591807200000005</v>
      </c>
      <c r="I1633">
        <v>-110.1490563</v>
      </c>
      <c r="J1633" s="1" t="str">
        <f t="shared" si="168"/>
        <v>Till</v>
      </c>
      <c r="K1633" s="1" t="str">
        <f t="shared" si="171"/>
        <v>Grain Mount: 0.25 – 0.50 mm</v>
      </c>
      <c r="L1633" t="s">
        <v>13152</v>
      </c>
      <c r="M1633" s="1" t="str">
        <f>HYPERLINK("http://geochem.nrcan.gc.ca/cdogs/content/kwd/kwd030530_e.htm", "Cr_Di")</f>
        <v>Cr_Di</v>
      </c>
      <c r="N1633" t="s">
        <v>6115</v>
      </c>
      <c r="O1633" t="s">
        <v>5255</v>
      </c>
      <c r="P1633" t="s">
        <v>13223</v>
      </c>
      <c r="Q1633" t="s">
        <v>13673</v>
      </c>
      <c r="R1633" t="s">
        <v>64</v>
      </c>
      <c r="S1633" t="s">
        <v>13674</v>
      </c>
      <c r="T1633" t="s">
        <v>718</v>
      </c>
      <c r="U1633" t="s">
        <v>13675</v>
      </c>
      <c r="V1633" t="s">
        <v>13676</v>
      </c>
      <c r="W1633" t="s">
        <v>3902</v>
      </c>
      <c r="X1633" t="s">
        <v>13677</v>
      </c>
    </row>
    <row r="1634" spans="1:24" hidden="1" x14ac:dyDescent="0.25">
      <c r="A1634" t="s">
        <v>13678</v>
      </c>
      <c r="B1634" t="s">
        <v>13679</v>
      </c>
      <c r="C1634" s="1" t="str">
        <f t="shared" si="169"/>
        <v>21:0955</v>
      </c>
      <c r="D1634" s="1" t="str">
        <f t="shared" si="170"/>
        <v>21:0006</v>
      </c>
      <c r="E1634" t="s">
        <v>11729</v>
      </c>
      <c r="F1634" t="s">
        <v>13680</v>
      </c>
      <c r="H1634">
        <v>64.591807200000005</v>
      </c>
      <c r="I1634">
        <v>-110.1490563</v>
      </c>
      <c r="J1634" s="1" t="str">
        <f t="shared" si="168"/>
        <v>Till</v>
      </c>
      <c r="K1634" s="1" t="str">
        <f t="shared" si="171"/>
        <v>Grain Mount: 0.25 – 0.50 mm</v>
      </c>
      <c r="L1634" t="s">
        <v>13152</v>
      </c>
      <c r="M1634" s="1" t="str">
        <f>HYPERLINK("http://geochem.nrcan.gc.ca/cdogs/content/kwd/kwd030530_e.htm", "Cr_Di")</f>
        <v>Cr_Di</v>
      </c>
      <c r="N1634" t="s">
        <v>1587</v>
      </c>
      <c r="O1634" t="s">
        <v>6311</v>
      </c>
      <c r="P1634" t="s">
        <v>13681</v>
      </c>
      <c r="Q1634" t="s">
        <v>11257</v>
      </c>
      <c r="R1634" t="s">
        <v>5979</v>
      </c>
      <c r="S1634" t="s">
        <v>13682</v>
      </c>
      <c r="T1634" t="s">
        <v>633</v>
      </c>
      <c r="U1634" t="s">
        <v>13683</v>
      </c>
      <c r="V1634" t="s">
        <v>13684</v>
      </c>
      <c r="W1634" t="s">
        <v>307</v>
      </c>
      <c r="X1634" t="s">
        <v>8872</v>
      </c>
    </row>
    <row r="1635" spans="1:24" hidden="1" x14ac:dyDescent="0.25">
      <c r="A1635" t="s">
        <v>13685</v>
      </c>
      <c r="B1635" t="s">
        <v>13686</v>
      </c>
      <c r="C1635" s="1" t="str">
        <f t="shared" si="169"/>
        <v>21:0955</v>
      </c>
      <c r="D1635" s="1" t="str">
        <f t="shared" si="170"/>
        <v>21:0006</v>
      </c>
      <c r="E1635" t="s">
        <v>11729</v>
      </c>
      <c r="F1635" t="s">
        <v>13687</v>
      </c>
      <c r="H1635">
        <v>64.591807200000005</v>
      </c>
      <c r="I1635">
        <v>-110.1490563</v>
      </c>
      <c r="J1635" s="1" t="str">
        <f t="shared" si="168"/>
        <v>Till</v>
      </c>
      <c r="K1635" s="1" t="str">
        <f t="shared" si="171"/>
        <v>Grain Mount: 0.25 – 0.50 mm</v>
      </c>
      <c r="L1635" t="s">
        <v>13152</v>
      </c>
      <c r="M1635" s="1" t="str">
        <f>HYPERLINK("http://geochem.nrcan.gc.ca/cdogs/content/kwd/kwd030530_e.htm", "Cr_Di")</f>
        <v>Cr_Di</v>
      </c>
      <c r="N1635" t="s">
        <v>13688</v>
      </c>
      <c r="O1635" t="s">
        <v>13689</v>
      </c>
      <c r="P1635" t="s">
        <v>13690</v>
      </c>
      <c r="Q1635" t="s">
        <v>13691</v>
      </c>
      <c r="R1635" t="s">
        <v>170</v>
      </c>
      <c r="S1635" t="s">
        <v>13692</v>
      </c>
      <c r="T1635" t="s">
        <v>1009</v>
      </c>
      <c r="U1635" t="s">
        <v>13693</v>
      </c>
      <c r="V1635" t="s">
        <v>13694</v>
      </c>
      <c r="W1635" t="s">
        <v>1637</v>
      </c>
      <c r="X1635" t="s">
        <v>13695</v>
      </c>
    </row>
    <row r="1636" spans="1:24" hidden="1" x14ac:dyDescent="0.25">
      <c r="A1636" t="s">
        <v>13696</v>
      </c>
      <c r="B1636" t="s">
        <v>13697</v>
      </c>
      <c r="C1636" s="1" t="str">
        <f t="shared" si="169"/>
        <v>21:0955</v>
      </c>
      <c r="D1636" s="1" t="str">
        <f t="shared" si="170"/>
        <v>21:0006</v>
      </c>
      <c r="E1636" t="s">
        <v>11729</v>
      </c>
      <c r="F1636" t="s">
        <v>13698</v>
      </c>
      <c r="H1636">
        <v>64.591807200000005</v>
      </c>
      <c r="I1636">
        <v>-110.1490563</v>
      </c>
      <c r="J1636" s="1" t="str">
        <f t="shared" si="168"/>
        <v>Till</v>
      </c>
      <c r="K1636" s="1" t="str">
        <f t="shared" si="171"/>
        <v>Grain Mount: 0.25 – 0.50 mm</v>
      </c>
      <c r="L1636" t="s">
        <v>13152</v>
      </c>
      <c r="M1636" s="1" t="str">
        <f>HYPERLINK("http://geochem.nrcan.gc.ca/cdogs/content/kwd/kwd030530_e.htm", "Cr_Di")</f>
        <v>Cr_Di</v>
      </c>
      <c r="N1636" t="s">
        <v>6352</v>
      </c>
      <c r="O1636" t="s">
        <v>13699</v>
      </c>
      <c r="P1636" t="s">
        <v>6499</v>
      </c>
      <c r="Q1636" t="s">
        <v>11194</v>
      </c>
      <c r="R1636" t="s">
        <v>1269</v>
      </c>
      <c r="S1636" t="s">
        <v>6814</v>
      </c>
      <c r="T1636" t="s">
        <v>5147</v>
      </c>
      <c r="U1636" t="s">
        <v>13700</v>
      </c>
      <c r="V1636" t="s">
        <v>13701</v>
      </c>
      <c r="W1636" t="s">
        <v>92</v>
      </c>
      <c r="X1636" t="s">
        <v>13459</v>
      </c>
    </row>
    <row r="1637" spans="1:24" hidden="1" x14ac:dyDescent="0.25">
      <c r="A1637" t="s">
        <v>13702</v>
      </c>
      <c r="B1637" t="s">
        <v>13703</v>
      </c>
      <c r="C1637" s="1" t="str">
        <f t="shared" si="169"/>
        <v>21:0955</v>
      </c>
      <c r="D1637" s="1" t="str">
        <f t="shared" si="170"/>
        <v>21:0006</v>
      </c>
      <c r="E1637" t="s">
        <v>11729</v>
      </c>
      <c r="F1637" t="s">
        <v>13704</v>
      </c>
      <c r="H1637">
        <v>64.591807200000005</v>
      </c>
      <c r="I1637">
        <v>-110.1490563</v>
      </c>
      <c r="J1637" s="1" t="str">
        <f t="shared" si="168"/>
        <v>Till</v>
      </c>
      <c r="K1637" s="1" t="str">
        <f t="shared" si="171"/>
        <v>Grain Mount: 0.25 – 0.50 mm</v>
      </c>
      <c r="L1637" t="s">
        <v>13152</v>
      </c>
      <c r="M1637" s="1" t="str">
        <f>HYPERLINK("http://geochem.nrcan.gc.ca/cdogs/content/kwd/kwd030530_e.htm", "Cr_Di")</f>
        <v>Cr_Di</v>
      </c>
      <c r="N1637" t="s">
        <v>6742</v>
      </c>
      <c r="O1637" t="s">
        <v>13705</v>
      </c>
      <c r="P1637" t="s">
        <v>634</v>
      </c>
      <c r="Q1637" t="s">
        <v>13706</v>
      </c>
      <c r="R1637" t="s">
        <v>728</v>
      </c>
      <c r="S1637" t="s">
        <v>116</v>
      </c>
      <c r="T1637" t="s">
        <v>509</v>
      </c>
      <c r="U1637" t="s">
        <v>9552</v>
      </c>
      <c r="V1637" t="s">
        <v>13707</v>
      </c>
      <c r="W1637" t="s">
        <v>684</v>
      </c>
      <c r="X1637" t="s">
        <v>6294</v>
      </c>
    </row>
    <row r="1638" spans="1:24" hidden="1" x14ac:dyDescent="0.25">
      <c r="A1638" t="s">
        <v>13708</v>
      </c>
      <c r="B1638" t="s">
        <v>13709</v>
      </c>
      <c r="C1638" s="1" t="str">
        <f t="shared" si="169"/>
        <v>21:0955</v>
      </c>
      <c r="D1638" s="1" t="str">
        <f t="shared" si="170"/>
        <v>21:0006</v>
      </c>
      <c r="E1638" t="s">
        <v>11729</v>
      </c>
      <c r="F1638" t="s">
        <v>13710</v>
      </c>
      <c r="H1638">
        <v>64.591807200000005</v>
      </c>
      <c r="I1638">
        <v>-110.1490563</v>
      </c>
      <c r="J1638" s="1" t="str">
        <f t="shared" si="168"/>
        <v>Till</v>
      </c>
      <c r="K1638" s="1" t="str">
        <f t="shared" si="171"/>
        <v>Grain Mount: 0.25 – 0.50 mm</v>
      </c>
      <c r="L1638" t="s">
        <v>13152</v>
      </c>
      <c r="M1638" s="1" t="str">
        <f>HYPERLINK("http://geochem.nrcan.gc.ca/cdogs/content/kwd/kwd030543_e.htm", "Di")</f>
        <v>Di</v>
      </c>
      <c r="N1638" t="s">
        <v>13711</v>
      </c>
      <c r="O1638" t="s">
        <v>11523</v>
      </c>
      <c r="P1638" t="s">
        <v>7111</v>
      </c>
      <c r="Q1638" t="s">
        <v>13712</v>
      </c>
      <c r="R1638" t="s">
        <v>331</v>
      </c>
      <c r="S1638" t="s">
        <v>13713</v>
      </c>
      <c r="T1638" t="s">
        <v>64</v>
      </c>
      <c r="U1638" t="s">
        <v>13714</v>
      </c>
      <c r="V1638" t="s">
        <v>13715</v>
      </c>
      <c r="W1638" t="s">
        <v>1246</v>
      </c>
      <c r="X1638" t="s">
        <v>6676</v>
      </c>
    </row>
    <row r="1639" spans="1:24" hidden="1" x14ac:dyDescent="0.25">
      <c r="A1639" t="s">
        <v>13716</v>
      </c>
      <c r="B1639" t="s">
        <v>13717</v>
      </c>
      <c r="C1639" s="1" t="str">
        <f t="shared" si="169"/>
        <v>21:0955</v>
      </c>
      <c r="D1639" s="1" t="str">
        <f t="shared" si="170"/>
        <v>21:0006</v>
      </c>
      <c r="E1639" t="s">
        <v>11729</v>
      </c>
      <c r="F1639" t="s">
        <v>13718</v>
      </c>
      <c r="H1639">
        <v>64.591807200000005</v>
      </c>
      <c r="I1639">
        <v>-110.1490563</v>
      </c>
      <c r="J1639" s="1" t="str">
        <f t="shared" si="168"/>
        <v>Till</v>
      </c>
      <c r="K1639" s="1" t="str">
        <f t="shared" si="171"/>
        <v>Grain Mount: 0.25 – 0.50 mm</v>
      </c>
      <c r="L1639" t="s">
        <v>13152</v>
      </c>
      <c r="M1639" s="1" t="str">
        <f>HYPERLINK("http://geochem.nrcan.gc.ca/cdogs/content/kwd/kwd030530_e.htm", "Cr_Di")</f>
        <v>Cr_Di</v>
      </c>
      <c r="N1639" t="s">
        <v>2251</v>
      </c>
      <c r="O1639" t="s">
        <v>1930</v>
      </c>
      <c r="P1639" t="s">
        <v>11672</v>
      </c>
      <c r="Q1639" t="s">
        <v>13719</v>
      </c>
      <c r="R1639" t="s">
        <v>390</v>
      </c>
      <c r="S1639" t="s">
        <v>13720</v>
      </c>
      <c r="T1639" t="s">
        <v>676</v>
      </c>
      <c r="U1639" t="s">
        <v>13721</v>
      </c>
      <c r="V1639" t="s">
        <v>6832</v>
      </c>
      <c r="W1639" t="s">
        <v>589</v>
      </c>
      <c r="X1639" t="s">
        <v>13722</v>
      </c>
    </row>
    <row r="1640" spans="1:24" hidden="1" x14ac:dyDescent="0.25">
      <c r="A1640" t="s">
        <v>13723</v>
      </c>
      <c r="B1640" t="s">
        <v>13724</v>
      </c>
      <c r="C1640" s="1" t="str">
        <f t="shared" si="169"/>
        <v>21:0955</v>
      </c>
      <c r="D1640" s="1" t="str">
        <f t="shared" si="170"/>
        <v>21:0006</v>
      </c>
      <c r="E1640" t="s">
        <v>11729</v>
      </c>
      <c r="F1640" t="s">
        <v>13725</v>
      </c>
      <c r="H1640">
        <v>64.591807200000005</v>
      </c>
      <c r="I1640">
        <v>-110.1490563</v>
      </c>
      <c r="J1640" s="1" t="str">
        <f t="shared" si="168"/>
        <v>Till</v>
      </c>
      <c r="K1640" s="1" t="str">
        <f t="shared" si="171"/>
        <v>Grain Mount: 0.25 – 0.50 mm</v>
      </c>
      <c r="L1640" t="s">
        <v>13152</v>
      </c>
      <c r="M1640" s="1" t="str">
        <f>HYPERLINK("http://geochem.nrcan.gc.ca/cdogs/content/kwd/kwd030530_e.htm", "Cr_Di")</f>
        <v>Cr_Di</v>
      </c>
      <c r="N1640" t="s">
        <v>6838</v>
      </c>
      <c r="O1640" t="s">
        <v>13726</v>
      </c>
      <c r="P1640" t="s">
        <v>13638</v>
      </c>
      <c r="Q1640" t="s">
        <v>13162</v>
      </c>
      <c r="R1640" t="s">
        <v>1269</v>
      </c>
      <c r="S1640" t="s">
        <v>13727</v>
      </c>
      <c r="T1640" t="s">
        <v>1022</v>
      </c>
      <c r="U1640" t="s">
        <v>13207</v>
      </c>
      <c r="V1640" t="s">
        <v>13728</v>
      </c>
      <c r="W1640" t="s">
        <v>2257</v>
      </c>
      <c r="X1640" t="s">
        <v>13729</v>
      </c>
    </row>
    <row r="1641" spans="1:24" hidden="1" x14ac:dyDescent="0.25">
      <c r="A1641" t="s">
        <v>13730</v>
      </c>
      <c r="B1641" t="s">
        <v>13731</v>
      </c>
      <c r="C1641" s="1" t="str">
        <f t="shared" si="169"/>
        <v>21:0955</v>
      </c>
      <c r="D1641" s="1" t="str">
        <f t="shared" si="170"/>
        <v>21:0006</v>
      </c>
      <c r="E1641" t="s">
        <v>11729</v>
      </c>
      <c r="F1641" t="s">
        <v>13732</v>
      </c>
      <c r="H1641">
        <v>64.591807200000005</v>
      </c>
      <c r="I1641">
        <v>-110.1490563</v>
      </c>
      <c r="J1641" s="1" t="str">
        <f t="shared" si="168"/>
        <v>Till</v>
      </c>
      <c r="K1641" s="1" t="str">
        <f t="shared" si="171"/>
        <v>Grain Mount: 0.25 – 0.50 mm</v>
      </c>
      <c r="L1641" t="s">
        <v>13152</v>
      </c>
      <c r="M1641" s="1" t="str">
        <f>HYPERLINK("http://geochem.nrcan.gc.ca/cdogs/content/kwd/kwd030543_e.htm", "Di")</f>
        <v>Di</v>
      </c>
      <c r="N1641" t="s">
        <v>1416</v>
      </c>
      <c r="O1641" t="s">
        <v>13733</v>
      </c>
      <c r="P1641" t="s">
        <v>6942</v>
      </c>
      <c r="Q1641" t="s">
        <v>13734</v>
      </c>
      <c r="R1641" t="s">
        <v>221</v>
      </c>
      <c r="S1641" t="s">
        <v>13735</v>
      </c>
      <c r="T1641" t="s">
        <v>78</v>
      </c>
      <c r="U1641" t="s">
        <v>6942</v>
      </c>
      <c r="V1641" t="s">
        <v>13736</v>
      </c>
      <c r="W1641" t="s">
        <v>4619</v>
      </c>
      <c r="X1641" t="s">
        <v>13737</v>
      </c>
    </row>
    <row r="1642" spans="1:24" hidden="1" x14ac:dyDescent="0.25">
      <c r="A1642" t="s">
        <v>13738</v>
      </c>
      <c r="B1642" t="s">
        <v>13739</v>
      </c>
      <c r="C1642" s="1" t="str">
        <f t="shared" si="169"/>
        <v>21:0955</v>
      </c>
      <c r="D1642" s="1" t="str">
        <f t="shared" si="170"/>
        <v>21:0006</v>
      </c>
      <c r="E1642" t="s">
        <v>11729</v>
      </c>
      <c r="F1642" t="s">
        <v>13740</v>
      </c>
      <c r="H1642">
        <v>64.591807200000005</v>
      </c>
      <c r="I1642">
        <v>-110.1490563</v>
      </c>
      <c r="J1642" s="1" t="str">
        <f t="shared" si="168"/>
        <v>Till</v>
      </c>
      <c r="K1642" s="1" t="str">
        <f t="shared" si="171"/>
        <v>Grain Mount: 0.25 – 0.50 mm</v>
      </c>
      <c r="L1642" t="s">
        <v>13152</v>
      </c>
      <c r="M1642" s="1" t="str">
        <f>HYPERLINK("http://geochem.nrcan.gc.ca/cdogs/content/kwd/kwd030530_e.htm", "Cr_Di")</f>
        <v>Cr_Di</v>
      </c>
      <c r="N1642" t="s">
        <v>13456</v>
      </c>
      <c r="O1642" t="s">
        <v>13741</v>
      </c>
      <c r="P1642" t="s">
        <v>958</v>
      </c>
      <c r="Q1642" t="s">
        <v>13742</v>
      </c>
      <c r="R1642" t="s">
        <v>462</v>
      </c>
      <c r="S1642" t="s">
        <v>13743</v>
      </c>
      <c r="T1642" t="s">
        <v>743</v>
      </c>
      <c r="U1642" t="s">
        <v>6901</v>
      </c>
      <c r="V1642" t="s">
        <v>13744</v>
      </c>
      <c r="W1642" t="s">
        <v>1436</v>
      </c>
      <c r="X1642" t="s">
        <v>7263</v>
      </c>
    </row>
    <row r="1643" spans="1:24" hidden="1" x14ac:dyDescent="0.25">
      <c r="A1643" t="s">
        <v>13745</v>
      </c>
      <c r="B1643" t="s">
        <v>13746</v>
      </c>
      <c r="C1643" s="1" t="str">
        <f t="shared" si="169"/>
        <v>21:0955</v>
      </c>
      <c r="D1643" s="1" t="str">
        <f t="shared" si="170"/>
        <v>21:0006</v>
      </c>
      <c r="E1643" t="s">
        <v>11729</v>
      </c>
      <c r="F1643" t="s">
        <v>13747</v>
      </c>
      <c r="H1643">
        <v>64.591807200000005</v>
      </c>
      <c r="I1643">
        <v>-110.1490563</v>
      </c>
      <c r="J1643" s="1" t="str">
        <f t="shared" si="168"/>
        <v>Till</v>
      </c>
      <c r="K1643" s="1" t="str">
        <f t="shared" si="171"/>
        <v>Grain Mount: 0.25 – 0.50 mm</v>
      </c>
      <c r="L1643" t="s">
        <v>13152</v>
      </c>
      <c r="M1643" s="1" t="str">
        <f>HYPERLINK("http://geochem.nrcan.gc.ca/cdogs/content/kwd/kwd030530_e.htm", "Cr_Di")</f>
        <v>Cr_Di</v>
      </c>
      <c r="N1643" t="s">
        <v>9565</v>
      </c>
      <c r="O1643" t="s">
        <v>13748</v>
      </c>
      <c r="P1643" t="s">
        <v>6482</v>
      </c>
      <c r="Q1643" t="s">
        <v>6512</v>
      </c>
      <c r="R1643" t="s">
        <v>254</v>
      </c>
      <c r="S1643" t="s">
        <v>13404</v>
      </c>
      <c r="T1643" t="s">
        <v>4123</v>
      </c>
      <c r="U1643" t="s">
        <v>13314</v>
      </c>
      <c r="V1643" t="s">
        <v>13749</v>
      </c>
      <c r="W1643" t="s">
        <v>1719</v>
      </c>
      <c r="X1643" t="s">
        <v>2873</v>
      </c>
    </row>
    <row r="1644" spans="1:24" hidden="1" x14ac:dyDescent="0.25">
      <c r="A1644" t="s">
        <v>13750</v>
      </c>
      <c r="B1644" t="s">
        <v>13751</v>
      </c>
      <c r="C1644" s="1" t="str">
        <f t="shared" si="169"/>
        <v>21:0955</v>
      </c>
      <c r="D1644" s="1" t="str">
        <f t="shared" si="170"/>
        <v>21:0006</v>
      </c>
      <c r="E1644" t="s">
        <v>11729</v>
      </c>
      <c r="F1644" t="s">
        <v>13752</v>
      </c>
      <c r="H1644">
        <v>64.591807200000005</v>
      </c>
      <c r="I1644">
        <v>-110.1490563</v>
      </c>
      <c r="J1644" s="1" t="str">
        <f t="shared" si="168"/>
        <v>Till</v>
      </c>
      <c r="K1644" s="1" t="str">
        <f t="shared" si="171"/>
        <v>Grain Mount: 0.25 – 0.50 mm</v>
      </c>
      <c r="L1644" t="s">
        <v>13152</v>
      </c>
      <c r="M1644" s="1" t="str">
        <f>HYPERLINK("http://geochem.nrcan.gc.ca/cdogs/content/kwd/kwd030529_e.htm", "Hi_Cr_Di")</f>
        <v>Hi_Cr_Di</v>
      </c>
      <c r="N1644" t="s">
        <v>4018</v>
      </c>
      <c r="O1644" t="s">
        <v>8388</v>
      </c>
      <c r="P1644" t="s">
        <v>1498</v>
      </c>
      <c r="Q1644" t="s">
        <v>768</v>
      </c>
      <c r="R1644" t="s">
        <v>234</v>
      </c>
      <c r="S1644" t="s">
        <v>13753</v>
      </c>
      <c r="T1644" t="s">
        <v>318</v>
      </c>
      <c r="U1644" t="s">
        <v>13754</v>
      </c>
      <c r="V1644" t="s">
        <v>13755</v>
      </c>
      <c r="W1644" t="s">
        <v>13756</v>
      </c>
      <c r="X1644" t="s">
        <v>12442</v>
      </c>
    </row>
    <row r="1645" spans="1:24" hidden="1" x14ac:dyDescent="0.25">
      <c r="A1645" t="s">
        <v>13757</v>
      </c>
      <c r="B1645" t="s">
        <v>13758</v>
      </c>
      <c r="C1645" s="1" t="str">
        <f t="shared" si="169"/>
        <v>21:0955</v>
      </c>
      <c r="D1645" s="1" t="str">
        <f t="shared" si="170"/>
        <v>21:0006</v>
      </c>
      <c r="E1645" t="s">
        <v>11729</v>
      </c>
      <c r="F1645" t="s">
        <v>13759</v>
      </c>
      <c r="H1645">
        <v>64.591807200000005</v>
      </c>
      <c r="I1645">
        <v>-110.1490563</v>
      </c>
      <c r="J1645" s="1" t="str">
        <f t="shared" si="168"/>
        <v>Till</v>
      </c>
      <c r="K1645" s="1" t="str">
        <f t="shared" si="171"/>
        <v>Grain Mount: 0.25 – 0.50 mm</v>
      </c>
      <c r="L1645" t="s">
        <v>13152</v>
      </c>
      <c r="M1645" s="1" t="str">
        <f>HYPERLINK("http://geochem.nrcan.gc.ca/cdogs/content/kwd/kwd030530_e.htm", "Cr_Di")</f>
        <v>Cr_Di</v>
      </c>
      <c r="N1645" t="s">
        <v>6668</v>
      </c>
      <c r="O1645" t="s">
        <v>8018</v>
      </c>
      <c r="P1645" t="s">
        <v>13760</v>
      </c>
      <c r="Q1645" t="s">
        <v>13761</v>
      </c>
      <c r="R1645" t="s">
        <v>569</v>
      </c>
      <c r="S1645" t="s">
        <v>13762</v>
      </c>
      <c r="T1645" t="s">
        <v>412</v>
      </c>
      <c r="U1645" t="s">
        <v>13353</v>
      </c>
      <c r="V1645" t="s">
        <v>13763</v>
      </c>
      <c r="W1645" t="s">
        <v>214</v>
      </c>
      <c r="X1645" t="s">
        <v>7263</v>
      </c>
    </row>
    <row r="1646" spans="1:24" hidden="1" x14ac:dyDescent="0.25">
      <c r="A1646" t="s">
        <v>13764</v>
      </c>
      <c r="B1646" t="s">
        <v>13765</v>
      </c>
      <c r="C1646" s="1" t="str">
        <f t="shared" si="169"/>
        <v>21:0955</v>
      </c>
      <c r="D1646" s="1" t="str">
        <f t="shared" si="170"/>
        <v>21:0006</v>
      </c>
      <c r="E1646" t="s">
        <v>11729</v>
      </c>
      <c r="F1646" t="s">
        <v>13766</v>
      </c>
      <c r="H1646">
        <v>64.591807200000005</v>
      </c>
      <c r="I1646">
        <v>-110.1490563</v>
      </c>
      <c r="J1646" s="1" t="str">
        <f t="shared" si="168"/>
        <v>Till</v>
      </c>
      <c r="K1646" s="1" t="str">
        <f t="shared" si="171"/>
        <v>Grain Mount: 0.25 – 0.50 mm</v>
      </c>
      <c r="L1646" t="s">
        <v>13152</v>
      </c>
      <c r="M1646" s="1" t="str">
        <f>HYPERLINK("http://geochem.nrcan.gc.ca/cdogs/content/kwd/kwd030530_e.htm", "Cr_Di")</f>
        <v>Cr_Di</v>
      </c>
      <c r="N1646" t="s">
        <v>13519</v>
      </c>
      <c r="O1646" t="s">
        <v>13767</v>
      </c>
      <c r="P1646" t="s">
        <v>11125</v>
      </c>
      <c r="Q1646" t="s">
        <v>13768</v>
      </c>
      <c r="R1646" t="s">
        <v>728</v>
      </c>
      <c r="S1646" t="s">
        <v>7893</v>
      </c>
      <c r="T1646" t="s">
        <v>469</v>
      </c>
      <c r="U1646" t="s">
        <v>9107</v>
      </c>
      <c r="V1646" t="s">
        <v>13769</v>
      </c>
      <c r="W1646" t="s">
        <v>1390</v>
      </c>
      <c r="X1646" t="s">
        <v>13770</v>
      </c>
    </row>
    <row r="1647" spans="1:24" hidden="1" x14ac:dyDescent="0.25">
      <c r="A1647" t="s">
        <v>13771</v>
      </c>
      <c r="B1647" t="s">
        <v>13772</v>
      </c>
      <c r="C1647" s="1" t="str">
        <f t="shared" si="169"/>
        <v>21:0955</v>
      </c>
      <c r="D1647" s="1" t="str">
        <f t="shared" si="170"/>
        <v>21:0006</v>
      </c>
      <c r="E1647" t="s">
        <v>11729</v>
      </c>
      <c r="F1647" t="s">
        <v>13773</v>
      </c>
      <c r="H1647">
        <v>64.591807200000005</v>
      </c>
      <c r="I1647">
        <v>-110.1490563</v>
      </c>
      <c r="J1647" s="1" t="str">
        <f t="shared" si="168"/>
        <v>Till</v>
      </c>
      <c r="K1647" s="1" t="str">
        <f t="shared" si="171"/>
        <v>Grain Mount: 0.25 – 0.50 mm</v>
      </c>
      <c r="L1647" t="s">
        <v>13152</v>
      </c>
      <c r="M1647" s="1" t="str">
        <f>HYPERLINK("http://geochem.nrcan.gc.ca/cdogs/content/kwd/kwd030530_e.htm", "Cr_Di")</f>
        <v>Cr_Di</v>
      </c>
      <c r="N1647" t="s">
        <v>2348</v>
      </c>
      <c r="O1647" t="s">
        <v>13774</v>
      </c>
      <c r="P1647" t="s">
        <v>4455</v>
      </c>
      <c r="Q1647" t="s">
        <v>6519</v>
      </c>
      <c r="R1647" t="s">
        <v>235</v>
      </c>
      <c r="S1647" t="s">
        <v>12014</v>
      </c>
      <c r="T1647" t="s">
        <v>4206</v>
      </c>
      <c r="U1647" t="s">
        <v>13775</v>
      </c>
      <c r="V1647" t="s">
        <v>13191</v>
      </c>
      <c r="W1647" t="s">
        <v>345</v>
      </c>
      <c r="X1647" t="s">
        <v>13261</v>
      </c>
    </row>
    <row r="1648" spans="1:24" hidden="1" x14ac:dyDescent="0.25">
      <c r="A1648" t="s">
        <v>13776</v>
      </c>
      <c r="B1648" t="s">
        <v>13777</v>
      </c>
      <c r="C1648" s="1" t="str">
        <f t="shared" si="169"/>
        <v>21:0955</v>
      </c>
      <c r="D1648" s="1" t="str">
        <f t="shared" si="170"/>
        <v>21:0006</v>
      </c>
      <c r="E1648" t="s">
        <v>11729</v>
      </c>
      <c r="F1648" t="s">
        <v>13778</v>
      </c>
      <c r="H1648">
        <v>64.591807200000005</v>
      </c>
      <c r="I1648">
        <v>-110.1490563</v>
      </c>
      <c r="J1648" s="1" t="str">
        <f t="shared" si="168"/>
        <v>Till</v>
      </c>
      <c r="K1648" s="1" t="str">
        <f t="shared" si="171"/>
        <v>Grain Mount: 0.25 – 0.50 mm</v>
      </c>
      <c r="L1648" t="s">
        <v>13152</v>
      </c>
      <c r="M1648" s="1" t="str">
        <f>HYPERLINK("http://geochem.nrcan.gc.ca/cdogs/content/kwd/kwd030530_e.htm", "Cr_Di")</f>
        <v>Cr_Di</v>
      </c>
      <c r="N1648" t="s">
        <v>13779</v>
      </c>
      <c r="O1648" t="s">
        <v>4587</v>
      </c>
      <c r="P1648" t="s">
        <v>6430</v>
      </c>
      <c r="Q1648" t="s">
        <v>13780</v>
      </c>
      <c r="R1648" t="s">
        <v>501</v>
      </c>
      <c r="S1648" t="s">
        <v>10547</v>
      </c>
      <c r="T1648" t="s">
        <v>129</v>
      </c>
      <c r="U1648" t="s">
        <v>13781</v>
      </c>
      <c r="V1648" t="s">
        <v>13782</v>
      </c>
      <c r="W1648" t="s">
        <v>4619</v>
      </c>
      <c r="X1648" t="s">
        <v>13783</v>
      </c>
    </row>
    <row r="1649" spans="1:24" hidden="1" x14ac:dyDescent="0.25">
      <c r="A1649" t="s">
        <v>13784</v>
      </c>
      <c r="B1649" t="s">
        <v>13785</v>
      </c>
      <c r="C1649" s="1" t="str">
        <f t="shared" si="169"/>
        <v>21:0955</v>
      </c>
      <c r="D1649" s="1" t="str">
        <f t="shared" si="170"/>
        <v>21:0006</v>
      </c>
      <c r="E1649" t="s">
        <v>11729</v>
      </c>
      <c r="F1649" t="s">
        <v>13786</v>
      </c>
      <c r="H1649">
        <v>64.591807200000005</v>
      </c>
      <c r="I1649">
        <v>-110.1490563</v>
      </c>
      <c r="J1649" s="1" t="str">
        <f t="shared" si="168"/>
        <v>Till</v>
      </c>
      <c r="K1649" s="1" t="str">
        <f t="shared" si="171"/>
        <v>Grain Mount: 0.25 – 0.50 mm</v>
      </c>
      <c r="L1649" t="s">
        <v>13152</v>
      </c>
      <c r="M1649" s="1" t="str">
        <f>HYPERLINK("http://geochem.nrcan.gc.ca/cdogs/content/kwd/kwd030530_e.htm", "Cr_Di")</f>
        <v>Cr_Di</v>
      </c>
      <c r="N1649" t="s">
        <v>13295</v>
      </c>
      <c r="O1649" t="s">
        <v>13787</v>
      </c>
      <c r="P1649" t="s">
        <v>13788</v>
      </c>
      <c r="Q1649" t="s">
        <v>13789</v>
      </c>
      <c r="R1649" t="s">
        <v>645</v>
      </c>
      <c r="S1649" t="s">
        <v>13487</v>
      </c>
      <c r="T1649" t="s">
        <v>393</v>
      </c>
      <c r="U1649" t="s">
        <v>13207</v>
      </c>
      <c r="V1649" t="s">
        <v>1195</v>
      </c>
      <c r="W1649" t="s">
        <v>1601</v>
      </c>
      <c r="X1649" t="s">
        <v>13790</v>
      </c>
    </row>
    <row r="1650" spans="1:24" hidden="1" x14ac:dyDescent="0.25">
      <c r="A1650" t="s">
        <v>13791</v>
      </c>
      <c r="B1650" t="s">
        <v>13792</v>
      </c>
      <c r="C1650" s="1" t="str">
        <f t="shared" si="169"/>
        <v>21:0955</v>
      </c>
      <c r="D1650" s="1" t="str">
        <f t="shared" si="170"/>
        <v>21:0006</v>
      </c>
      <c r="E1650" t="s">
        <v>11729</v>
      </c>
      <c r="F1650" t="s">
        <v>13793</v>
      </c>
      <c r="H1650">
        <v>64.591807200000005</v>
      </c>
      <c r="I1650">
        <v>-110.1490563</v>
      </c>
      <c r="J1650" s="1" t="str">
        <f t="shared" si="168"/>
        <v>Till</v>
      </c>
      <c r="K1650" s="1" t="str">
        <f t="shared" si="171"/>
        <v>Grain Mount: 0.25 – 0.50 mm</v>
      </c>
      <c r="L1650" t="s">
        <v>13152</v>
      </c>
      <c r="M1650" s="1" t="str">
        <f>HYPERLINK("http://geochem.nrcan.gc.ca/cdogs/content/kwd/kwd030529_e.htm", "Hi_Cr_Di")</f>
        <v>Hi_Cr_Di</v>
      </c>
      <c r="N1650" t="s">
        <v>6873</v>
      </c>
      <c r="O1650" t="s">
        <v>13056</v>
      </c>
      <c r="P1650" t="s">
        <v>166</v>
      </c>
      <c r="Q1650" t="s">
        <v>9801</v>
      </c>
      <c r="R1650" t="s">
        <v>676</v>
      </c>
      <c r="S1650" t="s">
        <v>13794</v>
      </c>
      <c r="T1650" t="s">
        <v>9526</v>
      </c>
      <c r="U1650" t="s">
        <v>13688</v>
      </c>
      <c r="V1650" t="s">
        <v>11311</v>
      </c>
      <c r="W1650" t="s">
        <v>3465</v>
      </c>
      <c r="X1650" t="s">
        <v>13795</v>
      </c>
    </row>
    <row r="1651" spans="1:24" hidden="1" x14ac:dyDescent="0.25">
      <c r="A1651" t="s">
        <v>13796</v>
      </c>
      <c r="B1651" t="s">
        <v>13797</v>
      </c>
      <c r="C1651" s="1" t="str">
        <f t="shared" si="169"/>
        <v>21:0955</v>
      </c>
      <c r="D1651" s="1" t="str">
        <f t="shared" si="170"/>
        <v>21:0006</v>
      </c>
      <c r="E1651" t="s">
        <v>11729</v>
      </c>
      <c r="F1651" t="s">
        <v>13798</v>
      </c>
      <c r="H1651">
        <v>64.591807200000005</v>
      </c>
      <c r="I1651">
        <v>-110.1490563</v>
      </c>
      <c r="J1651" s="1" t="str">
        <f t="shared" si="168"/>
        <v>Till</v>
      </c>
      <c r="K1651" s="1" t="str">
        <f t="shared" si="171"/>
        <v>Grain Mount: 0.25 – 0.50 mm</v>
      </c>
      <c r="L1651" t="s">
        <v>13152</v>
      </c>
      <c r="M1651" s="1" t="str">
        <f>HYPERLINK("http://geochem.nrcan.gc.ca/cdogs/content/kwd/kwd030530_e.htm", "Cr_Di")</f>
        <v>Cr_Di</v>
      </c>
      <c r="N1651" t="s">
        <v>13799</v>
      </c>
      <c r="O1651" t="s">
        <v>13800</v>
      </c>
      <c r="P1651" t="s">
        <v>13801</v>
      </c>
      <c r="Q1651" t="s">
        <v>5063</v>
      </c>
      <c r="R1651" t="s">
        <v>220</v>
      </c>
      <c r="S1651" t="s">
        <v>13802</v>
      </c>
      <c r="T1651" t="s">
        <v>686</v>
      </c>
      <c r="U1651" t="s">
        <v>5295</v>
      </c>
      <c r="V1651" t="s">
        <v>13803</v>
      </c>
      <c r="W1651" t="s">
        <v>501</v>
      </c>
      <c r="X1651" t="s">
        <v>13804</v>
      </c>
    </row>
    <row r="1652" spans="1:24" hidden="1" x14ac:dyDescent="0.25">
      <c r="A1652" t="s">
        <v>13805</v>
      </c>
      <c r="B1652" t="s">
        <v>13806</v>
      </c>
      <c r="C1652" s="1" t="str">
        <f t="shared" si="169"/>
        <v>21:0955</v>
      </c>
      <c r="D1652" s="1" t="str">
        <f t="shared" si="170"/>
        <v>21:0006</v>
      </c>
      <c r="E1652" t="s">
        <v>11729</v>
      </c>
      <c r="F1652" t="s">
        <v>13807</v>
      </c>
      <c r="H1652">
        <v>64.591807200000005</v>
      </c>
      <c r="I1652">
        <v>-110.1490563</v>
      </c>
      <c r="J1652" s="1" t="str">
        <f t="shared" si="168"/>
        <v>Till</v>
      </c>
      <c r="K1652" s="1" t="str">
        <f t="shared" si="171"/>
        <v>Grain Mount: 0.25 – 0.50 mm</v>
      </c>
      <c r="L1652" t="s">
        <v>13152</v>
      </c>
      <c r="M1652" s="1" t="str">
        <f>HYPERLINK("http://geochem.nrcan.gc.ca/cdogs/content/kwd/kwd030530_e.htm", "Cr_Di")</f>
        <v>Cr_Di</v>
      </c>
      <c r="N1652" t="s">
        <v>1704</v>
      </c>
      <c r="O1652" t="s">
        <v>13808</v>
      </c>
      <c r="P1652" t="s">
        <v>9545</v>
      </c>
      <c r="Q1652" t="s">
        <v>13658</v>
      </c>
      <c r="R1652" t="s">
        <v>645</v>
      </c>
      <c r="S1652" t="s">
        <v>13809</v>
      </c>
      <c r="T1652" t="s">
        <v>480</v>
      </c>
      <c r="U1652" t="s">
        <v>13653</v>
      </c>
      <c r="V1652" t="s">
        <v>13810</v>
      </c>
      <c r="W1652" t="s">
        <v>2392</v>
      </c>
      <c r="X1652" t="s">
        <v>13811</v>
      </c>
    </row>
    <row r="1653" spans="1:24" hidden="1" x14ac:dyDescent="0.25">
      <c r="A1653" t="s">
        <v>13812</v>
      </c>
      <c r="B1653" t="s">
        <v>13813</v>
      </c>
      <c r="C1653" s="1" t="str">
        <f t="shared" si="169"/>
        <v>21:0955</v>
      </c>
      <c r="D1653" s="1" t="str">
        <f t="shared" si="170"/>
        <v>21:0006</v>
      </c>
      <c r="E1653" t="s">
        <v>11729</v>
      </c>
      <c r="F1653" t="s">
        <v>13814</v>
      </c>
      <c r="H1653">
        <v>64.591807200000005</v>
      </c>
      <c r="I1653">
        <v>-110.1490563</v>
      </c>
      <c r="J1653" s="1" t="str">
        <f t="shared" si="168"/>
        <v>Till</v>
      </c>
      <c r="K1653" s="1" t="str">
        <f t="shared" si="171"/>
        <v>Grain Mount: 0.25 – 0.50 mm</v>
      </c>
      <c r="L1653" t="s">
        <v>13152</v>
      </c>
      <c r="M1653" s="1" t="str">
        <f>HYPERLINK("http://geochem.nrcan.gc.ca/cdogs/content/kwd/kwd030530_e.htm", "Cr_Di")</f>
        <v>Cr_Di</v>
      </c>
      <c r="N1653" t="s">
        <v>13815</v>
      </c>
      <c r="O1653" t="s">
        <v>13816</v>
      </c>
      <c r="P1653" t="s">
        <v>13817</v>
      </c>
      <c r="Q1653" t="s">
        <v>13206</v>
      </c>
      <c r="R1653" t="s">
        <v>115</v>
      </c>
      <c r="S1653" t="s">
        <v>13818</v>
      </c>
      <c r="T1653" t="s">
        <v>2948</v>
      </c>
      <c r="U1653" t="s">
        <v>6620</v>
      </c>
      <c r="V1653" t="s">
        <v>13819</v>
      </c>
      <c r="W1653" t="s">
        <v>4619</v>
      </c>
      <c r="X1653" t="s">
        <v>5927</v>
      </c>
    </row>
    <row r="1654" spans="1:24" hidden="1" x14ac:dyDescent="0.25">
      <c r="A1654" t="s">
        <v>13820</v>
      </c>
      <c r="B1654" t="s">
        <v>13821</v>
      </c>
      <c r="C1654" s="1" t="str">
        <f t="shared" si="169"/>
        <v>21:0955</v>
      </c>
      <c r="D1654" s="1" t="str">
        <f t="shared" si="170"/>
        <v>21:0006</v>
      </c>
      <c r="E1654" t="s">
        <v>11729</v>
      </c>
      <c r="F1654" t="s">
        <v>13822</v>
      </c>
      <c r="H1654">
        <v>64.591807200000005</v>
      </c>
      <c r="I1654">
        <v>-110.1490563</v>
      </c>
      <c r="J1654" s="1" t="str">
        <f t="shared" si="168"/>
        <v>Till</v>
      </c>
      <c r="K1654" s="1" t="str">
        <f t="shared" si="171"/>
        <v>Grain Mount: 0.25 – 0.50 mm</v>
      </c>
      <c r="L1654" t="s">
        <v>13152</v>
      </c>
      <c r="M1654" s="1" t="str">
        <f>HYPERLINK("http://geochem.nrcan.gc.ca/cdogs/content/kwd/kwd030530_e.htm", "Cr_Di")</f>
        <v>Cr_Di</v>
      </c>
      <c r="N1654" t="s">
        <v>9470</v>
      </c>
      <c r="O1654" t="s">
        <v>13823</v>
      </c>
      <c r="P1654" t="s">
        <v>6408</v>
      </c>
      <c r="Q1654" t="s">
        <v>6441</v>
      </c>
      <c r="R1654" t="s">
        <v>480</v>
      </c>
      <c r="S1654" t="s">
        <v>13824</v>
      </c>
      <c r="T1654" t="s">
        <v>669</v>
      </c>
      <c r="U1654" t="s">
        <v>9074</v>
      </c>
      <c r="V1654" t="s">
        <v>13825</v>
      </c>
      <c r="W1654" t="s">
        <v>3124</v>
      </c>
      <c r="X1654" t="s">
        <v>9405</v>
      </c>
    </row>
    <row r="1655" spans="1:24" hidden="1" x14ac:dyDescent="0.25">
      <c r="A1655" t="s">
        <v>13826</v>
      </c>
      <c r="B1655" t="s">
        <v>13827</v>
      </c>
      <c r="C1655" s="1" t="str">
        <f t="shared" si="169"/>
        <v>21:0955</v>
      </c>
      <c r="D1655" s="1" t="str">
        <f t="shared" si="170"/>
        <v>21:0006</v>
      </c>
      <c r="E1655" t="s">
        <v>11729</v>
      </c>
      <c r="F1655" t="s">
        <v>13828</v>
      </c>
      <c r="H1655">
        <v>64.591807200000005</v>
      </c>
      <c r="I1655">
        <v>-110.1490563</v>
      </c>
      <c r="J1655" s="1" t="str">
        <f t="shared" si="168"/>
        <v>Till</v>
      </c>
      <c r="K1655" s="1" t="str">
        <f t="shared" si="171"/>
        <v>Grain Mount: 0.25 – 0.50 mm</v>
      </c>
      <c r="L1655" t="s">
        <v>13152</v>
      </c>
      <c r="M1655" s="1" t="str">
        <f>HYPERLINK("http://geochem.nrcan.gc.ca/cdogs/content/kwd/kwd030530_e.htm", "Cr_Di")</f>
        <v>Cr_Di</v>
      </c>
      <c r="N1655" t="s">
        <v>5668</v>
      </c>
      <c r="O1655" t="s">
        <v>13829</v>
      </c>
      <c r="P1655" t="s">
        <v>6331</v>
      </c>
      <c r="Q1655" t="s">
        <v>6894</v>
      </c>
      <c r="R1655" t="s">
        <v>307</v>
      </c>
      <c r="S1655" t="s">
        <v>13830</v>
      </c>
      <c r="T1655" t="s">
        <v>390</v>
      </c>
      <c r="U1655" t="s">
        <v>5976</v>
      </c>
      <c r="V1655" t="s">
        <v>13831</v>
      </c>
      <c r="W1655" t="s">
        <v>345</v>
      </c>
      <c r="X1655" t="s">
        <v>13832</v>
      </c>
    </row>
    <row r="1656" spans="1:24" hidden="1" x14ac:dyDescent="0.25">
      <c r="A1656" t="s">
        <v>13833</v>
      </c>
      <c r="B1656" t="s">
        <v>13834</v>
      </c>
      <c r="C1656" s="1" t="str">
        <f t="shared" si="169"/>
        <v>21:0955</v>
      </c>
      <c r="D1656" s="1" t="str">
        <f t="shared" si="170"/>
        <v>21:0006</v>
      </c>
      <c r="E1656" t="s">
        <v>11729</v>
      </c>
      <c r="F1656" t="s">
        <v>13835</v>
      </c>
      <c r="H1656">
        <v>64.591807200000005</v>
      </c>
      <c r="I1656">
        <v>-110.1490563</v>
      </c>
      <c r="J1656" s="1" t="str">
        <f t="shared" si="168"/>
        <v>Till</v>
      </c>
      <c r="K1656" s="1" t="str">
        <f t="shared" si="171"/>
        <v>Grain Mount: 0.25 – 0.50 mm</v>
      </c>
      <c r="L1656" t="s">
        <v>13152</v>
      </c>
      <c r="M1656" s="1" t="str">
        <f>HYPERLINK("http://geochem.nrcan.gc.ca/cdogs/content/kwd/kwd030529_e.htm", "Hi_Cr_Di")</f>
        <v>Hi_Cr_Di</v>
      </c>
      <c r="N1656" t="s">
        <v>3131</v>
      </c>
      <c r="O1656" t="s">
        <v>10591</v>
      </c>
      <c r="P1656" t="s">
        <v>13675</v>
      </c>
      <c r="Q1656" t="s">
        <v>13706</v>
      </c>
      <c r="R1656" t="s">
        <v>662</v>
      </c>
      <c r="S1656" t="s">
        <v>12406</v>
      </c>
      <c r="T1656" t="s">
        <v>2340</v>
      </c>
      <c r="U1656" t="s">
        <v>2341</v>
      </c>
      <c r="V1656" t="s">
        <v>13836</v>
      </c>
      <c r="W1656" t="s">
        <v>669</v>
      </c>
      <c r="X1656" t="s">
        <v>2602</v>
      </c>
    </row>
    <row r="1657" spans="1:24" hidden="1" x14ac:dyDescent="0.25">
      <c r="A1657" t="s">
        <v>13837</v>
      </c>
      <c r="B1657" t="s">
        <v>13838</v>
      </c>
      <c r="C1657" s="1" t="str">
        <f t="shared" si="169"/>
        <v>21:0955</v>
      </c>
      <c r="D1657" s="1" t="str">
        <f t="shared" si="170"/>
        <v>21:0006</v>
      </c>
      <c r="E1657" t="s">
        <v>11729</v>
      </c>
      <c r="F1657" t="s">
        <v>13839</v>
      </c>
      <c r="H1657">
        <v>64.591807200000005</v>
      </c>
      <c r="I1657">
        <v>-110.1490563</v>
      </c>
      <c r="J1657" s="1" t="str">
        <f t="shared" si="168"/>
        <v>Till</v>
      </c>
      <c r="K1657" s="1" t="str">
        <f t="shared" si="171"/>
        <v>Grain Mount: 0.25 – 0.50 mm</v>
      </c>
      <c r="L1657" t="s">
        <v>13152</v>
      </c>
      <c r="M1657" s="1" t="str">
        <f>HYPERLINK("http://geochem.nrcan.gc.ca/cdogs/content/kwd/kwd030530_e.htm", "Cr_Di")</f>
        <v>Cr_Di</v>
      </c>
      <c r="N1657" t="s">
        <v>6289</v>
      </c>
      <c r="O1657" t="s">
        <v>9009</v>
      </c>
      <c r="P1657" t="s">
        <v>6440</v>
      </c>
      <c r="Q1657" t="s">
        <v>13347</v>
      </c>
      <c r="R1657" t="s">
        <v>318</v>
      </c>
      <c r="S1657" t="s">
        <v>6946</v>
      </c>
      <c r="T1657" t="s">
        <v>531</v>
      </c>
      <c r="U1657" t="s">
        <v>13365</v>
      </c>
      <c r="V1657" t="s">
        <v>13840</v>
      </c>
      <c r="W1657" t="s">
        <v>345</v>
      </c>
      <c r="X1657" t="s">
        <v>5603</v>
      </c>
    </row>
    <row r="1658" spans="1:24" hidden="1" x14ac:dyDescent="0.25">
      <c r="A1658" t="s">
        <v>13841</v>
      </c>
      <c r="B1658" t="s">
        <v>13842</v>
      </c>
      <c r="C1658" s="1" t="str">
        <f t="shared" si="169"/>
        <v>21:0955</v>
      </c>
      <c r="D1658" s="1" t="str">
        <f t="shared" si="170"/>
        <v>21:0006</v>
      </c>
      <c r="E1658" t="s">
        <v>11729</v>
      </c>
      <c r="F1658" t="s">
        <v>13843</v>
      </c>
      <c r="H1658">
        <v>64.591807200000005</v>
      </c>
      <c r="I1658">
        <v>-110.1490563</v>
      </c>
      <c r="J1658" s="1" t="str">
        <f t="shared" si="168"/>
        <v>Till</v>
      </c>
      <c r="K1658" s="1" t="str">
        <f t="shared" si="171"/>
        <v>Grain Mount: 0.25 – 0.50 mm</v>
      </c>
      <c r="L1658" t="s">
        <v>13152</v>
      </c>
      <c r="M1658" s="1" t="str">
        <f>HYPERLINK("http://geochem.nrcan.gc.ca/cdogs/content/kwd/kwd030543_e.htm", "Di")</f>
        <v>Di</v>
      </c>
      <c r="N1658" t="s">
        <v>13844</v>
      </c>
      <c r="O1658" t="s">
        <v>13845</v>
      </c>
      <c r="P1658" t="s">
        <v>13846</v>
      </c>
      <c r="Q1658" t="s">
        <v>13847</v>
      </c>
      <c r="R1658" t="s">
        <v>728</v>
      </c>
      <c r="S1658" t="s">
        <v>13848</v>
      </c>
      <c r="T1658" t="s">
        <v>5767</v>
      </c>
      <c r="U1658" t="s">
        <v>13244</v>
      </c>
      <c r="V1658" t="s">
        <v>13849</v>
      </c>
      <c r="W1658" t="s">
        <v>765</v>
      </c>
      <c r="X1658" t="s">
        <v>6074</v>
      </c>
    </row>
    <row r="1659" spans="1:24" hidden="1" x14ac:dyDescent="0.25">
      <c r="A1659" t="s">
        <v>13850</v>
      </c>
      <c r="B1659" t="s">
        <v>13851</v>
      </c>
      <c r="C1659" s="1" t="str">
        <f t="shared" si="169"/>
        <v>21:0955</v>
      </c>
      <c r="D1659" s="1" t="str">
        <f t="shared" si="170"/>
        <v>21:0006</v>
      </c>
      <c r="E1659" t="s">
        <v>11729</v>
      </c>
      <c r="F1659" t="s">
        <v>13852</v>
      </c>
      <c r="H1659">
        <v>64.591807200000005</v>
      </c>
      <c r="I1659">
        <v>-110.1490563</v>
      </c>
      <c r="J1659" s="1" t="str">
        <f t="shared" si="168"/>
        <v>Till</v>
      </c>
      <c r="K1659" s="1" t="str">
        <f t="shared" si="171"/>
        <v>Grain Mount: 0.25 – 0.50 mm</v>
      </c>
      <c r="L1659" t="s">
        <v>13152</v>
      </c>
      <c r="M1659" s="1" t="str">
        <f>HYPERLINK("http://geochem.nrcan.gc.ca/cdogs/content/kwd/kwd030529_e.htm", "Hi_Cr_Di")</f>
        <v>Hi_Cr_Di</v>
      </c>
      <c r="N1659" t="s">
        <v>7516</v>
      </c>
      <c r="O1659" t="s">
        <v>13853</v>
      </c>
      <c r="P1659" t="s">
        <v>2335</v>
      </c>
      <c r="Q1659" t="s">
        <v>5731</v>
      </c>
      <c r="R1659" t="s">
        <v>411</v>
      </c>
      <c r="S1659" t="s">
        <v>13451</v>
      </c>
      <c r="T1659" t="s">
        <v>400</v>
      </c>
      <c r="U1659" t="s">
        <v>13854</v>
      </c>
      <c r="V1659" t="s">
        <v>13855</v>
      </c>
      <c r="W1659" t="s">
        <v>6913</v>
      </c>
      <c r="X1659" t="s">
        <v>8861</v>
      </c>
    </row>
    <row r="1660" spans="1:24" hidden="1" x14ac:dyDescent="0.25">
      <c r="A1660" t="s">
        <v>13856</v>
      </c>
      <c r="B1660" t="s">
        <v>13857</v>
      </c>
      <c r="C1660" s="1" t="str">
        <f t="shared" si="169"/>
        <v>21:0955</v>
      </c>
      <c r="D1660" s="1" t="str">
        <f t="shared" si="170"/>
        <v>21:0006</v>
      </c>
      <c r="E1660" t="s">
        <v>11729</v>
      </c>
      <c r="F1660" t="s">
        <v>13858</v>
      </c>
      <c r="H1660">
        <v>64.591807200000005</v>
      </c>
      <c r="I1660">
        <v>-110.1490563</v>
      </c>
      <c r="J1660" s="1" t="str">
        <f t="shared" si="168"/>
        <v>Till</v>
      </c>
      <c r="K1660" s="1" t="str">
        <f t="shared" si="171"/>
        <v>Grain Mount: 0.25 – 0.50 mm</v>
      </c>
      <c r="L1660" t="s">
        <v>13152</v>
      </c>
      <c r="M1660" s="1" t="str">
        <f>HYPERLINK("http://geochem.nrcan.gc.ca/cdogs/content/kwd/kwd030530_e.htm", "Cr_Di")</f>
        <v>Cr_Di</v>
      </c>
      <c r="N1660" t="s">
        <v>6115</v>
      </c>
      <c r="O1660" t="s">
        <v>2632</v>
      </c>
      <c r="P1660" t="s">
        <v>5382</v>
      </c>
      <c r="Q1660" t="s">
        <v>11274</v>
      </c>
      <c r="R1660" t="s">
        <v>233</v>
      </c>
      <c r="S1660" t="s">
        <v>13859</v>
      </c>
      <c r="T1660" t="s">
        <v>5147</v>
      </c>
      <c r="U1660" t="s">
        <v>13590</v>
      </c>
      <c r="V1660" t="s">
        <v>13860</v>
      </c>
      <c r="W1660" t="s">
        <v>6675</v>
      </c>
      <c r="X1660" t="s">
        <v>13861</v>
      </c>
    </row>
    <row r="1661" spans="1:24" hidden="1" x14ac:dyDescent="0.25">
      <c r="A1661" t="s">
        <v>13862</v>
      </c>
      <c r="B1661" t="s">
        <v>13863</v>
      </c>
      <c r="C1661" s="1" t="str">
        <f t="shared" si="169"/>
        <v>21:0955</v>
      </c>
      <c r="D1661" s="1" t="str">
        <f t="shared" si="170"/>
        <v>21:0006</v>
      </c>
      <c r="E1661" t="s">
        <v>11729</v>
      </c>
      <c r="F1661" t="s">
        <v>13864</v>
      </c>
      <c r="H1661">
        <v>64.591807200000005</v>
      </c>
      <c r="I1661">
        <v>-110.1490563</v>
      </c>
      <c r="J1661" s="1" t="str">
        <f t="shared" si="168"/>
        <v>Till</v>
      </c>
      <c r="K1661" s="1" t="str">
        <f t="shared" si="171"/>
        <v>Grain Mount: 0.25 – 0.50 mm</v>
      </c>
      <c r="L1661" t="s">
        <v>13152</v>
      </c>
      <c r="M1661" s="1" t="str">
        <f>HYPERLINK("http://geochem.nrcan.gc.ca/cdogs/content/kwd/kwd030530_e.htm", "Cr_Di")</f>
        <v>Cr_Di</v>
      </c>
      <c r="N1661" t="s">
        <v>6563</v>
      </c>
      <c r="O1661" t="s">
        <v>13865</v>
      </c>
      <c r="P1661" t="s">
        <v>5866</v>
      </c>
      <c r="Q1661" t="s">
        <v>387</v>
      </c>
      <c r="R1661" t="s">
        <v>409</v>
      </c>
      <c r="S1661" t="s">
        <v>7276</v>
      </c>
      <c r="T1661" t="s">
        <v>6303</v>
      </c>
      <c r="U1661" t="s">
        <v>13866</v>
      </c>
      <c r="V1661" t="s">
        <v>13867</v>
      </c>
      <c r="W1661" t="s">
        <v>3902</v>
      </c>
      <c r="X1661" t="s">
        <v>13868</v>
      </c>
    </row>
    <row r="1662" spans="1:24" hidden="1" x14ac:dyDescent="0.25">
      <c r="A1662" t="s">
        <v>13869</v>
      </c>
      <c r="B1662" t="s">
        <v>13870</v>
      </c>
      <c r="C1662" s="1" t="str">
        <f t="shared" si="169"/>
        <v>21:0955</v>
      </c>
      <c r="D1662" s="1" t="str">
        <f t="shared" si="170"/>
        <v>21:0006</v>
      </c>
      <c r="E1662" t="s">
        <v>11729</v>
      </c>
      <c r="F1662" t="s">
        <v>13871</v>
      </c>
      <c r="H1662">
        <v>64.591807200000005</v>
      </c>
      <c r="I1662">
        <v>-110.1490563</v>
      </c>
      <c r="J1662" s="1" t="str">
        <f t="shared" si="168"/>
        <v>Till</v>
      </c>
      <c r="K1662" s="1" t="str">
        <f t="shared" si="171"/>
        <v>Grain Mount: 0.25 – 0.50 mm</v>
      </c>
      <c r="L1662" t="s">
        <v>13152</v>
      </c>
      <c r="M1662" s="1" t="str">
        <f>HYPERLINK("http://geochem.nrcan.gc.ca/cdogs/content/kwd/kwd030530_e.htm", "Cr_Di")</f>
        <v>Cr_Di</v>
      </c>
      <c r="N1662" t="s">
        <v>13872</v>
      </c>
      <c r="O1662" t="s">
        <v>13873</v>
      </c>
      <c r="P1662" t="s">
        <v>13874</v>
      </c>
      <c r="Q1662" t="s">
        <v>13875</v>
      </c>
      <c r="R1662" t="s">
        <v>645</v>
      </c>
      <c r="S1662" t="s">
        <v>13505</v>
      </c>
      <c r="T1662" t="s">
        <v>1022</v>
      </c>
      <c r="U1662" t="s">
        <v>1016</v>
      </c>
      <c r="V1662" t="s">
        <v>13380</v>
      </c>
      <c r="W1662" t="s">
        <v>3465</v>
      </c>
      <c r="X1662" t="s">
        <v>13876</v>
      </c>
    </row>
    <row r="1663" spans="1:24" hidden="1" x14ac:dyDescent="0.25">
      <c r="A1663" t="s">
        <v>13877</v>
      </c>
      <c r="B1663" t="s">
        <v>13878</v>
      </c>
      <c r="C1663" s="1" t="str">
        <f t="shared" si="169"/>
        <v>21:0955</v>
      </c>
      <c r="D1663" s="1" t="str">
        <f t="shared" si="170"/>
        <v>21:0006</v>
      </c>
      <c r="E1663" t="s">
        <v>11729</v>
      </c>
      <c r="F1663" t="s">
        <v>13879</v>
      </c>
      <c r="H1663">
        <v>64.591807200000005</v>
      </c>
      <c r="I1663">
        <v>-110.1490563</v>
      </c>
      <c r="J1663" s="1" t="str">
        <f t="shared" si="168"/>
        <v>Till</v>
      </c>
      <c r="K1663" s="1" t="str">
        <f t="shared" si="171"/>
        <v>Grain Mount: 0.25 – 0.50 mm</v>
      </c>
      <c r="L1663" t="s">
        <v>13152</v>
      </c>
      <c r="M1663" s="1" t="str">
        <f>HYPERLINK("http://geochem.nrcan.gc.ca/cdogs/content/kwd/kwd030530_e.htm", "Cr_Di")</f>
        <v>Cr_Di</v>
      </c>
      <c r="N1663" t="s">
        <v>13880</v>
      </c>
      <c r="O1663" t="s">
        <v>6457</v>
      </c>
      <c r="P1663" t="s">
        <v>13326</v>
      </c>
      <c r="Q1663" t="s">
        <v>13881</v>
      </c>
      <c r="R1663" t="s">
        <v>676</v>
      </c>
      <c r="S1663" t="s">
        <v>12861</v>
      </c>
      <c r="T1663" t="s">
        <v>2948</v>
      </c>
      <c r="U1663" t="s">
        <v>13882</v>
      </c>
      <c r="V1663" t="s">
        <v>4957</v>
      </c>
      <c r="W1663" t="s">
        <v>3902</v>
      </c>
      <c r="X1663" t="s">
        <v>9318</v>
      </c>
    </row>
    <row r="1664" spans="1:24" hidden="1" x14ac:dyDescent="0.25">
      <c r="A1664" t="s">
        <v>13883</v>
      </c>
      <c r="B1664" t="s">
        <v>13884</v>
      </c>
      <c r="C1664" s="1" t="str">
        <f t="shared" si="169"/>
        <v>21:0955</v>
      </c>
      <c r="D1664" s="1" t="str">
        <f t="shared" si="170"/>
        <v>21:0006</v>
      </c>
      <c r="E1664" t="s">
        <v>11729</v>
      </c>
      <c r="F1664" t="s">
        <v>13885</v>
      </c>
      <c r="H1664">
        <v>64.591807200000005</v>
      </c>
      <c r="I1664">
        <v>-110.1490563</v>
      </c>
      <c r="J1664" s="1" t="str">
        <f t="shared" si="168"/>
        <v>Till</v>
      </c>
      <c r="K1664" s="1" t="str">
        <f t="shared" si="171"/>
        <v>Grain Mount: 0.25 – 0.50 mm</v>
      </c>
      <c r="L1664" t="s">
        <v>13152</v>
      </c>
      <c r="M1664" s="1" t="str">
        <f>HYPERLINK("http://geochem.nrcan.gc.ca/cdogs/content/kwd/kwd030530_e.htm", "Cr_Di")</f>
        <v>Cr_Di</v>
      </c>
      <c r="N1664" t="s">
        <v>13886</v>
      </c>
      <c r="O1664" t="s">
        <v>13887</v>
      </c>
      <c r="P1664" t="s">
        <v>13888</v>
      </c>
      <c r="Q1664" t="s">
        <v>13889</v>
      </c>
      <c r="R1664" t="s">
        <v>156</v>
      </c>
      <c r="S1664" t="s">
        <v>13890</v>
      </c>
      <c r="T1664" t="s">
        <v>1009</v>
      </c>
      <c r="U1664" t="s">
        <v>2611</v>
      </c>
      <c r="V1664" t="s">
        <v>13891</v>
      </c>
      <c r="W1664" t="s">
        <v>5147</v>
      </c>
      <c r="X1664" t="s">
        <v>13892</v>
      </c>
    </row>
    <row r="1665" spans="1:24" hidden="1" x14ac:dyDescent="0.25">
      <c r="A1665" t="s">
        <v>13893</v>
      </c>
      <c r="B1665" t="s">
        <v>13894</v>
      </c>
      <c r="C1665" s="1" t="str">
        <f t="shared" si="169"/>
        <v>21:0955</v>
      </c>
      <c r="D1665" s="1" t="str">
        <f t="shared" si="170"/>
        <v>21:0006</v>
      </c>
      <c r="E1665" t="s">
        <v>11729</v>
      </c>
      <c r="F1665" t="s">
        <v>13895</v>
      </c>
      <c r="H1665">
        <v>64.591807200000005</v>
      </c>
      <c r="I1665">
        <v>-110.1490563</v>
      </c>
      <c r="J1665" s="1" t="str">
        <f t="shared" si="168"/>
        <v>Till</v>
      </c>
      <c r="K1665" s="1" t="str">
        <f t="shared" si="171"/>
        <v>Grain Mount: 0.25 – 0.50 mm</v>
      </c>
      <c r="L1665" t="s">
        <v>13152</v>
      </c>
      <c r="M1665" s="1" t="str">
        <f>HYPERLINK("http://geochem.nrcan.gc.ca/cdogs/content/kwd/kwd030543_e.htm", "Di")</f>
        <v>Di</v>
      </c>
      <c r="N1665" t="s">
        <v>13896</v>
      </c>
      <c r="O1665" t="s">
        <v>7863</v>
      </c>
      <c r="P1665" t="s">
        <v>13897</v>
      </c>
      <c r="Q1665" t="s">
        <v>13898</v>
      </c>
      <c r="R1665" t="s">
        <v>409</v>
      </c>
      <c r="S1665" t="s">
        <v>13899</v>
      </c>
      <c r="T1665" t="s">
        <v>495</v>
      </c>
      <c r="U1665" t="s">
        <v>13372</v>
      </c>
      <c r="V1665" t="s">
        <v>13900</v>
      </c>
      <c r="W1665" t="s">
        <v>1428</v>
      </c>
      <c r="X1665" t="s">
        <v>13901</v>
      </c>
    </row>
    <row r="1666" spans="1:24" hidden="1" x14ac:dyDescent="0.25">
      <c r="A1666" t="s">
        <v>13902</v>
      </c>
      <c r="B1666" t="s">
        <v>13903</v>
      </c>
      <c r="C1666" s="1" t="str">
        <f t="shared" si="169"/>
        <v>21:0955</v>
      </c>
      <c r="D1666" s="1" t="str">
        <f t="shared" si="170"/>
        <v>21:0006</v>
      </c>
      <c r="E1666" t="s">
        <v>11729</v>
      </c>
      <c r="F1666" t="s">
        <v>13904</v>
      </c>
      <c r="H1666">
        <v>64.591807200000005</v>
      </c>
      <c r="I1666">
        <v>-110.1490563</v>
      </c>
      <c r="J1666" s="1" t="str">
        <f t="shared" si="168"/>
        <v>Till</v>
      </c>
      <c r="K1666" s="1" t="str">
        <f t="shared" si="171"/>
        <v>Grain Mount: 0.25 – 0.50 mm</v>
      </c>
      <c r="L1666" t="s">
        <v>13152</v>
      </c>
      <c r="M1666" s="1" t="str">
        <f>HYPERLINK("http://geochem.nrcan.gc.ca/cdogs/content/kwd/kwd030529_e.htm", "Hi_Cr_Di")</f>
        <v>Hi_Cr_Di</v>
      </c>
      <c r="N1666" t="s">
        <v>159</v>
      </c>
      <c r="O1666" t="s">
        <v>12670</v>
      </c>
      <c r="P1666" t="s">
        <v>13905</v>
      </c>
      <c r="Q1666" t="s">
        <v>13906</v>
      </c>
      <c r="R1666" t="s">
        <v>662</v>
      </c>
      <c r="S1666" t="s">
        <v>13907</v>
      </c>
      <c r="T1666" t="s">
        <v>412</v>
      </c>
      <c r="U1666" t="s">
        <v>13908</v>
      </c>
      <c r="V1666" t="s">
        <v>938</v>
      </c>
      <c r="W1666" t="s">
        <v>1637</v>
      </c>
      <c r="X1666" t="s">
        <v>13909</v>
      </c>
    </row>
    <row r="1667" spans="1:24" hidden="1" x14ac:dyDescent="0.25">
      <c r="A1667" t="s">
        <v>13910</v>
      </c>
      <c r="B1667" t="s">
        <v>13911</v>
      </c>
      <c r="C1667" s="1" t="str">
        <f t="shared" si="169"/>
        <v>21:0955</v>
      </c>
      <c r="D1667" s="1" t="str">
        <f t="shared" si="170"/>
        <v>21:0006</v>
      </c>
      <c r="E1667" t="s">
        <v>11729</v>
      </c>
      <c r="F1667" t="s">
        <v>13912</v>
      </c>
      <c r="H1667">
        <v>64.591807200000005</v>
      </c>
      <c r="I1667">
        <v>-110.1490563</v>
      </c>
      <c r="J1667" s="1" t="str">
        <f t="shared" si="168"/>
        <v>Till</v>
      </c>
      <c r="K1667" s="1" t="str">
        <f t="shared" si="171"/>
        <v>Grain Mount: 0.25 – 0.50 mm</v>
      </c>
      <c r="L1667" t="s">
        <v>13152</v>
      </c>
      <c r="M1667" s="1" t="str">
        <f t="shared" ref="M1667:M1673" si="172">HYPERLINK("http://geochem.nrcan.gc.ca/cdogs/content/kwd/kwd030530_e.htm", "Cr_Di")</f>
        <v>Cr_Di</v>
      </c>
      <c r="N1667" t="s">
        <v>6761</v>
      </c>
      <c r="O1667" t="s">
        <v>13913</v>
      </c>
      <c r="P1667" t="s">
        <v>13914</v>
      </c>
      <c r="Q1667" t="s">
        <v>13915</v>
      </c>
      <c r="R1667" t="s">
        <v>246</v>
      </c>
      <c r="S1667" t="s">
        <v>10979</v>
      </c>
      <c r="T1667" t="s">
        <v>1193</v>
      </c>
      <c r="U1667" t="s">
        <v>11125</v>
      </c>
      <c r="V1667" t="s">
        <v>6764</v>
      </c>
      <c r="W1667" t="s">
        <v>4883</v>
      </c>
      <c r="X1667" t="s">
        <v>13916</v>
      </c>
    </row>
    <row r="1668" spans="1:24" hidden="1" x14ac:dyDescent="0.25">
      <c r="A1668" t="s">
        <v>13917</v>
      </c>
      <c r="B1668" t="s">
        <v>13918</v>
      </c>
      <c r="C1668" s="1" t="str">
        <f t="shared" si="169"/>
        <v>21:0955</v>
      </c>
      <c r="D1668" s="1" t="str">
        <f t="shared" si="170"/>
        <v>21:0006</v>
      </c>
      <c r="E1668" t="s">
        <v>11729</v>
      </c>
      <c r="F1668" t="s">
        <v>13919</v>
      </c>
      <c r="H1668">
        <v>64.591807200000005</v>
      </c>
      <c r="I1668">
        <v>-110.1490563</v>
      </c>
      <c r="J1668" s="1" t="str">
        <f t="shared" si="168"/>
        <v>Till</v>
      </c>
      <c r="K1668" s="1" t="str">
        <f t="shared" si="171"/>
        <v>Grain Mount: 0.25 – 0.50 mm</v>
      </c>
      <c r="L1668" t="s">
        <v>13152</v>
      </c>
      <c r="M1668" s="1" t="str">
        <f t="shared" si="172"/>
        <v>Cr_Di</v>
      </c>
      <c r="N1668" t="s">
        <v>2835</v>
      </c>
      <c r="O1668" t="s">
        <v>13920</v>
      </c>
      <c r="P1668" t="s">
        <v>6771</v>
      </c>
      <c r="Q1668" t="s">
        <v>13921</v>
      </c>
      <c r="R1668" t="s">
        <v>390</v>
      </c>
      <c r="S1668" t="s">
        <v>13922</v>
      </c>
      <c r="T1668" t="s">
        <v>129</v>
      </c>
      <c r="U1668" t="s">
        <v>661</v>
      </c>
      <c r="V1668" t="s">
        <v>13923</v>
      </c>
      <c r="W1668" t="s">
        <v>1081</v>
      </c>
      <c r="X1668" t="s">
        <v>13924</v>
      </c>
    </row>
    <row r="1669" spans="1:24" hidden="1" x14ac:dyDescent="0.25">
      <c r="A1669" t="s">
        <v>13925</v>
      </c>
      <c r="B1669" t="s">
        <v>13926</v>
      </c>
      <c r="C1669" s="1" t="str">
        <f t="shared" si="169"/>
        <v>21:0955</v>
      </c>
      <c r="D1669" s="1" t="str">
        <f t="shared" si="170"/>
        <v>21:0006</v>
      </c>
      <c r="E1669" t="s">
        <v>11729</v>
      </c>
      <c r="F1669" t="s">
        <v>13927</v>
      </c>
      <c r="H1669">
        <v>64.591807200000005</v>
      </c>
      <c r="I1669">
        <v>-110.1490563</v>
      </c>
      <c r="J1669" s="1" t="str">
        <f t="shared" si="168"/>
        <v>Till</v>
      </c>
      <c r="K1669" s="1" t="str">
        <f t="shared" si="171"/>
        <v>Grain Mount: 0.25 – 0.50 mm</v>
      </c>
      <c r="L1669" t="s">
        <v>13152</v>
      </c>
      <c r="M1669" s="1" t="str">
        <f t="shared" si="172"/>
        <v>Cr_Di</v>
      </c>
      <c r="N1669" t="s">
        <v>1788</v>
      </c>
      <c r="O1669" t="s">
        <v>2022</v>
      </c>
      <c r="P1669" t="s">
        <v>6304</v>
      </c>
      <c r="Q1669" t="s">
        <v>7654</v>
      </c>
      <c r="R1669" t="s">
        <v>129</v>
      </c>
      <c r="S1669" t="s">
        <v>6779</v>
      </c>
      <c r="T1669" t="s">
        <v>2948</v>
      </c>
      <c r="U1669" t="s">
        <v>5697</v>
      </c>
      <c r="V1669" t="s">
        <v>13840</v>
      </c>
      <c r="W1669" t="s">
        <v>1365</v>
      </c>
      <c r="X1669" t="s">
        <v>13066</v>
      </c>
    </row>
    <row r="1670" spans="1:24" hidden="1" x14ac:dyDescent="0.25">
      <c r="A1670" t="s">
        <v>13928</v>
      </c>
      <c r="B1670" t="s">
        <v>13929</v>
      </c>
      <c r="C1670" s="1" t="str">
        <f t="shared" si="169"/>
        <v>21:0955</v>
      </c>
      <c r="D1670" s="1" t="str">
        <f t="shared" si="170"/>
        <v>21:0006</v>
      </c>
      <c r="E1670" t="s">
        <v>11729</v>
      </c>
      <c r="F1670" t="s">
        <v>13930</v>
      </c>
      <c r="H1670">
        <v>64.591807200000005</v>
      </c>
      <c r="I1670">
        <v>-110.1490563</v>
      </c>
      <c r="J1670" s="1" t="str">
        <f t="shared" si="168"/>
        <v>Till</v>
      </c>
      <c r="K1670" s="1" t="str">
        <f t="shared" si="171"/>
        <v>Grain Mount: 0.25 – 0.50 mm</v>
      </c>
      <c r="L1670" t="s">
        <v>13152</v>
      </c>
      <c r="M1670" s="1" t="str">
        <f t="shared" si="172"/>
        <v>Cr_Di</v>
      </c>
      <c r="N1670" t="s">
        <v>13931</v>
      </c>
      <c r="O1670" t="s">
        <v>13090</v>
      </c>
      <c r="P1670" t="s">
        <v>13932</v>
      </c>
      <c r="Q1670" t="s">
        <v>13933</v>
      </c>
      <c r="R1670" t="s">
        <v>221</v>
      </c>
      <c r="S1670" t="s">
        <v>12861</v>
      </c>
      <c r="T1670" t="s">
        <v>1172</v>
      </c>
      <c r="U1670" t="s">
        <v>13934</v>
      </c>
      <c r="V1670" t="s">
        <v>13935</v>
      </c>
      <c r="W1670" t="s">
        <v>1428</v>
      </c>
      <c r="X1670" t="s">
        <v>12815</v>
      </c>
    </row>
    <row r="1671" spans="1:24" hidden="1" x14ac:dyDescent="0.25">
      <c r="A1671" t="s">
        <v>13936</v>
      </c>
      <c r="B1671" t="s">
        <v>13937</v>
      </c>
      <c r="C1671" s="1" t="str">
        <f t="shared" si="169"/>
        <v>21:0955</v>
      </c>
      <c r="D1671" s="1" t="str">
        <f t="shared" si="170"/>
        <v>21:0006</v>
      </c>
      <c r="E1671" t="s">
        <v>11729</v>
      </c>
      <c r="F1671" t="s">
        <v>13938</v>
      </c>
      <c r="H1671">
        <v>64.591807200000005</v>
      </c>
      <c r="I1671">
        <v>-110.1490563</v>
      </c>
      <c r="J1671" s="1" t="str">
        <f t="shared" si="168"/>
        <v>Till</v>
      </c>
      <c r="K1671" s="1" t="str">
        <f t="shared" si="171"/>
        <v>Grain Mount: 0.25 – 0.50 mm</v>
      </c>
      <c r="L1671" t="s">
        <v>13152</v>
      </c>
      <c r="M1671" s="1" t="str">
        <f t="shared" si="172"/>
        <v>Cr_Di</v>
      </c>
      <c r="N1671" t="s">
        <v>1569</v>
      </c>
      <c r="O1671" t="s">
        <v>13939</v>
      </c>
      <c r="P1671" t="s">
        <v>9382</v>
      </c>
      <c r="Q1671" t="s">
        <v>13940</v>
      </c>
      <c r="R1671" t="s">
        <v>400</v>
      </c>
      <c r="S1671" t="s">
        <v>13385</v>
      </c>
      <c r="T1671" t="s">
        <v>2353</v>
      </c>
      <c r="U1671" t="s">
        <v>1383</v>
      </c>
      <c r="V1671" t="s">
        <v>13941</v>
      </c>
      <c r="W1671" t="s">
        <v>6315</v>
      </c>
      <c r="X1671" t="s">
        <v>13942</v>
      </c>
    </row>
    <row r="1672" spans="1:24" hidden="1" x14ac:dyDescent="0.25">
      <c r="A1672" t="s">
        <v>13943</v>
      </c>
      <c r="B1672" t="s">
        <v>13944</v>
      </c>
      <c r="C1672" s="1" t="str">
        <f t="shared" si="169"/>
        <v>21:0955</v>
      </c>
      <c r="D1672" s="1" t="str">
        <f t="shared" si="170"/>
        <v>21:0006</v>
      </c>
      <c r="E1672" t="s">
        <v>11729</v>
      </c>
      <c r="F1672" t="s">
        <v>13945</v>
      </c>
      <c r="H1672">
        <v>64.591807200000005</v>
      </c>
      <c r="I1672">
        <v>-110.1490563</v>
      </c>
      <c r="J1672" s="1" t="str">
        <f t="shared" si="168"/>
        <v>Till</v>
      </c>
      <c r="K1672" s="1" t="str">
        <f t="shared" si="171"/>
        <v>Grain Mount: 0.25 – 0.50 mm</v>
      </c>
      <c r="L1672" t="s">
        <v>13152</v>
      </c>
      <c r="M1672" s="1" t="str">
        <f t="shared" si="172"/>
        <v>Cr_Di</v>
      </c>
      <c r="N1672" t="s">
        <v>6279</v>
      </c>
      <c r="O1672" t="s">
        <v>6733</v>
      </c>
      <c r="P1672" t="s">
        <v>2337</v>
      </c>
      <c r="Q1672" t="s">
        <v>13480</v>
      </c>
      <c r="R1672" t="s">
        <v>380</v>
      </c>
      <c r="S1672" t="s">
        <v>13946</v>
      </c>
      <c r="T1672" t="s">
        <v>1027</v>
      </c>
      <c r="U1672" t="s">
        <v>13947</v>
      </c>
      <c r="V1672" t="s">
        <v>13948</v>
      </c>
      <c r="W1672" t="s">
        <v>2132</v>
      </c>
      <c r="X1672" t="s">
        <v>13949</v>
      </c>
    </row>
    <row r="1673" spans="1:24" hidden="1" x14ac:dyDescent="0.25">
      <c r="A1673" t="s">
        <v>13950</v>
      </c>
      <c r="B1673" t="s">
        <v>13951</v>
      </c>
      <c r="C1673" s="1" t="str">
        <f t="shared" si="169"/>
        <v>21:0955</v>
      </c>
      <c r="D1673" s="1" t="str">
        <f t="shared" si="170"/>
        <v>21:0006</v>
      </c>
      <c r="E1673" t="s">
        <v>11729</v>
      </c>
      <c r="F1673" t="s">
        <v>13952</v>
      </c>
      <c r="H1673">
        <v>64.591807200000005</v>
      </c>
      <c r="I1673">
        <v>-110.1490563</v>
      </c>
      <c r="J1673" s="1" t="str">
        <f t="shared" si="168"/>
        <v>Till</v>
      </c>
      <c r="K1673" s="1" t="str">
        <f t="shared" si="171"/>
        <v>Grain Mount: 0.25 – 0.50 mm</v>
      </c>
      <c r="L1673" t="s">
        <v>13152</v>
      </c>
      <c r="M1673" s="1" t="str">
        <f t="shared" si="172"/>
        <v>Cr_Di</v>
      </c>
      <c r="N1673" t="s">
        <v>5039</v>
      </c>
      <c r="O1673" t="s">
        <v>13953</v>
      </c>
      <c r="P1673" t="s">
        <v>6557</v>
      </c>
      <c r="Q1673" t="s">
        <v>6682</v>
      </c>
      <c r="R1673" t="s">
        <v>421</v>
      </c>
      <c r="S1673" t="s">
        <v>6683</v>
      </c>
      <c r="T1673" t="s">
        <v>1036</v>
      </c>
      <c r="U1673" t="s">
        <v>4698</v>
      </c>
      <c r="V1673" t="s">
        <v>13954</v>
      </c>
      <c r="W1673" t="s">
        <v>6303</v>
      </c>
      <c r="X1673" t="s">
        <v>12606</v>
      </c>
    </row>
    <row r="1674" spans="1:24" hidden="1" x14ac:dyDescent="0.25">
      <c r="A1674" t="s">
        <v>13955</v>
      </c>
      <c r="B1674" t="s">
        <v>13956</v>
      </c>
      <c r="C1674" s="1" t="str">
        <f t="shared" si="169"/>
        <v>21:0955</v>
      </c>
      <c r="D1674" s="1" t="str">
        <f t="shared" si="170"/>
        <v>21:0006</v>
      </c>
      <c r="E1674" t="s">
        <v>11729</v>
      </c>
      <c r="F1674" t="s">
        <v>13957</v>
      </c>
      <c r="H1674">
        <v>64.591807200000005</v>
      </c>
      <c r="I1674">
        <v>-110.1490563</v>
      </c>
      <c r="J1674" s="1" t="str">
        <f t="shared" si="168"/>
        <v>Till</v>
      </c>
      <c r="K1674" s="1" t="str">
        <f t="shared" si="171"/>
        <v>Grain Mount: 0.25 – 0.50 mm</v>
      </c>
      <c r="L1674" t="s">
        <v>13152</v>
      </c>
      <c r="M1674" s="1" t="str">
        <f>HYPERLINK("http://geochem.nrcan.gc.ca/cdogs/content/kwd/kwd030529_e.htm", "Hi_Cr_Di")</f>
        <v>Hi_Cr_Di</v>
      </c>
      <c r="N1674" t="s">
        <v>1383</v>
      </c>
      <c r="O1674" t="s">
        <v>13463</v>
      </c>
      <c r="P1674" t="s">
        <v>13958</v>
      </c>
      <c r="Q1674" t="s">
        <v>13959</v>
      </c>
      <c r="R1674" t="s">
        <v>676</v>
      </c>
      <c r="S1674" t="s">
        <v>13019</v>
      </c>
      <c r="T1674" t="s">
        <v>4992</v>
      </c>
      <c r="U1674" t="s">
        <v>2944</v>
      </c>
      <c r="V1674" t="s">
        <v>13164</v>
      </c>
      <c r="W1674" t="s">
        <v>2960</v>
      </c>
      <c r="X1674" t="s">
        <v>8854</v>
      </c>
    </row>
    <row r="1675" spans="1:24" hidden="1" x14ac:dyDescent="0.25">
      <c r="A1675" t="s">
        <v>13960</v>
      </c>
      <c r="B1675" t="s">
        <v>13961</v>
      </c>
      <c r="C1675" s="1" t="str">
        <f t="shared" si="169"/>
        <v>21:0955</v>
      </c>
      <c r="D1675" s="1" t="str">
        <f t="shared" si="170"/>
        <v>21:0006</v>
      </c>
      <c r="E1675" t="s">
        <v>11729</v>
      </c>
      <c r="F1675" t="s">
        <v>13962</v>
      </c>
      <c r="H1675">
        <v>64.591807200000005</v>
      </c>
      <c r="I1675">
        <v>-110.1490563</v>
      </c>
      <c r="J1675" s="1" t="str">
        <f t="shared" si="168"/>
        <v>Till</v>
      </c>
      <c r="K1675" s="1" t="str">
        <f t="shared" si="171"/>
        <v>Grain Mount: 0.25 – 0.50 mm</v>
      </c>
      <c r="L1675" t="s">
        <v>13152</v>
      </c>
      <c r="M1675" s="1" t="str">
        <f>HYPERLINK("http://geochem.nrcan.gc.ca/cdogs/content/kwd/kwd030530_e.htm", "Cr_Di")</f>
        <v>Cr_Di</v>
      </c>
      <c r="N1675" t="s">
        <v>4794</v>
      </c>
      <c r="O1675" t="s">
        <v>11543</v>
      </c>
      <c r="P1675" t="s">
        <v>5368</v>
      </c>
      <c r="Q1675" t="s">
        <v>13742</v>
      </c>
      <c r="R1675" t="s">
        <v>457</v>
      </c>
      <c r="S1675" t="s">
        <v>10547</v>
      </c>
      <c r="T1675" t="s">
        <v>1193</v>
      </c>
      <c r="U1675" t="s">
        <v>13947</v>
      </c>
      <c r="V1675" t="s">
        <v>13963</v>
      </c>
      <c r="W1675" t="s">
        <v>4883</v>
      </c>
      <c r="X1675" t="s">
        <v>13964</v>
      </c>
    </row>
    <row r="1676" spans="1:24" hidden="1" x14ac:dyDescent="0.25">
      <c r="A1676" t="s">
        <v>13965</v>
      </c>
      <c r="B1676" t="s">
        <v>13966</v>
      </c>
      <c r="C1676" s="1" t="str">
        <f t="shared" si="169"/>
        <v>21:0955</v>
      </c>
      <c r="D1676" s="1" t="str">
        <f t="shared" si="170"/>
        <v>21:0006</v>
      </c>
      <c r="E1676" t="s">
        <v>11729</v>
      </c>
      <c r="F1676" t="s">
        <v>13967</v>
      </c>
      <c r="H1676">
        <v>64.591807200000005</v>
      </c>
      <c r="I1676">
        <v>-110.1490563</v>
      </c>
      <c r="J1676" s="1" t="str">
        <f t="shared" si="168"/>
        <v>Till</v>
      </c>
      <c r="K1676" s="1" t="str">
        <f t="shared" si="171"/>
        <v>Grain Mount: 0.25 – 0.50 mm</v>
      </c>
      <c r="L1676" t="s">
        <v>13152</v>
      </c>
      <c r="M1676" s="1" t="str">
        <f>HYPERLINK("http://geochem.nrcan.gc.ca/cdogs/content/kwd/kwd030529_e.htm", "Hi_Cr_Di")</f>
        <v>Hi_Cr_Di</v>
      </c>
      <c r="N1676" t="s">
        <v>13486</v>
      </c>
      <c r="O1676" t="s">
        <v>11995</v>
      </c>
      <c r="P1676" t="s">
        <v>13968</v>
      </c>
      <c r="Q1676" t="s">
        <v>8592</v>
      </c>
      <c r="R1676" t="s">
        <v>2609</v>
      </c>
      <c r="S1676" t="s">
        <v>13969</v>
      </c>
      <c r="T1676" t="s">
        <v>1213</v>
      </c>
      <c r="U1676" t="s">
        <v>1126</v>
      </c>
      <c r="V1676" t="s">
        <v>13970</v>
      </c>
      <c r="W1676" t="s">
        <v>3546</v>
      </c>
      <c r="X1676" t="s">
        <v>13971</v>
      </c>
    </row>
    <row r="1677" spans="1:24" hidden="1" x14ac:dyDescent="0.25">
      <c r="A1677" t="s">
        <v>13972</v>
      </c>
      <c r="B1677" t="s">
        <v>13973</v>
      </c>
      <c r="C1677" s="1" t="str">
        <f t="shared" si="169"/>
        <v>21:0955</v>
      </c>
      <c r="D1677" s="1" t="str">
        <f t="shared" si="170"/>
        <v>21:0006</v>
      </c>
      <c r="E1677" t="s">
        <v>11729</v>
      </c>
      <c r="F1677" t="s">
        <v>13974</v>
      </c>
      <c r="H1677">
        <v>64.591807200000005</v>
      </c>
      <c r="I1677">
        <v>-110.1490563</v>
      </c>
      <c r="J1677" s="1" t="str">
        <f t="shared" si="168"/>
        <v>Till</v>
      </c>
      <c r="K1677" s="1" t="str">
        <f t="shared" si="171"/>
        <v>Grain Mount: 0.25 – 0.50 mm</v>
      </c>
      <c r="L1677" t="s">
        <v>13152</v>
      </c>
      <c r="M1677" s="1" t="str">
        <f>HYPERLINK("http://geochem.nrcan.gc.ca/cdogs/content/kwd/kwd030529_e.htm", "Hi_Cr_Di")</f>
        <v>Hi_Cr_Di</v>
      </c>
      <c r="N1677" t="s">
        <v>10078</v>
      </c>
      <c r="O1677" t="s">
        <v>13975</v>
      </c>
      <c r="P1677" t="s">
        <v>12949</v>
      </c>
      <c r="Q1677" t="s">
        <v>13906</v>
      </c>
      <c r="R1677" t="s">
        <v>142</v>
      </c>
      <c r="S1677" t="s">
        <v>13976</v>
      </c>
      <c r="T1677" t="s">
        <v>633</v>
      </c>
      <c r="U1677" t="s">
        <v>13977</v>
      </c>
      <c r="V1677" t="s">
        <v>13978</v>
      </c>
      <c r="W1677" t="s">
        <v>1213</v>
      </c>
      <c r="X1677" t="s">
        <v>13979</v>
      </c>
    </row>
    <row r="1678" spans="1:24" hidden="1" x14ac:dyDescent="0.25">
      <c r="A1678" t="s">
        <v>13980</v>
      </c>
      <c r="B1678" t="s">
        <v>13981</v>
      </c>
      <c r="C1678" s="1" t="str">
        <f t="shared" si="169"/>
        <v>21:0955</v>
      </c>
      <c r="D1678" s="1" t="str">
        <f t="shared" si="170"/>
        <v>21:0006</v>
      </c>
      <c r="E1678" t="s">
        <v>11729</v>
      </c>
      <c r="F1678" t="s">
        <v>13982</v>
      </c>
      <c r="H1678">
        <v>64.591807200000005</v>
      </c>
      <c r="I1678">
        <v>-110.1490563</v>
      </c>
      <c r="J1678" s="1" t="str">
        <f t="shared" si="168"/>
        <v>Till</v>
      </c>
      <c r="K1678" s="1" t="str">
        <f t="shared" si="171"/>
        <v>Grain Mount: 0.25 – 0.50 mm</v>
      </c>
      <c r="L1678" t="s">
        <v>13152</v>
      </c>
      <c r="M1678" s="1" t="str">
        <f>HYPERLINK("http://geochem.nrcan.gc.ca/cdogs/content/kwd/kwd030530_e.htm", "Cr_Di")</f>
        <v>Cr_Di</v>
      </c>
      <c r="N1678" t="s">
        <v>4794</v>
      </c>
      <c r="O1678" t="s">
        <v>886</v>
      </c>
      <c r="P1678" t="s">
        <v>13223</v>
      </c>
      <c r="Q1678" t="s">
        <v>13983</v>
      </c>
      <c r="R1678" t="s">
        <v>221</v>
      </c>
      <c r="S1678" t="s">
        <v>13984</v>
      </c>
      <c r="T1678" t="s">
        <v>248</v>
      </c>
      <c r="U1678" t="s">
        <v>5976</v>
      </c>
      <c r="V1678" t="s">
        <v>1092</v>
      </c>
      <c r="W1678" t="s">
        <v>1365</v>
      </c>
      <c r="X1678" t="s">
        <v>13985</v>
      </c>
    </row>
    <row r="1679" spans="1:24" hidden="1" x14ac:dyDescent="0.25">
      <c r="A1679" t="s">
        <v>13986</v>
      </c>
      <c r="B1679" t="s">
        <v>13987</v>
      </c>
      <c r="C1679" s="1" t="str">
        <f t="shared" si="169"/>
        <v>21:0955</v>
      </c>
      <c r="D1679" s="1" t="str">
        <f t="shared" si="170"/>
        <v>21:0006</v>
      </c>
      <c r="E1679" t="s">
        <v>11729</v>
      </c>
      <c r="F1679" t="s">
        <v>13988</v>
      </c>
      <c r="H1679">
        <v>64.591807200000005</v>
      </c>
      <c r="I1679">
        <v>-110.1490563</v>
      </c>
      <c r="J1679" s="1" t="str">
        <f t="shared" si="168"/>
        <v>Till</v>
      </c>
      <c r="K1679" s="1" t="str">
        <f t="shared" si="171"/>
        <v>Grain Mount: 0.25 – 0.50 mm</v>
      </c>
      <c r="L1679" t="s">
        <v>13152</v>
      </c>
      <c r="M1679" s="1" t="str">
        <f>HYPERLINK("http://geochem.nrcan.gc.ca/cdogs/content/kwd/kwd030544_e.htm", "En")</f>
        <v>En</v>
      </c>
      <c r="N1679" t="s">
        <v>13989</v>
      </c>
      <c r="O1679" t="s">
        <v>4830</v>
      </c>
      <c r="P1679" t="s">
        <v>5000</v>
      </c>
      <c r="Q1679" t="s">
        <v>13990</v>
      </c>
      <c r="R1679" t="s">
        <v>462</v>
      </c>
      <c r="S1679" t="s">
        <v>13991</v>
      </c>
      <c r="T1679" t="s">
        <v>2340</v>
      </c>
      <c r="U1679" t="s">
        <v>9526</v>
      </c>
      <c r="V1679" t="s">
        <v>13992</v>
      </c>
      <c r="W1679" t="s">
        <v>1213</v>
      </c>
      <c r="X1679" t="s">
        <v>3295</v>
      </c>
    </row>
    <row r="1680" spans="1:24" hidden="1" x14ac:dyDescent="0.25">
      <c r="A1680" t="s">
        <v>13993</v>
      </c>
      <c r="B1680" t="s">
        <v>13994</v>
      </c>
      <c r="C1680" s="1" t="str">
        <f t="shared" si="169"/>
        <v>21:0955</v>
      </c>
      <c r="D1680" s="1" t="str">
        <f t="shared" si="170"/>
        <v>21:0006</v>
      </c>
      <c r="E1680" t="s">
        <v>11729</v>
      </c>
      <c r="F1680" t="s">
        <v>13995</v>
      </c>
      <c r="H1680">
        <v>64.591807200000005</v>
      </c>
      <c r="I1680">
        <v>-110.1490563</v>
      </c>
      <c r="J1680" s="1" t="str">
        <f t="shared" si="168"/>
        <v>Till</v>
      </c>
      <c r="K1680" s="1" t="str">
        <f t="shared" si="171"/>
        <v>Grain Mount: 0.25 – 0.50 mm</v>
      </c>
      <c r="L1680" t="s">
        <v>13152</v>
      </c>
      <c r="M1680" s="1" t="str">
        <f>HYPERLINK("http://geochem.nrcan.gc.ca/cdogs/content/kwd/kwd030530_e.htm", "Cr_Di")</f>
        <v>Cr_Di</v>
      </c>
      <c r="N1680" t="s">
        <v>9707</v>
      </c>
      <c r="O1680" t="s">
        <v>13996</v>
      </c>
      <c r="P1680" t="s">
        <v>2385</v>
      </c>
      <c r="Q1680" t="s">
        <v>13297</v>
      </c>
      <c r="R1680" t="s">
        <v>115</v>
      </c>
      <c r="S1680" t="s">
        <v>13997</v>
      </c>
      <c r="T1680" t="s">
        <v>186</v>
      </c>
      <c r="U1680" t="s">
        <v>13947</v>
      </c>
      <c r="V1680" t="s">
        <v>13584</v>
      </c>
      <c r="W1680" t="s">
        <v>1637</v>
      </c>
      <c r="X1680" t="s">
        <v>13998</v>
      </c>
    </row>
    <row r="1681" spans="1:24" hidden="1" x14ac:dyDescent="0.25">
      <c r="A1681" t="s">
        <v>13999</v>
      </c>
      <c r="B1681" t="s">
        <v>14000</v>
      </c>
      <c r="C1681" s="1" t="str">
        <f t="shared" si="169"/>
        <v>21:0955</v>
      </c>
      <c r="D1681" s="1" t="str">
        <f t="shared" si="170"/>
        <v>21:0006</v>
      </c>
      <c r="E1681" t="s">
        <v>11729</v>
      </c>
      <c r="F1681" t="s">
        <v>14001</v>
      </c>
      <c r="H1681">
        <v>64.591807200000005</v>
      </c>
      <c r="I1681">
        <v>-110.1490563</v>
      </c>
      <c r="J1681" s="1" t="str">
        <f t="shared" si="168"/>
        <v>Till</v>
      </c>
      <c r="K1681" s="1" t="str">
        <f t="shared" si="171"/>
        <v>Grain Mount: 0.25 – 0.50 mm</v>
      </c>
      <c r="L1681" t="s">
        <v>13152</v>
      </c>
      <c r="M1681" s="1" t="str">
        <f>HYPERLINK("http://geochem.nrcan.gc.ca/cdogs/content/kwd/kwd030529_e.htm", "Hi_Cr_Di")</f>
        <v>Hi_Cr_Di</v>
      </c>
      <c r="N1681" t="s">
        <v>14002</v>
      </c>
      <c r="O1681" t="s">
        <v>12558</v>
      </c>
      <c r="P1681" t="s">
        <v>127</v>
      </c>
      <c r="Q1681" t="s">
        <v>13213</v>
      </c>
      <c r="R1681" t="s">
        <v>409</v>
      </c>
      <c r="S1681" t="s">
        <v>14003</v>
      </c>
      <c r="T1681" t="s">
        <v>9526</v>
      </c>
      <c r="U1681" t="s">
        <v>14004</v>
      </c>
      <c r="V1681" t="s">
        <v>13290</v>
      </c>
      <c r="W1681" t="s">
        <v>1601</v>
      </c>
      <c r="X1681" t="s">
        <v>7547</v>
      </c>
    </row>
    <row r="1682" spans="1:24" hidden="1" x14ac:dyDescent="0.25">
      <c r="A1682" t="s">
        <v>14005</v>
      </c>
      <c r="B1682" t="s">
        <v>14006</v>
      </c>
      <c r="C1682" s="1" t="str">
        <f t="shared" si="169"/>
        <v>21:0955</v>
      </c>
      <c r="D1682" s="1" t="str">
        <f t="shared" si="170"/>
        <v>21:0006</v>
      </c>
      <c r="E1682" t="s">
        <v>11729</v>
      </c>
      <c r="F1682" t="s">
        <v>14007</v>
      </c>
      <c r="H1682">
        <v>64.591807200000005</v>
      </c>
      <c r="I1682">
        <v>-110.1490563</v>
      </c>
      <c r="J1682" s="1" t="str">
        <f t="shared" si="168"/>
        <v>Till</v>
      </c>
      <c r="K1682" s="1" t="str">
        <f t="shared" si="171"/>
        <v>Grain Mount: 0.25 – 0.50 mm</v>
      </c>
      <c r="L1682" t="s">
        <v>13152</v>
      </c>
      <c r="M1682" s="1" t="str">
        <f>HYPERLINK("http://geochem.nrcan.gc.ca/cdogs/content/kwd/kwd030530_e.htm", "Cr_Di")</f>
        <v>Cr_Di</v>
      </c>
      <c r="N1682" t="s">
        <v>7925</v>
      </c>
      <c r="O1682" t="s">
        <v>14008</v>
      </c>
      <c r="P1682" t="s">
        <v>5981</v>
      </c>
      <c r="Q1682" t="s">
        <v>14009</v>
      </c>
      <c r="R1682" t="s">
        <v>234</v>
      </c>
      <c r="S1682" t="s">
        <v>14010</v>
      </c>
      <c r="T1682" t="s">
        <v>186</v>
      </c>
      <c r="U1682" t="s">
        <v>11796</v>
      </c>
      <c r="V1682" t="s">
        <v>6353</v>
      </c>
      <c r="W1682" t="s">
        <v>3871</v>
      </c>
      <c r="X1682" t="s">
        <v>1905</v>
      </c>
    </row>
    <row r="1683" spans="1:24" hidden="1" x14ac:dyDescent="0.25">
      <c r="A1683" t="s">
        <v>14011</v>
      </c>
      <c r="B1683" t="s">
        <v>14012</v>
      </c>
      <c r="C1683" s="1" t="str">
        <f t="shared" si="169"/>
        <v>21:0955</v>
      </c>
      <c r="D1683" s="1" t="str">
        <f t="shared" si="170"/>
        <v>21:0006</v>
      </c>
      <c r="E1683" t="s">
        <v>11729</v>
      </c>
      <c r="F1683" t="s">
        <v>14013</v>
      </c>
      <c r="H1683">
        <v>64.591807200000005</v>
      </c>
      <c r="I1683">
        <v>-110.1490563</v>
      </c>
      <c r="J1683" s="1" t="str">
        <f t="shared" si="168"/>
        <v>Till</v>
      </c>
      <c r="K1683" s="1" t="str">
        <f t="shared" si="171"/>
        <v>Grain Mount: 0.25 – 0.50 mm</v>
      </c>
      <c r="L1683" t="s">
        <v>13152</v>
      </c>
      <c r="M1683" s="1" t="str">
        <f>HYPERLINK("http://geochem.nrcan.gc.ca/cdogs/content/kwd/kwd030530_e.htm", "Cr_Di")</f>
        <v>Cr_Di</v>
      </c>
      <c r="N1683" t="s">
        <v>13511</v>
      </c>
      <c r="O1683" t="s">
        <v>8750</v>
      </c>
      <c r="P1683" t="s">
        <v>14014</v>
      </c>
      <c r="Q1683" t="s">
        <v>14015</v>
      </c>
      <c r="R1683" t="s">
        <v>469</v>
      </c>
      <c r="S1683" t="s">
        <v>14016</v>
      </c>
      <c r="T1683" t="s">
        <v>633</v>
      </c>
      <c r="U1683" t="s">
        <v>9787</v>
      </c>
      <c r="V1683" t="s">
        <v>14017</v>
      </c>
      <c r="W1683" t="s">
        <v>3124</v>
      </c>
      <c r="X1683" t="s">
        <v>14018</v>
      </c>
    </row>
    <row r="1684" spans="1:24" hidden="1" x14ac:dyDescent="0.25">
      <c r="A1684" t="s">
        <v>14019</v>
      </c>
      <c r="B1684" t="s">
        <v>14020</v>
      </c>
      <c r="C1684" s="1" t="str">
        <f t="shared" si="169"/>
        <v>21:0955</v>
      </c>
      <c r="D1684" s="1" t="str">
        <f t="shared" si="170"/>
        <v>21:0006</v>
      </c>
      <c r="E1684" t="s">
        <v>11729</v>
      </c>
      <c r="F1684" t="s">
        <v>14021</v>
      </c>
      <c r="H1684">
        <v>64.591807200000005</v>
      </c>
      <c r="I1684">
        <v>-110.1490563</v>
      </c>
      <c r="J1684" s="1" t="str">
        <f t="shared" si="168"/>
        <v>Till</v>
      </c>
      <c r="K1684" s="1" t="str">
        <f t="shared" si="171"/>
        <v>Grain Mount: 0.25 – 0.50 mm</v>
      </c>
      <c r="L1684" t="s">
        <v>13152</v>
      </c>
      <c r="M1684" s="1" t="str">
        <f>HYPERLINK("http://geochem.nrcan.gc.ca/cdogs/content/kwd/kwd030529_e.htm", "Hi_Cr_Di")</f>
        <v>Hi_Cr_Di</v>
      </c>
      <c r="N1684" t="s">
        <v>2251</v>
      </c>
      <c r="O1684" t="s">
        <v>6760</v>
      </c>
      <c r="P1684" t="s">
        <v>14022</v>
      </c>
      <c r="Q1684" t="s">
        <v>6769</v>
      </c>
      <c r="R1684" t="s">
        <v>254</v>
      </c>
      <c r="S1684" t="s">
        <v>14023</v>
      </c>
      <c r="T1684" t="s">
        <v>78</v>
      </c>
      <c r="U1684" t="s">
        <v>9565</v>
      </c>
      <c r="V1684" t="s">
        <v>14024</v>
      </c>
      <c r="W1684" t="s">
        <v>1503</v>
      </c>
      <c r="X1684" t="s">
        <v>14025</v>
      </c>
    </row>
    <row r="1685" spans="1:24" hidden="1" x14ac:dyDescent="0.25">
      <c r="A1685" t="s">
        <v>14026</v>
      </c>
      <c r="B1685" t="s">
        <v>14027</v>
      </c>
      <c r="C1685" s="1" t="str">
        <f t="shared" si="169"/>
        <v>21:0955</v>
      </c>
      <c r="D1685" s="1" t="str">
        <f t="shared" si="170"/>
        <v>21:0006</v>
      </c>
      <c r="E1685" t="s">
        <v>11729</v>
      </c>
      <c r="F1685" t="s">
        <v>14028</v>
      </c>
      <c r="H1685">
        <v>64.591807200000005</v>
      </c>
      <c r="I1685">
        <v>-110.1490563</v>
      </c>
      <c r="J1685" s="1" t="str">
        <f t="shared" si="168"/>
        <v>Till</v>
      </c>
      <c r="K1685" s="1" t="str">
        <f t="shared" si="171"/>
        <v>Grain Mount: 0.25 – 0.50 mm</v>
      </c>
      <c r="L1685" t="s">
        <v>13152</v>
      </c>
      <c r="M1685" s="1" t="str">
        <f>HYPERLINK("http://geochem.nrcan.gc.ca/cdogs/content/kwd/kwd030529_e.htm", "Hi_Cr_Di")</f>
        <v>Hi_Cr_Di</v>
      </c>
      <c r="N1685" t="s">
        <v>14029</v>
      </c>
      <c r="O1685" t="s">
        <v>14030</v>
      </c>
      <c r="P1685" t="s">
        <v>6699</v>
      </c>
      <c r="Q1685" t="s">
        <v>5660</v>
      </c>
      <c r="R1685" t="s">
        <v>469</v>
      </c>
      <c r="S1685" t="s">
        <v>10828</v>
      </c>
      <c r="T1685" t="s">
        <v>5979</v>
      </c>
      <c r="U1685" t="s">
        <v>4716</v>
      </c>
      <c r="V1685" t="s">
        <v>14031</v>
      </c>
      <c r="W1685" t="s">
        <v>2707</v>
      </c>
      <c r="X1685" t="s">
        <v>14032</v>
      </c>
    </row>
    <row r="1686" spans="1:24" hidden="1" x14ac:dyDescent="0.25">
      <c r="A1686" t="s">
        <v>14033</v>
      </c>
      <c r="B1686" t="s">
        <v>14034</v>
      </c>
      <c r="C1686" s="1" t="str">
        <f t="shared" si="169"/>
        <v>21:0955</v>
      </c>
      <c r="D1686" s="1" t="str">
        <f t="shared" si="170"/>
        <v>21:0006</v>
      </c>
      <c r="E1686" t="s">
        <v>11729</v>
      </c>
      <c r="F1686" t="s">
        <v>14035</v>
      </c>
      <c r="H1686">
        <v>64.591807200000005</v>
      </c>
      <c r="I1686">
        <v>-110.1490563</v>
      </c>
      <c r="J1686" s="1" t="str">
        <f t="shared" si="168"/>
        <v>Till</v>
      </c>
      <c r="K1686" s="1" t="str">
        <f t="shared" si="171"/>
        <v>Grain Mount: 0.25 – 0.50 mm</v>
      </c>
      <c r="L1686" t="s">
        <v>13152</v>
      </c>
      <c r="M1686" s="1" t="str">
        <f>HYPERLINK("http://geochem.nrcan.gc.ca/cdogs/content/kwd/kwd030530_e.htm", "Cr_Di")</f>
        <v>Cr_Di</v>
      </c>
      <c r="N1686" t="s">
        <v>6699</v>
      </c>
      <c r="O1686" t="s">
        <v>9009</v>
      </c>
      <c r="P1686" t="s">
        <v>6440</v>
      </c>
      <c r="Q1686" t="s">
        <v>13425</v>
      </c>
      <c r="R1686" t="s">
        <v>156</v>
      </c>
      <c r="S1686" t="s">
        <v>6333</v>
      </c>
      <c r="T1686" t="s">
        <v>64</v>
      </c>
      <c r="U1686" t="s">
        <v>6513</v>
      </c>
      <c r="V1686" t="s">
        <v>14036</v>
      </c>
      <c r="W1686" t="s">
        <v>1365</v>
      </c>
      <c r="X1686" t="s">
        <v>13892</v>
      </c>
    </row>
    <row r="1687" spans="1:24" hidden="1" x14ac:dyDescent="0.25">
      <c r="A1687" t="s">
        <v>14037</v>
      </c>
      <c r="B1687" t="s">
        <v>14038</v>
      </c>
      <c r="C1687" s="1" t="str">
        <f t="shared" si="169"/>
        <v>21:0955</v>
      </c>
      <c r="D1687" s="1" t="str">
        <f t="shared" si="170"/>
        <v>21:0006</v>
      </c>
      <c r="E1687" t="s">
        <v>11729</v>
      </c>
      <c r="F1687" t="s">
        <v>14039</v>
      </c>
      <c r="H1687">
        <v>64.591807200000005</v>
      </c>
      <c r="I1687">
        <v>-110.1490563</v>
      </c>
      <c r="J1687" s="1" t="str">
        <f t="shared" si="168"/>
        <v>Till</v>
      </c>
      <c r="K1687" s="1" t="str">
        <f t="shared" si="171"/>
        <v>Grain Mount: 0.25 – 0.50 mm</v>
      </c>
      <c r="L1687" t="s">
        <v>13152</v>
      </c>
      <c r="M1687" s="1" t="str">
        <f>HYPERLINK("http://geochem.nrcan.gc.ca/cdogs/content/kwd/kwd030529_e.htm", "Hi_Cr_Di")</f>
        <v>Hi_Cr_Di</v>
      </c>
      <c r="N1687" t="s">
        <v>14040</v>
      </c>
      <c r="O1687" t="s">
        <v>14041</v>
      </c>
      <c r="P1687" t="s">
        <v>13896</v>
      </c>
      <c r="Q1687" t="s">
        <v>14042</v>
      </c>
      <c r="R1687" t="s">
        <v>233</v>
      </c>
      <c r="S1687" t="s">
        <v>9207</v>
      </c>
      <c r="T1687" t="s">
        <v>248</v>
      </c>
      <c r="U1687" t="s">
        <v>11138</v>
      </c>
      <c r="V1687" t="s">
        <v>14043</v>
      </c>
      <c r="W1687" t="s">
        <v>1022</v>
      </c>
      <c r="X1687" t="s">
        <v>14044</v>
      </c>
    </row>
    <row r="1688" spans="1:24" hidden="1" x14ac:dyDescent="0.25">
      <c r="A1688" t="s">
        <v>14045</v>
      </c>
      <c r="B1688" t="s">
        <v>14046</v>
      </c>
      <c r="C1688" s="1" t="str">
        <f t="shared" si="169"/>
        <v>21:0955</v>
      </c>
      <c r="D1688" s="1" t="str">
        <f t="shared" si="170"/>
        <v>21:0006</v>
      </c>
      <c r="E1688" t="s">
        <v>11729</v>
      </c>
      <c r="F1688" t="s">
        <v>14047</v>
      </c>
      <c r="H1688">
        <v>64.591807200000005</v>
      </c>
      <c r="I1688">
        <v>-110.1490563</v>
      </c>
      <c r="J1688" s="1" t="str">
        <f t="shared" si="168"/>
        <v>Till</v>
      </c>
      <c r="K1688" s="1" t="str">
        <f t="shared" si="171"/>
        <v>Grain Mount: 0.25 – 0.50 mm</v>
      </c>
      <c r="L1688" t="s">
        <v>13152</v>
      </c>
      <c r="M1688" s="1" t="str">
        <f>HYPERLINK("http://geochem.nrcan.gc.ca/cdogs/content/kwd/kwd030530_e.htm", "Cr_Di")</f>
        <v>Cr_Di</v>
      </c>
      <c r="N1688" t="s">
        <v>1383</v>
      </c>
      <c r="O1688" t="s">
        <v>14048</v>
      </c>
      <c r="P1688" t="s">
        <v>9479</v>
      </c>
      <c r="Q1688" t="s">
        <v>13977</v>
      </c>
      <c r="R1688" t="s">
        <v>2277</v>
      </c>
      <c r="S1688" t="s">
        <v>14049</v>
      </c>
      <c r="T1688" t="s">
        <v>4206</v>
      </c>
      <c r="U1688" t="s">
        <v>14050</v>
      </c>
      <c r="V1688" t="s">
        <v>14051</v>
      </c>
      <c r="W1688" t="s">
        <v>480</v>
      </c>
      <c r="X1688" t="s">
        <v>13465</v>
      </c>
    </row>
    <row r="1689" spans="1:24" hidden="1" x14ac:dyDescent="0.25">
      <c r="A1689" t="s">
        <v>14052</v>
      </c>
      <c r="B1689" t="s">
        <v>14053</v>
      </c>
      <c r="C1689" s="1" t="str">
        <f t="shared" si="169"/>
        <v>21:0955</v>
      </c>
      <c r="D1689" s="1" t="str">
        <f t="shared" si="170"/>
        <v>21:0006</v>
      </c>
      <c r="E1689" t="s">
        <v>11729</v>
      </c>
      <c r="F1689" t="s">
        <v>14054</v>
      </c>
      <c r="H1689">
        <v>64.591807200000005</v>
      </c>
      <c r="I1689">
        <v>-110.1490563</v>
      </c>
      <c r="J1689" s="1" t="str">
        <f t="shared" ref="J1689:J1752" si="173">HYPERLINK("http://geochem.nrcan.gc.ca/cdogs/content/kwd/kwd020044_e.htm", "Till")</f>
        <v>Till</v>
      </c>
      <c r="K1689" s="1" t="str">
        <f t="shared" si="171"/>
        <v>Grain Mount: 0.25 – 0.50 mm</v>
      </c>
      <c r="L1689" t="s">
        <v>13152</v>
      </c>
      <c r="M1689" s="1" t="str">
        <f>HYPERLINK("http://geochem.nrcan.gc.ca/cdogs/content/kwd/kwd030529_e.htm", "Hi_Cr_Di")</f>
        <v>Hi_Cr_Di</v>
      </c>
      <c r="N1689" t="s">
        <v>14055</v>
      </c>
      <c r="O1689" t="s">
        <v>12920</v>
      </c>
      <c r="P1689" t="s">
        <v>9552</v>
      </c>
      <c r="Q1689" t="s">
        <v>14056</v>
      </c>
      <c r="R1689" t="s">
        <v>390</v>
      </c>
      <c r="S1689" t="s">
        <v>14057</v>
      </c>
      <c r="T1689" t="s">
        <v>4992</v>
      </c>
      <c r="U1689" t="s">
        <v>1678</v>
      </c>
      <c r="V1689" t="s">
        <v>14058</v>
      </c>
      <c r="W1689" t="s">
        <v>400</v>
      </c>
      <c r="X1689" t="s">
        <v>14059</v>
      </c>
    </row>
    <row r="1690" spans="1:24" hidden="1" x14ac:dyDescent="0.25">
      <c r="A1690" t="s">
        <v>14060</v>
      </c>
      <c r="B1690" t="s">
        <v>14061</v>
      </c>
      <c r="C1690" s="1" t="str">
        <f t="shared" si="169"/>
        <v>21:0955</v>
      </c>
      <c r="D1690" s="1" t="str">
        <f t="shared" si="170"/>
        <v>21:0006</v>
      </c>
      <c r="E1690" t="s">
        <v>11729</v>
      </c>
      <c r="F1690" t="s">
        <v>14062</v>
      </c>
      <c r="H1690">
        <v>64.591807200000005</v>
      </c>
      <c r="I1690">
        <v>-110.1490563</v>
      </c>
      <c r="J1690" s="1" t="str">
        <f t="shared" si="173"/>
        <v>Till</v>
      </c>
      <c r="K1690" s="1" t="str">
        <f t="shared" si="171"/>
        <v>Grain Mount: 0.25 – 0.50 mm</v>
      </c>
      <c r="L1690" t="s">
        <v>13152</v>
      </c>
      <c r="M1690" s="1" t="str">
        <f>HYPERLINK("http://geochem.nrcan.gc.ca/cdogs/content/kwd/kwd030530_e.htm", "Cr_Di")</f>
        <v>Cr_Di</v>
      </c>
      <c r="N1690" t="s">
        <v>6387</v>
      </c>
      <c r="O1690" t="s">
        <v>14063</v>
      </c>
      <c r="P1690" t="s">
        <v>14064</v>
      </c>
      <c r="Q1690" t="s">
        <v>6301</v>
      </c>
      <c r="R1690" t="s">
        <v>142</v>
      </c>
      <c r="S1690" t="s">
        <v>14065</v>
      </c>
      <c r="T1690" t="s">
        <v>743</v>
      </c>
      <c r="U1690" t="s">
        <v>14066</v>
      </c>
      <c r="V1690" t="s">
        <v>6285</v>
      </c>
      <c r="W1690" t="s">
        <v>92</v>
      </c>
      <c r="X1690" t="s">
        <v>14067</v>
      </c>
    </row>
    <row r="1691" spans="1:24" hidden="1" x14ac:dyDescent="0.25">
      <c r="A1691" t="s">
        <v>14068</v>
      </c>
      <c r="B1691" t="s">
        <v>14069</v>
      </c>
      <c r="C1691" s="1" t="str">
        <f t="shared" si="169"/>
        <v>21:0955</v>
      </c>
      <c r="D1691" s="1" t="str">
        <f t="shared" si="170"/>
        <v>21:0006</v>
      </c>
      <c r="E1691" t="s">
        <v>11729</v>
      </c>
      <c r="F1691" t="s">
        <v>14070</v>
      </c>
      <c r="H1691">
        <v>64.591807200000005</v>
      </c>
      <c r="I1691">
        <v>-110.1490563</v>
      </c>
      <c r="J1691" s="1" t="str">
        <f t="shared" si="173"/>
        <v>Till</v>
      </c>
      <c r="K1691" s="1" t="str">
        <f t="shared" si="171"/>
        <v>Grain Mount: 0.25 – 0.50 mm</v>
      </c>
      <c r="L1691" t="s">
        <v>13152</v>
      </c>
      <c r="M1691" s="1" t="str">
        <f>HYPERLINK("http://geochem.nrcan.gc.ca/cdogs/content/kwd/kwd030530_e.htm", "Cr_Di")</f>
        <v>Cr_Di</v>
      </c>
      <c r="N1691" t="s">
        <v>6856</v>
      </c>
      <c r="O1691" t="s">
        <v>13090</v>
      </c>
      <c r="P1691" t="s">
        <v>5063</v>
      </c>
      <c r="Q1691" t="s">
        <v>6512</v>
      </c>
      <c r="R1691" t="s">
        <v>50</v>
      </c>
      <c r="S1691" t="s">
        <v>6529</v>
      </c>
      <c r="T1691" t="s">
        <v>1350</v>
      </c>
      <c r="U1691" t="s">
        <v>13456</v>
      </c>
      <c r="V1691" t="s">
        <v>13661</v>
      </c>
      <c r="W1691" t="s">
        <v>987</v>
      </c>
      <c r="X1691" t="s">
        <v>14071</v>
      </c>
    </row>
    <row r="1692" spans="1:24" hidden="1" x14ac:dyDescent="0.25">
      <c r="A1692" t="s">
        <v>14072</v>
      </c>
      <c r="B1692" t="s">
        <v>14073</v>
      </c>
      <c r="C1692" s="1" t="str">
        <f t="shared" si="169"/>
        <v>21:0955</v>
      </c>
      <c r="D1692" s="1" t="str">
        <f t="shared" si="170"/>
        <v>21:0006</v>
      </c>
      <c r="E1692" t="s">
        <v>11729</v>
      </c>
      <c r="F1692" t="s">
        <v>14074</v>
      </c>
      <c r="H1692">
        <v>64.591807200000005</v>
      </c>
      <c r="I1692">
        <v>-110.1490563</v>
      </c>
      <c r="J1692" s="1" t="str">
        <f t="shared" si="173"/>
        <v>Till</v>
      </c>
      <c r="K1692" s="1" t="str">
        <f t="shared" si="171"/>
        <v>Grain Mount: 0.25 – 0.50 mm</v>
      </c>
      <c r="L1692" t="s">
        <v>13152</v>
      </c>
      <c r="M1692" s="1" t="str">
        <f>HYPERLINK("http://geochem.nrcan.gc.ca/cdogs/content/kwd/kwd030530_e.htm", "Cr_Di")</f>
        <v>Cr_Di</v>
      </c>
      <c r="N1692" t="s">
        <v>6115</v>
      </c>
      <c r="O1692" t="s">
        <v>4040</v>
      </c>
      <c r="P1692" t="s">
        <v>6360</v>
      </c>
      <c r="Q1692" t="s">
        <v>6876</v>
      </c>
      <c r="R1692" t="s">
        <v>728</v>
      </c>
      <c r="S1692" t="s">
        <v>6485</v>
      </c>
      <c r="T1692" t="s">
        <v>4123</v>
      </c>
      <c r="U1692" t="s">
        <v>2511</v>
      </c>
      <c r="V1692" t="s">
        <v>14075</v>
      </c>
      <c r="W1692" t="s">
        <v>3124</v>
      </c>
      <c r="X1692" t="s">
        <v>14076</v>
      </c>
    </row>
    <row r="1693" spans="1:24" hidden="1" x14ac:dyDescent="0.25">
      <c r="A1693" t="s">
        <v>14077</v>
      </c>
      <c r="B1693" t="s">
        <v>14078</v>
      </c>
      <c r="C1693" s="1" t="str">
        <f t="shared" si="169"/>
        <v>21:0955</v>
      </c>
      <c r="D1693" s="1" t="str">
        <f t="shared" si="170"/>
        <v>21:0006</v>
      </c>
      <c r="E1693" t="s">
        <v>11729</v>
      </c>
      <c r="F1693" t="s">
        <v>14079</v>
      </c>
      <c r="H1693">
        <v>64.591807200000005</v>
      </c>
      <c r="I1693">
        <v>-110.1490563</v>
      </c>
      <c r="J1693" s="1" t="str">
        <f t="shared" si="173"/>
        <v>Till</v>
      </c>
      <c r="K1693" s="1" t="str">
        <f t="shared" si="171"/>
        <v>Grain Mount: 0.25 – 0.50 mm</v>
      </c>
      <c r="L1693" t="s">
        <v>13152</v>
      </c>
      <c r="M1693" s="1" t="str">
        <f>HYPERLINK("http://geochem.nrcan.gc.ca/cdogs/content/kwd/kwd030530_e.htm", "Cr_Di")</f>
        <v>Cr_Di</v>
      </c>
      <c r="N1693" t="s">
        <v>1098</v>
      </c>
      <c r="O1693" t="s">
        <v>14080</v>
      </c>
      <c r="P1693" t="s">
        <v>9267</v>
      </c>
      <c r="Q1693" t="s">
        <v>13691</v>
      </c>
      <c r="R1693" t="s">
        <v>421</v>
      </c>
      <c r="S1693" t="s">
        <v>14081</v>
      </c>
      <c r="T1693" t="s">
        <v>4430</v>
      </c>
      <c r="U1693" t="s">
        <v>13882</v>
      </c>
      <c r="V1693" t="s">
        <v>14082</v>
      </c>
      <c r="W1693" t="s">
        <v>701</v>
      </c>
      <c r="X1693" t="s">
        <v>4100</v>
      </c>
    </row>
    <row r="1694" spans="1:24" hidden="1" x14ac:dyDescent="0.25">
      <c r="A1694" t="s">
        <v>14083</v>
      </c>
      <c r="B1694" t="s">
        <v>14084</v>
      </c>
      <c r="C1694" s="1" t="str">
        <f t="shared" ref="C1694:C1757" si="174">HYPERLINK("http://geochem.nrcan.gc.ca/cdogs/content/bdl/bdl210955_e.htm", "21:0955")</f>
        <v>21:0955</v>
      </c>
      <c r="D1694" s="1" t="str">
        <f t="shared" ref="D1694:D1757" si="175">HYPERLINK("http://geochem.nrcan.gc.ca/cdogs/content/svy/svy210006_e.htm", "21:0006")</f>
        <v>21:0006</v>
      </c>
      <c r="E1694" t="s">
        <v>11729</v>
      </c>
      <c r="F1694" t="s">
        <v>14085</v>
      </c>
      <c r="H1694">
        <v>64.591807200000005</v>
      </c>
      <c r="I1694">
        <v>-110.1490563</v>
      </c>
      <c r="J1694" s="1" t="str">
        <f t="shared" si="173"/>
        <v>Till</v>
      </c>
      <c r="K1694" s="1" t="str">
        <f t="shared" ref="K1694:K1757" si="176">HYPERLINK("http://geochem.nrcan.gc.ca/cdogs/content/kwd/kwd080043_e.htm", "Grain Mount: 0.25 – 0.50 mm")</f>
        <v>Grain Mount: 0.25 – 0.50 mm</v>
      </c>
      <c r="L1694" t="s">
        <v>13152</v>
      </c>
      <c r="M1694" s="1" t="str">
        <f>HYPERLINK("http://geochem.nrcan.gc.ca/cdogs/content/kwd/kwd030530_e.htm", "Cr_Di")</f>
        <v>Cr_Di</v>
      </c>
      <c r="N1694" t="s">
        <v>6759</v>
      </c>
      <c r="O1694" t="s">
        <v>14086</v>
      </c>
      <c r="P1694" t="s">
        <v>14014</v>
      </c>
      <c r="Q1694" t="s">
        <v>6583</v>
      </c>
      <c r="R1694" t="s">
        <v>64</v>
      </c>
      <c r="S1694" t="s">
        <v>6655</v>
      </c>
      <c r="T1694" t="s">
        <v>1036</v>
      </c>
      <c r="U1694" t="s">
        <v>13249</v>
      </c>
      <c r="V1694" t="s">
        <v>14087</v>
      </c>
      <c r="W1694" t="s">
        <v>4619</v>
      </c>
      <c r="X1694" t="s">
        <v>14088</v>
      </c>
    </row>
    <row r="1695" spans="1:24" hidden="1" x14ac:dyDescent="0.25">
      <c r="A1695" t="s">
        <v>14089</v>
      </c>
      <c r="B1695" t="s">
        <v>14090</v>
      </c>
      <c r="C1695" s="1" t="str">
        <f t="shared" si="174"/>
        <v>21:0955</v>
      </c>
      <c r="D1695" s="1" t="str">
        <f t="shared" si="175"/>
        <v>21:0006</v>
      </c>
      <c r="E1695" t="s">
        <v>11729</v>
      </c>
      <c r="F1695" t="s">
        <v>14091</v>
      </c>
      <c r="H1695">
        <v>64.591807200000005</v>
      </c>
      <c r="I1695">
        <v>-110.1490563</v>
      </c>
      <c r="J1695" s="1" t="str">
        <f t="shared" si="173"/>
        <v>Till</v>
      </c>
      <c r="K1695" s="1" t="str">
        <f t="shared" si="176"/>
        <v>Grain Mount: 0.25 – 0.50 mm</v>
      </c>
      <c r="L1695" t="s">
        <v>13152</v>
      </c>
      <c r="M1695" s="1" t="str">
        <f>HYPERLINK("http://geochem.nrcan.gc.ca/cdogs/content/kwd/kwd030543_e.htm", "Di")</f>
        <v>Di</v>
      </c>
      <c r="N1695" t="s">
        <v>14092</v>
      </c>
      <c r="O1695" t="s">
        <v>12754</v>
      </c>
      <c r="P1695" t="s">
        <v>14093</v>
      </c>
      <c r="Q1695" t="s">
        <v>14094</v>
      </c>
      <c r="R1695" t="s">
        <v>1269</v>
      </c>
      <c r="S1695" t="s">
        <v>844</v>
      </c>
      <c r="T1695" t="s">
        <v>158</v>
      </c>
      <c r="U1695" t="s">
        <v>9773</v>
      </c>
      <c r="V1695" t="s">
        <v>6273</v>
      </c>
      <c r="W1695" t="s">
        <v>1390</v>
      </c>
      <c r="X1695" t="s">
        <v>14095</v>
      </c>
    </row>
    <row r="1696" spans="1:24" hidden="1" x14ac:dyDescent="0.25">
      <c r="A1696" t="s">
        <v>14096</v>
      </c>
      <c r="B1696" t="s">
        <v>14097</v>
      </c>
      <c r="C1696" s="1" t="str">
        <f t="shared" si="174"/>
        <v>21:0955</v>
      </c>
      <c r="D1696" s="1" t="str">
        <f t="shared" si="175"/>
        <v>21:0006</v>
      </c>
      <c r="E1696" t="s">
        <v>11729</v>
      </c>
      <c r="F1696" t="s">
        <v>14098</v>
      </c>
      <c r="H1696">
        <v>64.591807200000005</v>
      </c>
      <c r="I1696">
        <v>-110.1490563</v>
      </c>
      <c r="J1696" s="1" t="str">
        <f t="shared" si="173"/>
        <v>Till</v>
      </c>
      <c r="K1696" s="1" t="str">
        <f t="shared" si="176"/>
        <v>Grain Mount: 0.25 – 0.50 mm</v>
      </c>
      <c r="L1696" t="s">
        <v>13152</v>
      </c>
      <c r="M1696" s="1" t="str">
        <f>HYPERLINK("http://geochem.nrcan.gc.ca/cdogs/content/kwd/kwd030543_e.htm", "Di")</f>
        <v>Di</v>
      </c>
      <c r="N1696" t="s">
        <v>5472</v>
      </c>
      <c r="O1696" t="s">
        <v>14099</v>
      </c>
      <c r="P1696" t="s">
        <v>11037</v>
      </c>
      <c r="Q1696" t="s">
        <v>1007</v>
      </c>
      <c r="R1696" t="s">
        <v>411</v>
      </c>
      <c r="S1696" t="s">
        <v>14100</v>
      </c>
      <c r="T1696" t="s">
        <v>470</v>
      </c>
      <c r="U1696" t="s">
        <v>14101</v>
      </c>
      <c r="V1696" t="s">
        <v>14102</v>
      </c>
      <c r="W1696" t="s">
        <v>636</v>
      </c>
      <c r="X1696" t="s">
        <v>14103</v>
      </c>
    </row>
    <row r="1697" spans="1:24" hidden="1" x14ac:dyDescent="0.25">
      <c r="A1697" t="s">
        <v>14104</v>
      </c>
      <c r="B1697" t="s">
        <v>14105</v>
      </c>
      <c r="C1697" s="1" t="str">
        <f t="shared" si="174"/>
        <v>21:0955</v>
      </c>
      <c r="D1697" s="1" t="str">
        <f t="shared" si="175"/>
        <v>21:0006</v>
      </c>
      <c r="E1697" t="s">
        <v>11729</v>
      </c>
      <c r="F1697" t="s">
        <v>14106</v>
      </c>
      <c r="H1697">
        <v>64.591807200000005</v>
      </c>
      <c r="I1697">
        <v>-110.1490563</v>
      </c>
      <c r="J1697" s="1" t="str">
        <f t="shared" si="173"/>
        <v>Till</v>
      </c>
      <c r="K1697" s="1" t="str">
        <f t="shared" si="176"/>
        <v>Grain Mount: 0.25 – 0.50 mm</v>
      </c>
      <c r="L1697" t="s">
        <v>13152</v>
      </c>
      <c r="M1697" s="1" t="str">
        <f>HYPERLINK("http://geochem.nrcan.gc.ca/cdogs/content/kwd/kwd030530_e.htm", "Cr_Di")</f>
        <v>Cr_Di</v>
      </c>
      <c r="N1697" t="s">
        <v>2335</v>
      </c>
      <c r="O1697" t="s">
        <v>14107</v>
      </c>
      <c r="P1697" t="s">
        <v>6761</v>
      </c>
      <c r="Q1697" t="s">
        <v>14108</v>
      </c>
      <c r="R1697" t="s">
        <v>142</v>
      </c>
      <c r="S1697" t="s">
        <v>12861</v>
      </c>
      <c r="T1697" t="s">
        <v>1027</v>
      </c>
      <c r="U1697" t="s">
        <v>14109</v>
      </c>
      <c r="V1697" t="s">
        <v>14110</v>
      </c>
      <c r="W1697" t="s">
        <v>461</v>
      </c>
      <c r="X1697" t="s">
        <v>14111</v>
      </c>
    </row>
    <row r="1698" spans="1:24" hidden="1" x14ac:dyDescent="0.25">
      <c r="A1698" t="s">
        <v>14112</v>
      </c>
      <c r="B1698" t="s">
        <v>14113</v>
      </c>
      <c r="C1698" s="1" t="str">
        <f t="shared" si="174"/>
        <v>21:0955</v>
      </c>
      <c r="D1698" s="1" t="str">
        <f t="shared" si="175"/>
        <v>21:0006</v>
      </c>
      <c r="E1698" t="s">
        <v>11729</v>
      </c>
      <c r="F1698" t="s">
        <v>14114</v>
      </c>
      <c r="H1698">
        <v>64.591807200000005</v>
      </c>
      <c r="I1698">
        <v>-110.1490563</v>
      </c>
      <c r="J1698" s="1" t="str">
        <f t="shared" si="173"/>
        <v>Till</v>
      </c>
      <c r="K1698" s="1" t="str">
        <f t="shared" si="176"/>
        <v>Grain Mount: 0.25 – 0.50 mm</v>
      </c>
      <c r="L1698" t="s">
        <v>13152</v>
      </c>
      <c r="M1698" s="1" t="str">
        <f>HYPERLINK("http://geochem.nrcan.gc.ca/cdogs/content/kwd/kwd030543_e.htm", "Di")</f>
        <v>Di</v>
      </c>
      <c r="N1698" t="s">
        <v>14115</v>
      </c>
      <c r="O1698" t="s">
        <v>14116</v>
      </c>
      <c r="P1698" t="s">
        <v>14117</v>
      </c>
      <c r="Q1698" t="s">
        <v>14118</v>
      </c>
      <c r="R1698" t="s">
        <v>457</v>
      </c>
      <c r="S1698" t="s">
        <v>14119</v>
      </c>
      <c r="T1698" t="s">
        <v>1009</v>
      </c>
      <c r="U1698" t="s">
        <v>205</v>
      </c>
      <c r="V1698" t="s">
        <v>14120</v>
      </c>
      <c r="W1698" t="s">
        <v>425</v>
      </c>
      <c r="X1698" t="s">
        <v>14121</v>
      </c>
    </row>
    <row r="1699" spans="1:24" hidden="1" x14ac:dyDescent="0.25">
      <c r="A1699" t="s">
        <v>14122</v>
      </c>
      <c r="B1699" t="s">
        <v>14123</v>
      </c>
      <c r="C1699" s="1" t="str">
        <f t="shared" si="174"/>
        <v>21:0955</v>
      </c>
      <c r="D1699" s="1" t="str">
        <f t="shared" si="175"/>
        <v>21:0006</v>
      </c>
      <c r="E1699" t="s">
        <v>11729</v>
      </c>
      <c r="F1699" t="s">
        <v>14124</v>
      </c>
      <c r="H1699">
        <v>64.591807200000005</v>
      </c>
      <c r="I1699">
        <v>-110.1490563</v>
      </c>
      <c r="J1699" s="1" t="str">
        <f t="shared" si="173"/>
        <v>Till</v>
      </c>
      <c r="K1699" s="1" t="str">
        <f t="shared" si="176"/>
        <v>Grain Mount: 0.25 – 0.50 mm</v>
      </c>
      <c r="L1699" t="s">
        <v>13152</v>
      </c>
      <c r="M1699" s="1" t="str">
        <f>HYPERLINK("http://geochem.nrcan.gc.ca/cdogs/content/kwd/kwd030529_e.htm", "Hi_Cr_Di")</f>
        <v>Hi_Cr_Di</v>
      </c>
      <c r="N1699" t="s">
        <v>1498</v>
      </c>
      <c r="O1699" t="s">
        <v>14125</v>
      </c>
      <c r="P1699" t="s">
        <v>6298</v>
      </c>
      <c r="Q1699" t="s">
        <v>14126</v>
      </c>
      <c r="R1699" t="s">
        <v>1269</v>
      </c>
      <c r="S1699" t="s">
        <v>14127</v>
      </c>
      <c r="T1699" t="s">
        <v>78</v>
      </c>
      <c r="U1699" t="s">
        <v>13181</v>
      </c>
      <c r="V1699" t="s">
        <v>14128</v>
      </c>
      <c r="W1699" t="s">
        <v>6913</v>
      </c>
      <c r="X1699" t="s">
        <v>14129</v>
      </c>
    </row>
    <row r="1700" spans="1:24" hidden="1" x14ac:dyDescent="0.25">
      <c r="A1700" t="s">
        <v>14130</v>
      </c>
      <c r="B1700" t="s">
        <v>14131</v>
      </c>
      <c r="C1700" s="1" t="str">
        <f t="shared" si="174"/>
        <v>21:0955</v>
      </c>
      <c r="D1700" s="1" t="str">
        <f t="shared" si="175"/>
        <v>21:0006</v>
      </c>
      <c r="E1700" t="s">
        <v>11729</v>
      </c>
      <c r="F1700" t="s">
        <v>14132</v>
      </c>
      <c r="H1700">
        <v>64.591807200000005</v>
      </c>
      <c r="I1700">
        <v>-110.1490563</v>
      </c>
      <c r="J1700" s="1" t="str">
        <f t="shared" si="173"/>
        <v>Till</v>
      </c>
      <c r="K1700" s="1" t="str">
        <f t="shared" si="176"/>
        <v>Grain Mount: 0.25 – 0.50 mm</v>
      </c>
      <c r="L1700" t="s">
        <v>13152</v>
      </c>
      <c r="M1700" s="1" t="str">
        <f>HYPERLINK("http://geochem.nrcan.gc.ca/cdogs/content/kwd/kwd030530_e.htm", "Cr_Di")</f>
        <v>Cr_Di</v>
      </c>
      <c r="N1700" t="s">
        <v>4546</v>
      </c>
      <c r="O1700" t="s">
        <v>13873</v>
      </c>
      <c r="P1700" t="s">
        <v>13223</v>
      </c>
      <c r="Q1700" t="s">
        <v>14133</v>
      </c>
      <c r="R1700" t="s">
        <v>1156</v>
      </c>
      <c r="S1700" t="s">
        <v>6538</v>
      </c>
      <c r="T1700" t="s">
        <v>1193</v>
      </c>
      <c r="U1700" t="s">
        <v>6796</v>
      </c>
      <c r="V1700" t="s">
        <v>14134</v>
      </c>
      <c r="W1700" t="s">
        <v>3465</v>
      </c>
      <c r="X1700" t="s">
        <v>14135</v>
      </c>
    </row>
    <row r="1701" spans="1:24" hidden="1" x14ac:dyDescent="0.25">
      <c r="A1701" t="s">
        <v>14136</v>
      </c>
      <c r="B1701" t="s">
        <v>14137</v>
      </c>
      <c r="C1701" s="1" t="str">
        <f t="shared" si="174"/>
        <v>21:0955</v>
      </c>
      <c r="D1701" s="1" t="str">
        <f t="shared" si="175"/>
        <v>21:0006</v>
      </c>
      <c r="E1701" t="s">
        <v>11729</v>
      </c>
      <c r="F1701" t="s">
        <v>14138</v>
      </c>
      <c r="H1701">
        <v>64.591807200000005</v>
      </c>
      <c r="I1701">
        <v>-110.1490563</v>
      </c>
      <c r="J1701" s="1" t="str">
        <f t="shared" si="173"/>
        <v>Till</v>
      </c>
      <c r="K1701" s="1" t="str">
        <f t="shared" si="176"/>
        <v>Grain Mount: 0.25 – 0.50 mm</v>
      </c>
      <c r="L1701" t="s">
        <v>13152</v>
      </c>
      <c r="M1701" s="1" t="str">
        <f>HYPERLINK("http://geochem.nrcan.gc.ca/cdogs/content/kwd/kwd030546_e.htm", "Missing")</f>
        <v>Missing</v>
      </c>
      <c r="N1701" t="s">
        <v>291</v>
      </c>
      <c r="O1701" t="s">
        <v>366</v>
      </c>
      <c r="P1701" t="s">
        <v>245</v>
      </c>
      <c r="Q1701" t="s">
        <v>366</v>
      </c>
      <c r="R1701" t="s">
        <v>33</v>
      </c>
      <c r="S1701" t="s">
        <v>33</v>
      </c>
      <c r="T1701" t="s">
        <v>234</v>
      </c>
      <c r="U1701" t="s">
        <v>33</v>
      </c>
      <c r="V1701" t="s">
        <v>531</v>
      </c>
      <c r="W1701" t="s">
        <v>366</v>
      </c>
      <c r="X1701" t="s">
        <v>14139</v>
      </c>
    </row>
    <row r="1702" spans="1:24" hidden="1" x14ac:dyDescent="0.25">
      <c r="A1702" t="s">
        <v>14140</v>
      </c>
      <c r="B1702" t="s">
        <v>14141</v>
      </c>
      <c r="C1702" s="1" t="str">
        <f t="shared" si="174"/>
        <v>21:0955</v>
      </c>
      <c r="D1702" s="1" t="str">
        <f t="shared" si="175"/>
        <v>21:0006</v>
      </c>
      <c r="E1702" t="s">
        <v>11729</v>
      </c>
      <c r="F1702" t="s">
        <v>14142</v>
      </c>
      <c r="H1702">
        <v>64.591807200000005</v>
      </c>
      <c r="I1702">
        <v>-110.1490563</v>
      </c>
      <c r="J1702" s="1" t="str">
        <f t="shared" si="173"/>
        <v>Till</v>
      </c>
      <c r="K1702" s="1" t="str">
        <f t="shared" si="176"/>
        <v>Grain Mount: 0.25 – 0.50 mm</v>
      </c>
      <c r="L1702" t="s">
        <v>13152</v>
      </c>
      <c r="M1702" s="1" t="str">
        <f>HYPERLINK("http://geochem.nrcan.gc.ca/cdogs/content/kwd/kwd030530_e.htm", "Cr_Di")</f>
        <v>Cr_Di</v>
      </c>
      <c r="N1702" t="s">
        <v>5668</v>
      </c>
      <c r="O1702" t="s">
        <v>14143</v>
      </c>
      <c r="P1702" t="s">
        <v>2958</v>
      </c>
      <c r="Q1702" t="s">
        <v>14144</v>
      </c>
      <c r="R1702" t="s">
        <v>291</v>
      </c>
      <c r="S1702" t="s">
        <v>14145</v>
      </c>
      <c r="T1702" t="s">
        <v>1558</v>
      </c>
      <c r="U1702" t="s">
        <v>4698</v>
      </c>
      <c r="V1702" t="s">
        <v>14146</v>
      </c>
      <c r="W1702" t="s">
        <v>3021</v>
      </c>
      <c r="X1702" t="s">
        <v>14147</v>
      </c>
    </row>
    <row r="1703" spans="1:24" hidden="1" x14ac:dyDescent="0.25">
      <c r="A1703" t="s">
        <v>14148</v>
      </c>
      <c r="B1703" t="s">
        <v>14149</v>
      </c>
      <c r="C1703" s="1" t="str">
        <f t="shared" si="174"/>
        <v>21:0955</v>
      </c>
      <c r="D1703" s="1" t="str">
        <f t="shared" si="175"/>
        <v>21:0006</v>
      </c>
      <c r="E1703" t="s">
        <v>11729</v>
      </c>
      <c r="F1703" t="s">
        <v>14150</v>
      </c>
      <c r="H1703">
        <v>64.591807200000005</v>
      </c>
      <c r="I1703">
        <v>-110.1490563</v>
      </c>
      <c r="J1703" s="1" t="str">
        <f t="shared" si="173"/>
        <v>Till</v>
      </c>
      <c r="K1703" s="1" t="str">
        <f t="shared" si="176"/>
        <v>Grain Mount: 0.25 – 0.50 mm</v>
      </c>
      <c r="L1703" t="s">
        <v>13152</v>
      </c>
      <c r="M1703" s="1" t="str">
        <f>HYPERLINK("http://geochem.nrcan.gc.ca/cdogs/content/kwd/kwd030530_e.htm", "Cr_Di")</f>
        <v>Cr_Di</v>
      </c>
      <c r="N1703" t="s">
        <v>6499</v>
      </c>
      <c r="O1703" t="s">
        <v>14151</v>
      </c>
      <c r="P1703" t="s">
        <v>6484</v>
      </c>
      <c r="Q1703" t="s">
        <v>11296</v>
      </c>
      <c r="R1703" t="s">
        <v>411</v>
      </c>
      <c r="S1703" t="s">
        <v>14152</v>
      </c>
      <c r="T1703" t="s">
        <v>1193</v>
      </c>
      <c r="U1703" t="s">
        <v>14153</v>
      </c>
      <c r="V1703" t="s">
        <v>14154</v>
      </c>
      <c r="W1703" t="s">
        <v>5250</v>
      </c>
      <c r="X1703" t="s">
        <v>14155</v>
      </c>
    </row>
    <row r="1704" spans="1:24" hidden="1" x14ac:dyDescent="0.25">
      <c r="A1704" t="s">
        <v>14156</v>
      </c>
      <c r="B1704" t="s">
        <v>14157</v>
      </c>
      <c r="C1704" s="1" t="str">
        <f t="shared" si="174"/>
        <v>21:0955</v>
      </c>
      <c r="D1704" s="1" t="str">
        <f t="shared" si="175"/>
        <v>21:0006</v>
      </c>
      <c r="E1704" t="s">
        <v>11729</v>
      </c>
      <c r="F1704" t="s">
        <v>14158</v>
      </c>
      <c r="H1704">
        <v>64.591807200000005</v>
      </c>
      <c r="I1704">
        <v>-110.1490563</v>
      </c>
      <c r="J1704" s="1" t="str">
        <f t="shared" si="173"/>
        <v>Till</v>
      </c>
      <c r="K1704" s="1" t="str">
        <f t="shared" si="176"/>
        <v>Grain Mount: 0.25 – 0.50 mm</v>
      </c>
      <c r="L1704" t="s">
        <v>13152</v>
      </c>
      <c r="M1704" s="1" t="str">
        <f>HYPERLINK("http://geochem.nrcan.gc.ca/cdogs/content/kwd/kwd030529_e.htm", "Hi_Cr_Di")</f>
        <v>Hi_Cr_Di</v>
      </c>
      <c r="N1704" t="s">
        <v>1395</v>
      </c>
      <c r="O1704" t="s">
        <v>14159</v>
      </c>
      <c r="P1704" t="s">
        <v>14160</v>
      </c>
      <c r="Q1704" t="s">
        <v>14161</v>
      </c>
      <c r="R1704" t="s">
        <v>480</v>
      </c>
      <c r="S1704" t="s">
        <v>13492</v>
      </c>
      <c r="T1704" t="s">
        <v>1552</v>
      </c>
      <c r="U1704" t="s">
        <v>6390</v>
      </c>
      <c r="V1704" t="s">
        <v>14162</v>
      </c>
      <c r="W1704" t="s">
        <v>345</v>
      </c>
      <c r="X1704" t="s">
        <v>1474</v>
      </c>
    </row>
    <row r="1705" spans="1:24" hidden="1" x14ac:dyDescent="0.25">
      <c r="A1705" t="s">
        <v>14163</v>
      </c>
      <c r="B1705" t="s">
        <v>14164</v>
      </c>
      <c r="C1705" s="1" t="str">
        <f t="shared" si="174"/>
        <v>21:0955</v>
      </c>
      <c r="D1705" s="1" t="str">
        <f t="shared" si="175"/>
        <v>21:0006</v>
      </c>
      <c r="E1705" t="s">
        <v>11729</v>
      </c>
      <c r="F1705" t="s">
        <v>14165</v>
      </c>
      <c r="H1705">
        <v>64.591807200000005</v>
      </c>
      <c r="I1705">
        <v>-110.1490563</v>
      </c>
      <c r="J1705" s="1" t="str">
        <f t="shared" si="173"/>
        <v>Till</v>
      </c>
      <c r="K1705" s="1" t="str">
        <f t="shared" si="176"/>
        <v>Grain Mount: 0.25 – 0.50 mm</v>
      </c>
      <c r="L1705" t="s">
        <v>13152</v>
      </c>
      <c r="M1705" s="1" t="str">
        <f>HYPERLINK("http://geochem.nrcan.gc.ca/cdogs/content/kwd/kwd030543_e.htm", "Di")</f>
        <v>Di</v>
      </c>
      <c r="N1705" t="s">
        <v>6610</v>
      </c>
      <c r="O1705" t="s">
        <v>14166</v>
      </c>
      <c r="P1705" t="s">
        <v>4363</v>
      </c>
      <c r="Q1705" t="s">
        <v>14167</v>
      </c>
      <c r="R1705" t="s">
        <v>645</v>
      </c>
      <c r="S1705" t="s">
        <v>14168</v>
      </c>
      <c r="T1705" t="s">
        <v>4827</v>
      </c>
      <c r="U1705" t="s">
        <v>6668</v>
      </c>
      <c r="V1705" t="s">
        <v>14169</v>
      </c>
      <c r="W1705" t="s">
        <v>1196</v>
      </c>
      <c r="X1705" t="s">
        <v>14170</v>
      </c>
    </row>
    <row r="1706" spans="1:24" hidden="1" x14ac:dyDescent="0.25">
      <c r="A1706" t="s">
        <v>14171</v>
      </c>
      <c r="B1706" t="s">
        <v>14172</v>
      </c>
      <c r="C1706" s="1" t="str">
        <f t="shared" si="174"/>
        <v>21:0955</v>
      </c>
      <c r="D1706" s="1" t="str">
        <f t="shared" si="175"/>
        <v>21:0006</v>
      </c>
      <c r="E1706" t="s">
        <v>11729</v>
      </c>
      <c r="F1706" t="s">
        <v>14173</v>
      </c>
      <c r="H1706">
        <v>64.591807200000005</v>
      </c>
      <c r="I1706">
        <v>-110.1490563</v>
      </c>
      <c r="J1706" s="1" t="str">
        <f t="shared" si="173"/>
        <v>Till</v>
      </c>
      <c r="K1706" s="1" t="str">
        <f t="shared" si="176"/>
        <v>Grain Mount: 0.25 – 0.50 mm</v>
      </c>
      <c r="L1706" t="s">
        <v>13152</v>
      </c>
      <c r="M1706" s="1" t="str">
        <f t="shared" ref="M1706:M1711" si="177">HYPERLINK("http://geochem.nrcan.gc.ca/cdogs/content/kwd/kwd030530_e.htm", "Cr_Di")</f>
        <v>Cr_Di</v>
      </c>
      <c r="N1706" t="s">
        <v>13886</v>
      </c>
      <c r="O1706" t="s">
        <v>14174</v>
      </c>
      <c r="P1706" t="s">
        <v>13169</v>
      </c>
      <c r="Q1706" t="s">
        <v>14175</v>
      </c>
      <c r="R1706" t="s">
        <v>490</v>
      </c>
      <c r="S1706" t="s">
        <v>13997</v>
      </c>
      <c r="T1706" t="s">
        <v>1193</v>
      </c>
      <c r="U1706" t="s">
        <v>9107</v>
      </c>
      <c r="V1706" t="s">
        <v>14176</v>
      </c>
      <c r="W1706" t="s">
        <v>3546</v>
      </c>
      <c r="X1706" t="s">
        <v>12843</v>
      </c>
    </row>
    <row r="1707" spans="1:24" hidden="1" x14ac:dyDescent="0.25">
      <c r="A1707" t="s">
        <v>14177</v>
      </c>
      <c r="B1707" t="s">
        <v>14178</v>
      </c>
      <c r="C1707" s="1" t="str">
        <f t="shared" si="174"/>
        <v>21:0955</v>
      </c>
      <c r="D1707" s="1" t="str">
        <f t="shared" si="175"/>
        <v>21:0006</v>
      </c>
      <c r="E1707" t="s">
        <v>11729</v>
      </c>
      <c r="F1707" t="s">
        <v>14179</v>
      </c>
      <c r="H1707">
        <v>64.591807200000005</v>
      </c>
      <c r="I1707">
        <v>-110.1490563</v>
      </c>
      <c r="J1707" s="1" t="str">
        <f t="shared" si="173"/>
        <v>Till</v>
      </c>
      <c r="K1707" s="1" t="str">
        <f t="shared" si="176"/>
        <v>Grain Mount: 0.25 – 0.50 mm</v>
      </c>
      <c r="L1707" t="s">
        <v>13152</v>
      </c>
      <c r="M1707" s="1" t="str">
        <f t="shared" si="177"/>
        <v>Cr_Di</v>
      </c>
      <c r="N1707" t="s">
        <v>14180</v>
      </c>
      <c r="O1707" t="s">
        <v>14181</v>
      </c>
      <c r="P1707" t="s">
        <v>11732</v>
      </c>
      <c r="Q1707" t="s">
        <v>5492</v>
      </c>
      <c r="R1707" t="s">
        <v>409</v>
      </c>
      <c r="S1707" t="s">
        <v>14182</v>
      </c>
      <c r="T1707" t="s">
        <v>158</v>
      </c>
      <c r="U1707" t="s">
        <v>13386</v>
      </c>
      <c r="V1707" t="s">
        <v>14183</v>
      </c>
      <c r="W1707" t="s">
        <v>248</v>
      </c>
      <c r="X1707" t="s">
        <v>14184</v>
      </c>
    </row>
    <row r="1708" spans="1:24" hidden="1" x14ac:dyDescent="0.25">
      <c r="A1708" t="s">
        <v>14185</v>
      </c>
      <c r="B1708" t="s">
        <v>14186</v>
      </c>
      <c r="C1708" s="1" t="str">
        <f t="shared" si="174"/>
        <v>21:0955</v>
      </c>
      <c r="D1708" s="1" t="str">
        <f t="shared" si="175"/>
        <v>21:0006</v>
      </c>
      <c r="E1708" t="s">
        <v>11729</v>
      </c>
      <c r="F1708" t="s">
        <v>14187</v>
      </c>
      <c r="H1708">
        <v>64.591807200000005</v>
      </c>
      <c r="I1708">
        <v>-110.1490563</v>
      </c>
      <c r="J1708" s="1" t="str">
        <f t="shared" si="173"/>
        <v>Till</v>
      </c>
      <c r="K1708" s="1" t="str">
        <f t="shared" si="176"/>
        <v>Grain Mount: 0.25 – 0.50 mm</v>
      </c>
      <c r="L1708" t="s">
        <v>13152</v>
      </c>
      <c r="M1708" s="1" t="str">
        <f t="shared" si="177"/>
        <v>Cr_Di</v>
      </c>
      <c r="N1708" t="s">
        <v>5039</v>
      </c>
      <c r="O1708" t="s">
        <v>14188</v>
      </c>
      <c r="P1708" t="s">
        <v>6443</v>
      </c>
      <c r="Q1708" t="s">
        <v>14189</v>
      </c>
      <c r="R1708" t="s">
        <v>421</v>
      </c>
      <c r="S1708" t="s">
        <v>7227</v>
      </c>
      <c r="T1708" t="s">
        <v>743</v>
      </c>
      <c r="U1708" t="s">
        <v>5751</v>
      </c>
      <c r="V1708" t="s">
        <v>13970</v>
      </c>
      <c r="W1708" t="s">
        <v>1822</v>
      </c>
      <c r="X1708" t="s">
        <v>14190</v>
      </c>
    </row>
    <row r="1709" spans="1:24" hidden="1" x14ac:dyDescent="0.25">
      <c r="A1709" t="s">
        <v>14191</v>
      </c>
      <c r="B1709" t="s">
        <v>14192</v>
      </c>
      <c r="C1709" s="1" t="str">
        <f t="shared" si="174"/>
        <v>21:0955</v>
      </c>
      <c r="D1709" s="1" t="str">
        <f t="shared" si="175"/>
        <v>21:0006</v>
      </c>
      <c r="E1709" t="s">
        <v>11729</v>
      </c>
      <c r="F1709" t="s">
        <v>14193</v>
      </c>
      <c r="H1709">
        <v>64.591807200000005</v>
      </c>
      <c r="I1709">
        <v>-110.1490563</v>
      </c>
      <c r="J1709" s="1" t="str">
        <f t="shared" si="173"/>
        <v>Till</v>
      </c>
      <c r="K1709" s="1" t="str">
        <f t="shared" si="176"/>
        <v>Grain Mount: 0.25 – 0.50 mm</v>
      </c>
      <c r="L1709" t="s">
        <v>13152</v>
      </c>
      <c r="M1709" s="1" t="str">
        <f t="shared" si="177"/>
        <v>Cr_Di</v>
      </c>
      <c r="N1709" t="s">
        <v>14194</v>
      </c>
      <c r="O1709" t="s">
        <v>14195</v>
      </c>
      <c r="P1709" t="s">
        <v>14196</v>
      </c>
      <c r="Q1709" t="s">
        <v>6682</v>
      </c>
      <c r="R1709" t="s">
        <v>115</v>
      </c>
      <c r="S1709" t="s">
        <v>13997</v>
      </c>
      <c r="T1709" t="s">
        <v>5979</v>
      </c>
      <c r="U1709" t="s">
        <v>14197</v>
      </c>
      <c r="V1709" t="s">
        <v>14198</v>
      </c>
      <c r="W1709" t="s">
        <v>3021</v>
      </c>
      <c r="X1709" t="s">
        <v>2279</v>
      </c>
    </row>
    <row r="1710" spans="1:24" hidden="1" x14ac:dyDescent="0.25">
      <c r="A1710" t="s">
        <v>14199</v>
      </c>
      <c r="B1710" t="s">
        <v>14200</v>
      </c>
      <c r="C1710" s="1" t="str">
        <f t="shared" si="174"/>
        <v>21:0955</v>
      </c>
      <c r="D1710" s="1" t="str">
        <f t="shared" si="175"/>
        <v>21:0006</v>
      </c>
      <c r="E1710" t="s">
        <v>11729</v>
      </c>
      <c r="F1710" t="s">
        <v>14201</v>
      </c>
      <c r="H1710">
        <v>64.591807200000005</v>
      </c>
      <c r="I1710">
        <v>-110.1490563</v>
      </c>
      <c r="J1710" s="1" t="str">
        <f t="shared" si="173"/>
        <v>Till</v>
      </c>
      <c r="K1710" s="1" t="str">
        <f t="shared" si="176"/>
        <v>Grain Mount: 0.25 – 0.50 mm</v>
      </c>
      <c r="L1710" t="s">
        <v>13152</v>
      </c>
      <c r="M1710" s="1" t="str">
        <f t="shared" si="177"/>
        <v>Cr_Di</v>
      </c>
      <c r="N1710" t="s">
        <v>6635</v>
      </c>
      <c r="O1710" t="s">
        <v>2108</v>
      </c>
      <c r="P1710" t="s">
        <v>5981</v>
      </c>
      <c r="Q1710" t="s">
        <v>14202</v>
      </c>
      <c r="R1710" t="s">
        <v>129</v>
      </c>
      <c r="S1710" t="s">
        <v>14203</v>
      </c>
      <c r="T1710" t="s">
        <v>1350</v>
      </c>
      <c r="U1710" t="s">
        <v>14204</v>
      </c>
      <c r="V1710" t="s">
        <v>14205</v>
      </c>
      <c r="W1710" t="s">
        <v>295</v>
      </c>
      <c r="X1710" t="s">
        <v>14206</v>
      </c>
    </row>
    <row r="1711" spans="1:24" hidden="1" x14ac:dyDescent="0.25">
      <c r="A1711" t="s">
        <v>14207</v>
      </c>
      <c r="B1711" t="s">
        <v>14208</v>
      </c>
      <c r="C1711" s="1" t="str">
        <f t="shared" si="174"/>
        <v>21:0955</v>
      </c>
      <c r="D1711" s="1" t="str">
        <f t="shared" si="175"/>
        <v>21:0006</v>
      </c>
      <c r="E1711" t="s">
        <v>11729</v>
      </c>
      <c r="F1711" t="s">
        <v>14209</v>
      </c>
      <c r="H1711">
        <v>64.591807200000005</v>
      </c>
      <c r="I1711">
        <v>-110.1490563</v>
      </c>
      <c r="J1711" s="1" t="str">
        <f t="shared" si="173"/>
        <v>Till</v>
      </c>
      <c r="K1711" s="1" t="str">
        <f t="shared" si="176"/>
        <v>Grain Mount: 0.25 – 0.50 mm</v>
      </c>
      <c r="L1711" t="s">
        <v>13152</v>
      </c>
      <c r="M1711" s="1" t="str">
        <f t="shared" si="177"/>
        <v>Cr_Di</v>
      </c>
      <c r="N1711" t="s">
        <v>1187</v>
      </c>
      <c r="O1711" t="s">
        <v>14210</v>
      </c>
      <c r="P1711" t="s">
        <v>4726</v>
      </c>
      <c r="Q1711" t="s">
        <v>6752</v>
      </c>
      <c r="R1711" t="s">
        <v>1269</v>
      </c>
      <c r="S1711" t="s">
        <v>14211</v>
      </c>
      <c r="T1711" t="s">
        <v>129</v>
      </c>
      <c r="U1711" t="s">
        <v>5063</v>
      </c>
      <c r="V1711" t="s">
        <v>11149</v>
      </c>
      <c r="W1711" t="s">
        <v>558</v>
      </c>
      <c r="X1711" t="s">
        <v>14212</v>
      </c>
    </row>
    <row r="1712" spans="1:24" hidden="1" x14ac:dyDescent="0.25">
      <c r="A1712" t="s">
        <v>14213</v>
      </c>
      <c r="B1712" t="s">
        <v>14214</v>
      </c>
      <c r="C1712" s="1" t="str">
        <f t="shared" si="174"/>
        <v>21:0955</v>
      </c>
      <c r="D1712" s="1" t="str">
        <f t="shared" si="175"/>
        <v>21:0006</v>
      </c>
      <c r="E1712" t="s">
        <v>11729</v>
      </c>
      <c r="F1712" t="s">
        <v>14215</v>
      </c>
      <c r="H1712">
        <v>64.591807200000005</v>
      </c>
      <c r="I1712">
        <v>-110.1490563</v>
      </c>
      <c r="J1712" s="1" t="str">
        <f t="shared" si="173"/>
        <v>Till</v>
      </c>
      <c r="K1712" s="1" t="str">
        <f t="shared" si="176"/>
        <v>Grain Mount: 0.25 – 0.50 mm</v>
      </c>
      <c r="L1712" t="s">
        <v>13152</v>
      </c>
      <c r="M1712" s="1" t="str">
        <f>HYPERLINK("http://geochem.nrcan.gc.ca/cdogs/content/kwd/kwd030529_e.htm", "Hi_Cr_Di")</f>
        <v>Hi_Cr_Di</v>
      </c>
      <c r="N1712" t="s">
        <v>14216</v>
      </c>
      <c r="O1712" t="s">
        <v>14217</v>
      </c>
      <c r="P1712" t="s">
        <v>4925</v>
      </c>
      <c r="Q1712" t="s">
        <v>14218</v>
      </c>
      <c r="R1712" t="s">
        <v>469</v>
      </c>
      <c r="S1712" t="s">
        <v>14219</v>
      </c>
      <c r="T1712" t="s">
        <v>2353</v>
      </c>
      <c r="U1712" t="s">
        <v>14220</v>
      </c>
      <c r="V1712" t="s">
        <v>14221</v>
      </c>
      <c r="W1712" t="s">
        <v>1706</v>
      </c>
      <c r="X1712" t="s">
        <v>11321</v>
      </c>
    </row>
    <row r="1713" spans="1:24" hidden="1" x14ac:dyDescent="0.25">
      <c r="A1713" t="s">
        <v>14222</v>
      </c>
      <c r="B1713" t="s">
        <v>14223</v>
      </c>
      <c r="C1713" s="1" t="str">
        <f t="shared" si="174"/>
        <v>21:0955</v>
      </c>
      <c r="D1713" s="1" t="str">
        <f t="shared" si="175"/>
        <v>21:0006</v>
      </c>
      <c r="E1713" t="s">
        <v>11729</v>
      </c>
      <c r="F1713" t="s">
        <v>14224</v>
      </c>
      <c r="H1713">
        <v>64.591807200000005</v>
      </c>
      <c r="I1713">
        <v>-110.1490563</v>
      </c>
      <c r="J1713" s="1" t="str">
        <f t="shared" si="173"/>
        <v>Till</v>
      </c>
      <c r="K1713" s="1" t="str">
        <f t="shared" si="176"/>
        <v>Grain Mount: 0.25 – 0.50 mm</v>
      </c>
      <c r="L1713" t="s">
        <v>13152</v>
      </c>
      <c r="M1713" s="1" t="str">
        <f>HYPERLINK("http://geochem.nrcan.gc.ca/cdogs/content/kwd/kwd030530_e.htm", "Cr_Di")</f>
        <v>Cr_Di</v>
      </c>
      <c r="N1713" t="s">
        <v>13675</v>
      </c>
      <c r="O1713" t="s">
        <v>14225</v>
      </c>
      <c r="P1713" t="s">
        <v>1187</v>
      </c>
      <c r="Q1713" t="s">
        <v>14226</v>
      </c>
      <c r="R1713" t="s">
        <v>1269</v>
      </c>
      <c r="S1713" t="s">
        <v>13319</v>
      </c>
      <c r="T1713" t="s">
        <v>129</v>
      </c>
      <c r="U1713" t="s">
        <v>6521</v>
      </c>
      <c r="V1713" t="s">
        <v>6548</v>
      </c>
      <c r="W1713" t="s">
        <v>147</v>
      </c>
      <c r="X1713" t="s">
        <v>14227</v>
      </c>
    </row>
    <row r="1714" spans="1:24" hidden="1" x14ac:dyDescent="0.25">
      <c r="A1714" t="s">
        <v>14228</v>
      </c>
      <c r="B1714" t="s">
        <v>14229</v>
      </c>
      <c r="C1714" s="1" t="str">
        <f t="shared" si="174"/>
        <v>21:0955</v>
      </c>
      <c r="D1714" s="1" t="str">
        <f t="shared" si="175"/>
        <v>21:0006</v>
      </c>
      <c r="E1714" t="s">
        <v>11729</v>
      </c>
      <c r="F1714" t="s">
        <v>14230</v>
      </c>
      <c r="H1714">
        <v>64.591807200000005</v>
      </c>
      <c r="I1714">
        <v>-110.1490563</v>
      </c>
      <c r="J1714" s="1" t="str">
        <f t="shared" si="173"/>
        <v>Till</v>
      </c>
      <c r="K1714" s="1" t="str">
        <f t="shared" si="176"/>
        <v>Grain Mount: 0.25 – 0.50 mm</v>
      </c>
      <c r="L1714" t="s">
        <v>13152</v>
      </c>
      <c r="M1714" s="1" t="str">
        <f>HYPERLINK("http://geochem.nrcan.gc.ca/cdogs/content/kwd/kwd030530_e.htm", "Cr_Di")</f>
        <v>Cr_Di</v>
      </c>
      <c r="N1714" t="s">
        <v>14231</v>
      </c>
      <c r="O1714" t="s">
        <v>14232</v>
      </c>
      <c r="P1714" t="s">
        <v>6734</v>
      </c>
      <c r="Q1714" t="s">
        <v>14233</v>
      </c>
      <c r="R1714" t="s">
        <v>955</v>
      </c>
      <c r="S1714" t="s">
        <v>14234</v>
      </c>
      <c r="T1714" t="s">
        <v>1172</v>
      </c>
      <c r="U1714" t="s">
        <v>6304</v>
      </c>
      <c r="V1714" t="s">
        <v>14235</v>
      </c>
      <c r="W1714" t="s">
        <v>3021</v>
      </c>
      <c r="X1714" t="s">
        <v>14236</v>
      </c>
    </row>
    <row r="1715" spans="1:24" hidden="1" x14ac:dyDescent="0.25">
      <c r="A1715" t="s">
        <v>14237</v>
      </c>
      <c r="B1715" t="s">
        <v>14238</v>
      </c>
      <c r="C1715" s="1" t="str">
        <f t="shared" si="174"/>
        <v>21:0955</v>
      </c>
      <c r="D1715" s="1" t="str">
        <f t="shared" si="175"/>
        <v>21:0006</v>
      </c>
      <c r="E1715" t="s">
        <v>11729</v>
      </c>
      <c r="F1715" t="s">
        <v>14239</v>
      </c>
      <c r="H1715">
        <v>64.591807200000005</v>
      </c>
      <c r="I1715">
        <v>-110.1490563</v>
      </c>
      <c r="J1715" s="1" t="str">
        <f t="shared" si="173"/>
        <v>Till</v>
      </c>
      <c r="K1715" s="1" t="str">
        <f t="shared" si="176"/>
        <v>Grain Mount: 0.25 – 0.50 mm</v>
      </c>
      <c r="L1715" t="s">
        <v>13152</v>
      </c>
      <c r="M1715" s="1" t="str">
        <f>HYPERLINK("http://geochem.nrcan.gc.ca/cdogs/content/kwd/kwd030530_e.htm", "Cr_Di")</f>
        <v>Cr_Di</v>
      </c>
      <c r="N1715" t="s">
        <v>2328</v>
      </c>
      <c r="O1715" t="s">
        <v>14240</v>
      </c>
      <c r="P1715" t="s">
        <v>6771</v>
      </c>
      <c r="Q1715" t="s">
        <v>14241</v>
      </c>
      <c r="R1715" t="s">
        <v>200</v>
      </c>
      <c r="S1715" t="s">
        <v>12130</v>
      </c>
      <c r="T1715" t="s">
        <v>78</v>
      </c>
      <c r="U1715" t="s">
        <v>5512</v>
      </c>
      <c r="V1715" t="s">
        <v>14242</v>
      </c>
      <c r="W1715" t="s">
        <v>4619</v>
      </c>
      <c r="X1715" t="s">
        <v>14212</v>
      </c>
    </row>
    <row r="1716" spans="1:24" hidden="1" x14ac:dyDescent="0.25">
      <c r="A1716" t="s">
        <v>14243</v>
      </c>
      <c r="B1716" t="s">
        <v>14244</v>
      </c>
      <c r="C1716" s="1" t="str">
        <f t="shared" si="174"/>
        <v>21:0955</v>
      </c>
      <c r="D1716" s="1" t="str">
        <f t="shared" si="175"/>
        <v>21:0006</v>
      </c>
      <c r="E1716" t="s">
        <v>11729</v>
      </c>
      <c r="F1716" t="s">
        <v>14245</v>
      </c>
      <c r="H1716">
        <v>64.591807200000005</v>
      </c>
      <c r="I1716">
        <v>-110.1490563</v>
      </c>
      <c r="J1716" s="1" t="str">
        <f t="shared" si="173"/>
        <v>Till</v>
      </c>
      <c r="K1716" s="1" t="str">
        <f t="shared" si="176"/>
        <v>Grain Mount: 0.25 – 0.50 mm</v>
      </c>
      <c r="L1716" t="s">
        <v>13152</v>
      </c>
      <c r="M1716" s="1" t="str">
        <f>HYPERLINK("http://geochem.nrcan.gc.ca/cdogs/content/kwd/kwd030529_e.htm", "Hi_Cr_Di")</f>
        <v>Hi_Cr_Di</v>
      </c>
      <c r="N1716" t="s">
        <v>14246</v>
      </c>
      <c r="O1716" t="s">
        <v>14247</v>
      </c>
      <c r="P1716" t="s">
        <v>13781</v>
      </c>
      <c r="Q1716" t="s">
        <v>14248</v>
      </c>
      <c r="R1716" t="s">
        <v>170</v>
      </c>
      <c r="S1716" t="s">
        <v>14065</v>
      </c>
      <c r="T1716" t="s">
        <v>184</v>
      </c>
      <c r="U1716" t="s">
        <v>6786</v>
      </c>
      <c r="V1716" t="s">
        <v>13443</v>
      </c>
      <c r="W1716" t="s">
        <v>6675</v>
      </c>
      <c r="X1716" t="s">
        <v>14249</v>
      </c>
    </row>
    <row r="1717" spans="1:24" hidden="1" x14ac:dyDescent="0.25">
      <c r="A1717" t="s">
        <v>14250</v>
      </c>
      <c r="B1717" t="s">
        <v>14251</v>
      </c>
      <c r="C1717" s="1" t="str">
        <f t="shared" si="174"/>
        <v>21:0955</v>
      </c>
      <c r="D1717" s="1" t="str">
        <f t="shared" si="175"/>
        <v>21:0006</v>
      </c>
      <c r="E1717" t="s">
        <v>11729</v>
      </c>
      <c r="F1717" t="s">
        <v>14252</v>
      </c>
      <c r="H1717">
        <v>64.591807200000005</v>
      </c>
      <c r="I1717">
        <v>-110.1490563</v>
      </c>
      <c r="J1717" s="1" t="str">
        <f t="shared" si="173"/>
        <v>Till</v>
      </c>
      <c r="K1717" s="1" t="str">
        <f t="shared" si="176"/>
        <v>Grain Mount: 0.25 – 0.50 mm</v>
      </c>
      <c r="L1717" t="s">
        <v>13152</v>
      </c>
      <c r="M1717" s="1" t="str">
        <f t="shared" ref="M1717:M1728" si="178">HYPERLINK("http://geochem.nrcan.gc.ca/cdogs/content/kwd/kwd030530_e.htm", "Cr_Di")</f>
        <v>Cr_Di</v>
      </c>
      <c r="N1717" t="s">
        <v>4716</v>
      </c>
      <c r="O1717" t="s">
        <v>8641</v>
      </c>
      <c r="P1717" t="s">
        <v>14253</v>
      </c>
      <c r="Q1717" t="s">
        <v>14254</v>
      </c>
      <c r="R1717" t="s">
        <v>1193</v>
      </c>
      <c r="S1717" t="s">
        <v>13472</v>
      </c>
      <c r="T1717" t="s">
        <v>743</v>
      </c>
      <c r="U1717" t="s">
        <v>14255</v>
      </c>
      <c r="V1717" t="s">
        <v>14256</v>
      </c>
      <c r="W1717" t="s">
        <v>3191</v>
      </c>
      <c r="X1717" t="s">
        <v>3712</v>
      </c>
    </row>
    <row r="1718" spans="1:24" hidden="1" x14ac:dyDescent="0.25">
      <c r="A1718" t="s">
        <v>14257</v>
      </c>
      <c r="B1718" t="s">
        <v>14258</v>
      </c>
      <c r="C1718" s="1" t="str">
        <f t="shared" si="174"/>
        <v>21:0955</v>
      </c>
      <c r="D1718" s="1" t="str">
        <f t="shared" si="175"/>
        <v>21:0006</v>
      </c>
      <c r="E1718" t="s">
        <v>11729</v>
      </c>
      <c r="F1718" t="s">
        <v>14259</v>
      </c>
      <c r="H1718">
        <v>64.591807200000005</v>
      </c>
      <c r="I1718">
        <v>-110.1490563</v>
      </c>
      <c r="J1718" s="1" t="str">
        <f t="shared" si="173"/>
        <v>Till</v>
      </c>
      <c r="K1718" s="1" t="str">
        <f t="shared" si="176"/>
        <v>Grain Mount: 0.25 – 0.50 mm</v>
      </c>
      <c r="L1718" t="s">
        <v>13152</v>
      </c>
      <c r="M1718" s="1" t="str">
        <f t="shared" si="178"/>
        <v>Cr_Di</v>
      </c>
      <c r="N1718" t="s">
        <v>6681</v>
      </c>
      <c r="O1718" t="s">
        <v>14260</v>
      </c>
      <c r="P1718" t="s">
        <v>2399</v>
      </c>
      <c r="Q1718" t="s">
        <v>13235</v>
      </c>
      <c r="R1718" t="s">
        <v>480</v>
      </c>
      <c r="S1718" t="s">
        <v>14261</v>
      </c>
      <c r="T1718" t="s">
        <v>390</v>
      </c>
      <c r="U1718" t="s">
        <v>6557</v>
      </c>
      <c r="V1718" t="s">
        <v>6615</v>
      </c>
      <c r="W1718" t="s">
        <v>3546</v>
      </c>
      <c r="X1718" t="s">
        <v>14262</v>
      </c>
    </row>
    <row r="1719" spans="1:24" hidden="1" x14ac:dyDescent="0.25">
      <c r="A1719" t="s">
        <v>14263</v>
      </c>
      <c r="B1719" t="s">
        <v>14264</v>
      </c>
      <c r="C1719" s="1" t="str">
        <f t="shared" si="174"/>
        <v>21:0955</v>
      </c>
      <c r="D1719" s="1" t="str">
        <f t="shared" si="175"/>
        <v>21:0006</v>
      </c>
      <c r="E1719" t="s">
        <v>11729</v>
      </c>
      <c r="F1719" t="s">
        <v>14265</v>
      </c>
      <c r="H1719">
        <v>64.591807200000005</v>
      </c>
      <c r="I1719">
        <v>-110.1490563</v>
      </c>
      <c r="J1719" s="1" t="str">
        <f t="shared" si="173"/>
        <v>Till</v>
      </c>
      <c r="K1719" s="1" t="str">
        <f t="shared" si="176"/>
        <v>Grain Mount: 0.25 – 0.50 mm</v>
      </c>
      <c r="L1719" t="s">
        <v>13152</v>
      </c>
      <c r="M1719" s="1" t="str">
        <f t="shared" si="178"/>
        <v>Cr_Di</v>
      </c>
      <c r="N1719" t="s">
        <v>14160</v>
      </c>
      <c r="O1719" t="s">
        <v>14266</v>
      </c>
      <c r="P1719" t="s">
        <v>6875</v>
      </c>
      <c r="Q1719" t="s">
        <v>14267</v>
      </c>
      <c r="R1719" t="s">
        <v>1269</v>
      </c>
      <c r="S1719" t="s">
        <v>12787</v>
      </c>
      <c r="T1719" t="s">
        <v>509</v>
      </c>
      <c r="U1719" t="s">
        <v>14268</v>
      </c>
      <c r="V1719" t="s">
        <v>6842</v>
      </c>
      <c r="W1719" t="s">
        <v>6605</v>
      </c>
      <c r="X1719" t="s">
        <v>14269</v>
      </c>
    </row>
    <row r="1720" spans="1:24" hidden="1" x14ac:dyDescent="0.25">
      <c r="A1720" t="s">
        <v>14270</v>
      </c>
      <c r="B1720" t="s">
        <v>14271</v>
      </c>
      <c r="C1720" s="1" t="str">
        <f t="shared" si="174"/>
        <v>21:0955</v>
      </c>
      <c r="D1720" s="1" t="str">
        <f t="shared" si="175"/>
        <v>21:0006</v>
      </c>
      <c r="E1720" t="s">
        <v>11729</v>
      </c>
      <c r="F1720" t="s">
        <v>14272</v>
      </c>
      <c r="H1720">
        <v>64.591807200000005</v>
      </c>
      <c r="I1720">
        <v>-110.1490563</v>
      </c>
      <c r="J1720" s="1" t="str">
        <f t="shared" si="173"/>
        <v>Till</v>
      </c>
      <c r="K1720" s="1" t="str">
        <f t="shared" si="176"/>
        <v>Grain Mount: 0.25 – 0.50 mm</v>
      </c>
      <c r="L1720" t="s">
        <v>13152</v>
      </c>
      <c r="M1720" s="1" t="str">
        <f t="shared" si="178"/>
        <v>Cr_Di</v>
      </c>
      <c r="N1720" t="s">
        <v>14204</v>
      </c>
      <c r="O1720" t="s">
        <v>4732</v>
      </c>
      <c r="P1720" t="s">
        <v>14273</v>
      </c>
      <c r="Q1720" t="s">
        <v>14274</v>
      </c>
      <c r="R1720" t="s">
        <v>457</v>
      </c>
      <c r="S1720" t="s">
        <v>13308</v>
      </c>
      <c r="T1720" t="s">
        <v>474</v>
      </c>
      <c r="U1720" t="s">
        <v>6710</v>
      </c>
      <c r="V1720" t="s">
        <v>5315</v>
      </c>
      <c r="W1720" t="s">
        <v>6315</v>
      </c>
      <c r="X1720" t="s">
        <v>4170</v>
      </c>
    </row>
    <row r="1721" spans="1:24" hidden="1" x14ac:dyDescent="0.25">
      <c r="A1721" t="s">
        <v>14275</v>
      </c>
      <c r="B1721" t="s">
        <v>14276</v>
      </c>
      <c r="C1721" s="1" t="str">
        <f t="shared" si="174"/>
        <v>21:0955</v>
      </c>
      <c r="D1721" s="1" t="str">
        <f t="shared" si="175"/>
        <v>21:0006</v>
      </c>
      <c r="E1721" t="s">
        <v>11729</v>
      </c>
      <c r="F1721" t="s">
        <v>14277</v>
      </c>
      <c r="H1721">
        <v>64.591807200000005</v>
      </c>
      <c r="I1721">
        <v>-110.1490563</v>
      </c>
      <c r="J1721" s="1" t="str">
        <f t="shared" si="173"/>
        <v>Till</v>
      </c>
      <c r="K1721" s="1" t="str">
        <f t="shared" si="176"/>
        <v>Grain Mount: 0.25 – 0.50 mm</v>
      </c>
      <c r="L1721" t="s">
        <v>13152</v>
      </c>
      <c r="M1721" s="1" t="str">
        <f t="shared" si="178"/>
        <v>Cr_Di</v>
      </c>
      <c r="N1721" t="s">
        <v>6456</v>
      </c>
      <c r="O1721" t="s">
        <v>14278</v>
      </c>
      <c r="P1721" t="s">
        <v>13760</v>
      </c>
      <c r="Q1721" t="s">
        <v>14279</v>
      </c>
      <c r="R1721" t="s">
        <v>490</v>
      </c>
      <c r="S1721" t="s">
        <v>14280</v>
      </c>
      <c r="T1721" t="s">
        <v>1009</v>
      </c>
      <c r="U1721" t="s">
        <v>1016</v>
      </c>
      <c r="V1721" t="s">
        <v>14281</v>
      </c>
      <c r="W1721" t="s">
        <v>1058</v>
      </c>
      <c r="X1721" t="s">
        <v>6478</v>
      </c>
    </row>
    <row r="1722" spans="1:24" hidden="1" x14ac:dyDescent="0.25">
      <c r="A1722" t="s">
        <v>14282</v>
      </c>
      <c r="B1722" t="s">
        <v>14283</v>
      </c>
      <c r="C1722" s="1" t="str">
        <f t="shared" si="174"/>
        <v>21:0955</v>
      </c>
      <c r="D1722" s="1" t="str">
        <f t="shared" si="175"/>
        <v>21:0006</v>
      </c>
      <c r="E1722" t="s">
        <v>11729</v>
      </c>
      <c r="F1722" t="s">
        <v>14284</v>
      </c>
      <c r="H1722">
        <v>64.591807200000005</v>
      </c>
      <c r="I1722">
        <v>-110.1490563</v>
      </c>
      <c r="J1722" s="1" t="str">
        <f t="shared" si="173"/>
        <v>Till</v>
      </c>
      <c r="K1722" s="1" t="str">
        <f t="shared" si="176"/>
        <v>Grain Mount: 0.25 – 0.50 mm</v>
      </c>
      <c r="L1722" t="s">
        <v>13152</v>
      </c>
      <c r="M1722" s="1" t="str">
        <f t="shared" si="178"/>
        <v>Cr_Di</v>
      </c>
      <c r="N1722" t="s">
        <v>14285</v>
      </c>
      <c r="O1722" t="s">
        <v>10910</v>
      </c>
      <c r="P1722" t="s">
        <v>13667</v>
      </c>
      <c r="Q1722" t="s">
        <v>13425</v>
      </c>
      <c r="R1722" t="s">
        <v>200</v>
      </c>
      <c r="S1722" t="s">
        <v>14286</v>
      </c>
      <c r="T1722" t="s">
        <v>2353</v>
      </c>
      <c r="U1722" t="s">
        <v>187</v>
      </c>
      <c r="V1722" t="s">
        <v>14287</v>
      </c>
      <c r="W1722" t="s">
        <v>6412</v>
      </c>
      <c r="X1722" t="s">
        <v>14288</v>
      </c>
    </row>
    <row r="1723" spans="1:24" hidden="1" x14ac:dyDescent="0.25">
      <c r="A1723" t="s">
        <v>14289</v>
      </c>
      <c r="B1723" t="s">
        <v>14290</v>
      </c>
      <c r="C1723" s="1" t="str">
        <f t="shared" si="174"/>
        <v>21:0955</v>
      </c>
      <c r="D1723" s="1" t="str">
        <f t="shared" si="175"/>
        <v>21:0006</v>
      </c>
      <c r="E1723" t="s">
        <v>11729</v>
      </c>
      <c r="F1723" t="s">
        <v>14291</v>
      </c>
      <c r="H1723">
        <v>64.591807200000005</v>
      </c>
      <c r="I1723">
        <v>-110.1490563</v>
      </c>
      <c r="J1723" s="1" t="str">
        <f t="shared" si="173"/>
        <v>Till</v>
      </c>
      <c r="K1723" s="1" t="str">
        <f t="shared" si="176"/>
        <v>Grain Mount: 0.25 – 0.50 mm</v>
      </c>
      <c r="L1723" t="s">
        <v>13152</v>
      </c>
      <c r="M1723" s="1" t="str">
        <f t="shared" si="178"/>
        <v>Cr_Di</v>
      </c>
      <c r="N1723" t="s">
        <v>13590</v>
      </c>
      <c r="O1723" t="s">
        <v>1776</v>
      </c>
      <c r="P1723" t="s">
        <v>14292</v>
      </c>
      <c r="Q1723" t="s">
        <v>14293</v>
      </c>
      <c r="R1723" t="s">
        <v>676</v>
      </c>
      <c r="S1723" t="s">
        <v>12814</v>
      </c>
      <c r="T1723" t="s">
        <v>718</v>
      </c>
      <c r="U1723" t="s">
        <v>6771</v>
      </c>
      <c r="V1723" t="s">
        <v>14294</v>
      </c>
      <c r="W1723" t="s">
        <v>3546</v>
      </c>
      <c r="X1723" t="s">
        <v>14295</v>
      </c>
    </row>
    <row r="1724" spans="1:24" hidden="1" x14ac:dyDescent="0.25">
      <c r="A1724" t="s">
        <v>14296</v>
      </c>
      <c r="B1724" t="s">
        <v>14297</v>
      </c>
      <c r="C1724" s="1" t="str">
        <f t="shared" si="174"/>
        <v>21:0955</v>
      </c>
      <c r="D1724" s="1" t="str">
        <f t="shared" si="175"/>
        <v>21:0006</v>
      </c>
      <c r="E1724" t="s">
        <v>11729</v>
      </c>
      <c r="F1724" t="s">
        <v>14298</v>
      </c>
      <c r="H1724">
        <v>64.591807200000005</v>
      </c>
      <c r="I1724">
        <v>-110.1490563</v>
      </c>
      <c r="J1724" s="1" t="str">
        <f t="shared" si="173"/>
        <v>Till</v>
      </c>
      <c r="K1724" s="1" t="str">
        <f t="shared" si="176"/>
        <v>Grain Mount: 0.25 – 0.50 mm</v>
      </c>
      <c r="L1724" t="s">
        <v>13152</v>
      </c>
      <c r="M1724" s="1" t="str">
        <f t="shared" si="178"/>
        <v>Cr_Di</v>
      </c>
      <c r="N1724" t="s">
        <v>6535</v>
      </c>
      <c r="O1724" t="s">
        <v>10638</v>
      </c>
      <c r="P1724" t="s">
        <v>6903</v>
      </c>
      <c r="Q1724" t="s">
        <v>13915</v>
      </c>
      <c r="R1724" t="s">
        <v>209</v>
      </c>
      <c r="S1724" t="s">
        <v>14100</v>
      </c>
      <c r="T1724" t="s">
        <v>1036</v>
      </c>
      <c r="U1724" t="s">
        <v>9074</v>
      </c>
      <c r="V1724" t="s">
        <v>14299</v>
      </c>
      <c r="W1724" t="s">
        <v>2141</v>
      </c>
      <c r="X1724" t="s">
        <v>7723</v>
      </c>
    </row>
    <row r="1725" spans="1:24" hidden="1" x14ac:dyDescent="0.25">
      <c r="A1725" t="s">
        <v>14300</v>
      </c>
      <c r="B1725" t="s">
        <v>14301</v>
      </c>
      <c r="C1725" s="1" t="str">
        <f t="shared" si="174"/>
        <v>21:0955</v>
      </c>
      <c r="D1725" s="1" t="str">
        <f t="shared" si="175"/>
        <v>21:0006</v>
      </c>
      <c r="E1725" t="s">
        <v>11729</v>
      </c>
      <c r="F1725" t="s">
        <v>14302</v>
      </c>
      <c r="H1725">
        <v>64.591807200000005</v>
      </c>
      <c r="I1725">
        <v>-110.1490563</v>
      </c>
      <c r="J1725" s="1" t="str">
        <f t="shared" si="173"/>
        <v>Till</v>
      </c>
      <c r="K1725" s="1" t="str">
        <f t="shared" si="176"/>
        <v>Grain Mount: 0.25 – 0.50 mm</v>
      </c>
      <c r="L1725" t="s">
        <v>13152</v>
      </c>
      <c r="M1725" s="1" t="str">
        <f t="shared" si="178"/>
        <v>Cr_Di</v>
      </c>
      <c r="N1725" t="s">
        <v>6289</v>
      </c>
      <c r="O1725" t="s">
        <v>14303</v>
      </c>
      <c r="P1725" t="s">
        <v>3302</v>
      </c>
      <c r="Q1725" t="s">
        <v>14274</v>
      </c>
      <c r="R1725" t="s">
        <v>104</v>
      </c>
      <c r="S1725" t="s">
        <v>14304</v>
      </c>
      <c r="T1725" t="s">
        <v>480</v>
      </c>
      <c r="U1725" t="s">
        <v>13934</v>
      </c>
      <c r="V1725" t="s">
        <v>13200</v>
      </c>
      <c r="W1725" t="s">
        <v>1881</v>
      </c>
      <c r="X1725" t="s">
        <v>14305</v>
      </c>
    </row>
    <row r="1726" spans="1:24" hidden="1" x14ac:dyDescent="0.25">
      <c r="A1726" t="s">
        <v>14306</v>
      </c>
      <c r="B1726" t="s">
        <v>14307</v>
      </c>
      <c r="C1726" s="1" t="str">
        <f t="shared" si="174"/>
        <v>21:0955</v>
      </c>
      <c r="D1726" s="1" t="str">
        <f t="shared" si="175"/>
        <v>21:0006</v>
      </c>
      <c r="E1726" t="s">
        <v>11729</v>
      </c>
      <c r="F1726" t="s">
        <v>14308</v>
      </c>
      <c r="H1726">
        <v>64.591807200000005</v>
      </c>
      <c r="I1726">
        <v>-110.1490563</v>
      </c>
      <c r="J1726" s="1" t="str">
        <f t="shared" si="173"/>
        <v>Till</v>
      </c>
      <c r="K1726" s="1" t="str">
        <f t="shared" si="176"/>
        <v>Grain Mount: 0.25 – 0.50 mm</v>
      </c>
      <c r="L1726" t="s">
        <v>13152</v>
      </c>
      <c r="M1726" s="1" t="str">
        <f t="shared" si="178"/>
        <v>Cr_Di</v>
      </c>
      <c r="N1726" t="s">
        <v>5864</v>
      </c>
      <c r="O1726" t="s">
        <v>14309</v>
      </c>
      <c r="P1726" t="s">
        <v>5486</v>
      </c>
      <c r="Q1726" t="s">
        <v>14310</v>
      </c>
      <c r="R1726" t="s">
        <v>142</v>
      </c>
      <c r="S1726" t="s">
        <v>12988</v>
      </c>
      <c r="T1726" t="s">
        <v>400</v>
      </c>
      <c r="U1726" t="s">
        <v>13690</v>
      </c>
      <c r="V1726" t="s">
        <v>14311</v>
      </c>
      <c r="W1726" t="s">
        <v>1390</v>
      </c>
      <c r="X1726" t="s">
        <v>14312</v>
      </c>
    </row>
    <row r="1727" spans="1:24" hidden="1" x14ac:dyDescent="0.25">
      <c r="A1727" t="s">
        <v>14313</v>
      </c>
      <c r="B1727" t="s">
        <v>14314</v>
      </c>
      <c r="C1727" s="1" t="str">
        <f t="shared" si="174"/>
        <v>21:0955</v>
      </c>
      <c r="D1727" s="1" t="str">
        <f t="shared" si="175"/>
        <v>21:0006</v>
      </c>
      <c r="E1727" t="s">
        <v>11729</v>
      </c>
      <c r="F1727" t="s">
        <v>14315</v>
      </c>
      <c r="H1727">
        <v>64.591807200000005</v>
      </c>
      <c r="I1727">
        <v>-110.1490563</v>
      </c>
      <c r="J1727" s="1" t="str">
        <f t="shared" si="173"/>
        <v>Till</v>
      </c>
      <c r="K1727" s="1" t="str">
        <f t="shared" si="176"/>
        <v>Grain Mount: 0.25 – 0.50 mm</v>
      </c>
      <c r="L1727" t="s">
        <v>14316</v>
      </c>
      <c r="M1727" s="1" t="str">
        <f t="shared" si="178"/>
        <v>Cr_Di</v>
      </c>
      <c r="N1727" t="s">
        <v>13511</v>
      </c>
      <c r="O1727" t="s">
        <v>14317</v>
      </c>
      <c r="P1727" t="s">
        <v>6710</v>
      </c>
      <c r="Q1727" t="s">
        <v>13371</v>
      </c>
      <c r="R1727" t="s">
        <v>115</v>
      </c>
      <c r="S1727" t="s">
        <v>14318</v>
      </c>
      <c r="T1727" t="s">
        <v>4430</v>
      </c>
      <c r="U1727" t="s">
        <v>2821</v>
      </c>
      <c r="V1727" t="s">
        <v>14319</v>
      </c>
      <c r="W1727" t="s">
        <v>4883</v>
      </c>
      <c r="X1727" t="s">
        <v>14320</v>
      </c>
    </row>
    <row r="1728" spans="1:24" hidden="1" x14ac:dyDescent="0.25">
      <c r="A1728" t="s">
        <v>14321</v>
      </c>
      <c r="B1728" t="s">
        <v>14322</v>
      </c>
      <c r="C1728" s="1" t="str">
        <f t="shared" si="174"/>
        <v>21:0955</v>
      </c>
      <c r="D1728" s="1" t="str">
        <f t="shared" si="175"/>
        <v>21:0006</v>
      </c>
      <c r="E1728" t="s">
        <v>11729</v>
      </c>
      <c r="F1728" t="s">
        <v>14323</v>
      </c>
      <c r="H1728">
        <v>64.591807200000005</v>
      </c>
      <c r="I1728">
        <v>-110.1490563</v>
      </c>
      <c r="J1728" s="1" t="str">
        <f t="shared" si="173"/>
        <v>Till</v>
      </c>
      <c r="K1728" s="1" t="str">
        <f t="shared" si="176"/>
        <v>Grain Mount: 0.25 – 0.50 mm</v>
      </c>
      <c r="L1728" t="s">
        <v>14316</v>
      </c>
      <c r="M1728" s="1" t="str">
        <f t="shared" si="178"/>
        <v>Cr_Di</v>
      </c>
      <c r="N1728" t="s">
        <v>9470</v>
      </c>
      <c r="O1728" t="s">
        <v>14324</v>
      </c>
      <c r="P1728" t="s">
        <v>205</v>
      </c>
      <c r="Q1728" t="s">
        <v>935</v>
      </c>
      <c r="R1728" t="s">
        <v>765</v>
      </c>
      <c r="S1728" t="s">
        <v>14325</v>
      </c>
      <c r="T1728" t="s">
        <v>1552</v>
      </c>
      <c r="U1728" t="s">
        <v>13781</v>
      </c>
      <c r="V1728" t="s">
        <v>14326</v>
      </c>
      <c r="W1728" t="s">
        <v>1601</v>
      </c>
      <c r="X1728" t="s">
        <v>14327</v>
      </c>
    </row>
    <row r="1729" spans="1:24" hidden="1" x14ac:dyDescent="0.25">
      <c r="A1729" t="s">
        <v>14328</v>
      </c>
      <c r="B1729" t="s">
        <v>14329</v>
      </c>
      <c r="C1729" s="1" t="str">
        <f t="shared" si="174"/>
        <v>21:0955</v>
      </c>
      <c r="D1729" s="1" t="str">
        <f t="shared" si="175"/>
        <v>21:0006</v>
      </c>
      <c r="E1729" t="s">
        <v>11729</v>
      </c>
      <c r="F1729" t="s">
        <v>14330</v>
      </c>
      <c r="H1729">
        <v>64.591807200000005</v>
      </c>
      <c r="I1729">
        <v>-110.1490563</v>
      </c>
      <c r="J1729" s="1" t="str">
        <f t="shared" si="173"/>
        <v>Till</v>
      </c>
      <c r="K1729" s="1" t="str">
        <f t="shared" si="176"/>
        <v>Grain Mount: 0.25 – 0.50 mm</v>
      </c>
      <c r="L1729" t="s">
        <v>14316</v>
      </c>
      <c r="M1729" s="1" t="str">
        <f>HYPERLINK("http://geochem.nrcan.gc.ca/cdogs/content/kwd/kwd030529_e.htm", "Hi_Cr_Di")</f>
        <v>Hi_Cr_Di</v>
      </c>
      <c r="N1729" t="s">
        <v>14002</v>
      </c>
      <c r="O1729" t="s">
        <v>8957</v>
      </c>
      <c r="P1729" t="s">
        <v>14331</v>
      </c>
      <c r="Q1729" t="s">
        <v>14332</v>
      </c>
      <c r="R1729" t="s">
        <v>291</v>
      </c>
      <c r="S1729" t="s">
        <v>14333</v>
      </c>
      <c r="T1729" t="s">
        <v>1172</v>
      </c>
      <c r="U1729" t="s">
        <v>11138</v>
      </c>
      <c r="V1729" t="s">
        <v>6344</v>
      </c>
      <c r="W1729" t="s">
        <v>526</v>
      </c>
      <c r="X1729" t="s">
        <v>14334</v>
      </c>
    </row>
    <row r="1730" spans="1:24" hidden="1" x14ac:dyDescent="0.25">
      <c r="A1730" t="s">
        <v>14335</v>
      </c>
      <c r="B1730" t="s">
        <v>14336</v>
      </c>
      <c r="C1730" s="1" t="str">
        <f t="shared" si="174"/>
        <v>21:0955</v>
      </c>
      <c r="D1730" s="1" t="str">
        <f t="shared" si="175"/>
        <v>21:0006</v>
      </c>
      <c r="E1730" t="s">
        <v>11729</v>
      </c>
      <c r="F1730" t="s">
        <v>14337</v>
      </c>
      <c r="H1730">
        <v>64.591807200000005</v>
      </c>
      <c r="I1730">
        <v>-110.1490563</v>
      </c>
      <c r="J1730" s="1" t="str">
        <f t="shared" si="173"/>
        <v>Till</v>
      </c>
      <c r="K1730" s="1" t="str">
        <f t="shared" si="176"/>
        <v>Grain Mount: 0.25 – 0.50 mm</v>
      </c>
      <c r="L1730" t="s">
        <v>14316</v>
      </c>
      <c r="M1730" s="1" t="str">
        <f>HYPERLINK("http://geochem.nrcan.gc.ca/cdogs/content/kwd/kwd030530_e.htm", "Cr_Di")</f>
        <v>Cr_Di</v>
      </c>
      <c r="N1730" t="s">
        <v>6742</v>
      </c>
      <c r="O1730" t="s">
        <v>14063</v>
      </c>
      <c r="P1730" t="s">
        <v>14196</v>
      </c>
      <c r="Q1730" t="s">
        <v>14338</v>
      </c>
      <c r="R1730" t="s">
        <v>380</v>
      </c>
      <c r="S1730" t="s">
        <v>14339</v>
      </c>
      <c r="T1730" t="s">
        <v>1036</v>
      </c>
      <c r="U1730" t="s">
        <v>5751</v>
      </c>
      <c r="V1730" t="s">
        <v>14340</v>
      </c>
      <c r="W1730" t="s">
        <v>4619</v>
      </c>
      <c r="X1730" t="s">
        <v>14341</v>
      </c>
    </row>
    <row r="1731" spans="1:24" hidden="1" x14ac:dyDescent="0.25">
      <c r="A1731" t="s">
        <v>14342</v>
      </c>
      <c r="B1731" t="s">
        <v>14343</v>
      </c>
      <c r="C1731" s="1" t="str">
        <f t="shared" si="174"/>
        <v>21:0955</v>
      </c>
      <c r="D1731" s="1" t="str">
        <f t="shared" si="175"/>
        <v>21:0006</v>
      </c>
      <c r="E1731" t="s">
        <v>11729</v>
      </c>
      <c r="F1731" t="s">
        <v>14344</v>
      </c>
      <c r="H1731">
        <v>64.591807200000005</v>
      </c>
      <c r="I1731">
        <v>-110.1490563</v>
      </c>
      <c r="J1731" s="1" t="str">
        <f t="shared" si="173"/>
        <v>Till</v>
      </c>
      <c r="K1731" s="1" t="str">
        <f t="shared" si="176"/>
        <v>Grain Mount: 0.25 – 0.50 mm</v>
      </c>
      <c r="L1731" t="s">
        <v>14316</v>
      </c>
      <c r="M1731" s="1" t="str">
        <f>HYPERLINK("http://geochem.nrcan.gc.ca/cdogs/content/kwd/kwd030530_e.htm", "Cr_Di")</f>
        <v>Cr_Di</v>
      </c>
      <c r="N1731" t="s">
        <v>5876</v>
      </c>
      <c r="O1731" t="s">
        <v>14266</v>
      </c>
      <c r="P1731" t="s">
        <v>6292</v>
      </c>
      <c r="Q1731" t="s">
        <v>14108</v>
      </c>
      <c r="R1731" t="s">
        <v>64</v>
      </c>
      <c r="S1731" t="s">
        <v>14345</v>
      </c>
      <c r="T1731" t="s">
        <v>509</v>
      </c>
      <c r="U1731" t="s">
        <v>13320</v>
      </c>
      <c r="V1731" t="s">
        <v>14346</v>
      </c>
      <c r="W1731" t="s">
        <v>589</v>
      </c>
      <c r="X1731" t="s">
        <v>14347</v>
      </c>
    </row>
    <row r="1732" spans="1:24" hidden="1" x14ac:dyDescent="0.25">
      <c r="A1732" t="s">
        <v>14348</v>
      </c>
      <c r="B1732" t="s">
        <v>14349</v>
      </c>
      <c r="C1732" s="1" t="str">
        <f t="shared" si="174"/>
        <v>21:0955</v>
      </c>
      <c r="D1732" s="1" t="str">
        <f t="shared" si="175"/>
        <v>21:0006</v>
      </c>
      <c r="E1732" t="s">
        <v>11729</v>
      </c>
      <c r="F1732" t="s">
        <v>14350</v>
      </c>
      <c r="H1732">
        <v>64.591807200000005</v>
      </c>
      <c r="I1732">
        <v>-110.1490563</v>
      </c>
      <c r="J1732" s="1" t="str">
        <f t="shared" si="173"/>
        <v>Till</v>
      </c>
      <c r="K1732" s="1" t="str">
        <f t="shared" si="176"/>
        <v>Grain Mount: 0.25 – 0.50 mm</v>
      </c>
      <c r="L1732" t="s">
        <v>14316</v>
      </c>
      <c r="M1732" s="1" t="str">
        <f>HYPERLINK("http://geochem.nrcan.gc.ca/cdogs/content/kwd/kwd030529_e.htm", "Hi_Cr_Di")</f>
        <v>Hi_Cr_Di</v>
      </c>
      <c r="N1732" t="s">
        <v>9707</v>
      </c>
      <c r="O1732" t="s">
        <v>14351</v>
      </c>
      <c r="P1732" t="s">
        <v>14352</v>
      </c>
      <c r="Q1732" t="s">
        <v>14353</v>
      </c>
      <c r="R1732" t="s">
        <v>156</v>
      </c>
      <c r="S1732" t="s">
        <v>4315</v>
      </c>
      <c r="T1732" t="s">
        <v>172</v>
      </c>
      <c r="U1732" t="s">
        <v>14354</v>
      </c>
      <c r="V1732" t="s">
        <v>14355</v>
      </c>
      <c r="W1732" t="s">
        <v>676</v>
      </c>
      <c r="X1732" t="s">
        <v>14356</v>
      </c>
    </row>
    <row r="1733" spans="1:24" hidden="1" x14ac:dyDescent="0.25">
      <c r="A1733" t="s">
        <v>14357</v>
      </c>
      <c r="B1733" t="s">
        <v>14358</v>
      </c>
      <c r="C1733" s="1" t="str">
        <f t="shared" si="174"/>
        <v>21:0955</v>
      </c>
      <c r="D1733" s="1" t="str">
        <f t="shared" si="175"/>
        <v>21:0006</v>
      </c>
      <c r="E1733" t="s">
        <v>11729</v>
      </c>
      <c r="F1733" t="s">
        <v>14359</v>
      </c>
      <c r="H1733">
        <v>64.591807200000005</v>
      </c>
      <c r="I1733">
        <v>-110.1490563</v>
      </c>
      <c r="J1733" s="1" t="str">
        <f t="shared" si="173"/>
        <v>Till</v>
      </c>
      <c r="K1733" s="1" t="str">
        <f t="shared" si="176"/>
        <v>Grain Mount: 0.25 – 0.50 mm</v>
      </c>
      <c r="L1733" t="s">
        <v>14316</v>
      </c>
      <c r="M1733" s="1" t="str">
        <f>HYPERLINK("http://geochem.nrcan.gc.ca/cdogs/content/kwd/kwd030530_e.htm", "Cr_Di")</f>
        <v>Cr_Di</v>
      </c>
      <c r="N1733" t="s">
        <v>13779</v>
      </c>
      <c r="O1733" t="s">
        <v>6893</v>
      </c>
      <c r="P1733" t="s">
        <v>13326</v>
      </c>
      <c r="Q1733" t="s">
        <v>10971</v>
      </c>
      <c r="R1733" t="s">
        <v>254</v>
      </c>
      <c r="S1733" t="s">
        <v>13184</v>
      </c>
      <c r="T1733" t="s">
        <v>1558</v>
      </c>
      <c r="U1733" t="s">
        <v>13781</v>
      </c>
      <c r="V1733" t="s">
        <v>14360</v>
      </c>
      <c r="W1733" t="s">
        <v>3124</v>
      </c>
      <c r="X1733" t="s">
        <v>14361</v>
      </c>
    </row>
    <row r="1734" spans="1:24" hidden="1" x14ac:dyDescent="0.25">
      <c r="A1734" t="s">
        <v>14362</v>
      </c>
      <c r="B1734" t="s">
        <v>14363</v>
      </c>
      <c r="C1734" s="1" t="str">
        <f t="shared" si="174"/>
        <v>21:0955</v>
      </c>
      <c r="D1734" s="1" t="str">
        <f t="shared" si="175"/>
        <v>21:0006</v>
      </c>
      <c r="E1734" t="s">
        <v>11729</v>
      </c>
      <c r="F1734" t="s">
        <v>14364</v>
      </c>
      <c r="H1734">
        <v>64.591807200000005</v>
      </c>
      <c r="I1734">
        <v>-110.1490563</v>
      </c>
      <c r="J1734" s="1" t="str">
        <f t="shared" si="173"/>
        <v>Till</v>
      </c>
      <c r="K1734" s="1" t="str">
        <f t="shared" si="176"/>
        <v>Grain Mount: 0.25 – 0.50 mm</v>
      </c>
      <c r="L1734" t="s">
        <v>14316</v>
      </c>
      <c r="M1734" s="1" t="str">
        <f>HYPERLINK("http://geochem.nrcan.gc.ca/cdogs/content/kwd/kwd030530_e.htm", "Cr_Di")</f>
        <v>Cr_Di</v>
      </c>
      <c r="N1734" t="s">
        <v>14365</v>
      </c>
      <c r="O1734" t="s">
        <v>8406</v>
      </c>
      <c r="P1734" t="s">
        <v>3460</v>
      </c>
      <c r="Q1734" t="s">
        <v>6519</v>
      </c>
      <c r="R1734" t="s">
        <v>480</v>
      </c>
      <c r="S1734" t="s">
        <v>14366</v>
      </c>
      <c r="T1734" t="s">
        <v>633</v>
      </c>
      <c r="U1734" t="s">
        <v>14367</v>
      </c>
      <c r="V1734" t="s">
        <v>14368</v>
      </c>
      <c r="W1734" t="s">
        <v>1822</v>
      </c>
      <c r="X1734" t="s">
        <v>14369</v>
      </c>
    </row>
    <row r="1735" spans="1:24" hidden="1" x14ac:dyDescent="0.25">
      <c r="A1735" t="s">
        <v>14370</v>
      </c>
      <c r="B1735" t="s">
        <v>14371</v>
      </c>
      <c r="C1735" s="1" t="str">
        <f t="shared" si="174"/>
        <v>21:0955</v>
      </c>
      <c r="D1735" s="1" t="str">
        <f t="shared" si="175"/>
        <v>21:0006</v>
      </c>
      <c r="E1735" t="s">
        <v>11729</v>
      </c>
      <c r="F1735" t="s">
        <v>14372</v>
      </c>
      <c r="H1735">
        <v>64.591807200000005</v>
      </c>
      <c r="I1735">
        <v>-110.1490563</v>
      </c>
      <c r="J1735" s="1" t="str">
        <f t="shared" si="173"/>
        <v>Till</v>
      </c>
      <c r="K1735" s="1" t="str">
        <f t="shared" si="176"/>
        <v>Grain Mount: 0.25 – 0.50 mm</v>
      </c>
      <c r="L1735" t="s">
        <v>14316</v>
      </c>
      <c r="M1735" s="1" t="str">
        <f>HYPERLINK("http://geochem.nrcan.gc.ca/cdogs/content/kwd/kwd030529_e.htm", "Hi_Cr_Di")</f>
        <v>Hi_Cr_Di</v>
      </c>
      <c r="N1735" t="s">
        <v>14373</v>
      </c>
      <c r="O1735" t="s">
        <v>14374</v>
      </c>
      <c r="P1735" t="s">
        <v>14375</v>
      </c>
      <c r="Q1735" t="s">
        <v>14376</v>
      </c>
      <c r="R1735" t="s">
        <v>2609</v>
      </c>
      <c r="S1735" t="s">
        <v>2483</v>
      </c>
      <c r="T1735" t="s">
        <v>282</v>
      </c>
      <c r="U1735" t="s">
        <v>13435</v>
      </c>
      <c r="V1735" t="s">
        <v>14377</v>
      </c>
      <c r="W1735" t="s">
        <v>4123</v>
      </c>
      <c r="X1735" t="s">
        <v>12010</v>
      </c>
    </row>
    <row r="1736" spans="1:24" hidden="1" x14ac:dyDescent="0.25">
      <c r="A1736" t="s">
        <v>14378</v>
      </c>
      <c r="B1736" t="s">
        <v>14379</v>
      </c>
      <c r="C1736" s="1" t="str">
        <f t="shared" si="174"/>
        <v>21:0955</v>
      </c>
      <c r="D1736" s="1" t="str">
        <f t="shared" si="175"/>
        <v>21:0006</v>
      </c>
      <c r="E1736" t="s">
        <v>11729</v>
      </c>
      <c r="F1736" t="s">
        <v>14380</v>
      </c>
      <c r="H1736">
        <v>64.591807200000005</v>
      </c>
      <c r="I1736">
        <v>-110.1490563</v>
      </c>
      <c r="J1736" s="1" t="str">
        <f t="shared" si="173"/>
        <v>Till</v>
      </c>
      <c r="K1736" s="1" t="str">
        <f t="shared" si="176"/>
        <v>Grain Mount: 0.25 – 0.50 mm</v>
      </c>
      <c r="L1736" t="s">
        <v>14316</v>
      </c>
      <c r="M1736" s="1" t="str">
        <f>HYPERLINK("http://geochem.nrcan.gc.ca/cdogs/content/kwd/kwd030530_e.htm", "Cr_Di")</f>
        <v>Cr_Di</v>
      </c>
      <c r="N1736" t="s">
        <v>14194</v>
      </c>
      <c r="O1736" t="s">
        <v>1122</v>
      </c>
      <c r="P1736" t="s">
        <v>9267</v>
      </c>
      <c r="Q1736" t="s">
        <v>6282</v>
      </c>
      <c r="R1736" t="s">
        <v>221</v>
      </c>
      <c r="S1736" t="s">
        <v>980</v>
      </c>
      <c r="T1736" t="s">
        <v>2948</v>
      </c>
      <c r="U1736" t="s">
        <v>2966</v>
      </c>
      <c r="V1736" t="s">
        <v>14381</v>
      </c>
      <c r="W1736" t="s">
        <v>1881</v>
      </c>
      <c r="X1736" t="s">
        <v>14382</v>
      </c>
    </row>
    <row r="1737" spans="1:24" hidden="1" x14ac:dyDescent="0.25">
      <c r="A1737" t="s">
        <v>14383</v>
      </c>
      <c r="B1737" t="s">
        <v>14384</v>
      </c>
      <c r="C1737" s="1" t="str">
        <f t="shared" si="174"/>
        <v>21:0955</v>
      </c>
      <c r="D1737" s="1" t="str">
        <f t="shared" si="175"/>
        <v>21:0006</v>
      </c>
      <c r="E1737" t="s">
        <v>11729</v>
      </c>
      <c r="F1737" t="s">
        <v>14385</v>
      </c>
      <c r="H1737">
        <v>64.591807200000005</v>
      </c>
      <c r="I1737">
        <v>-110.1490563</v>
      </c>
      <c r="J1737" s="1" t="str">
        <f t="shared" si="173"/>
        <v>Till</v>
      </c>
      <c r="K1737" s="1" t="str">
        <f t="shared" si="176"/>
        <v>Grain Mount: 0.25 – 0.50 mm</v>
      </c>
      <c r="L1737" t="s">
        <v>14316</v>
      </c>
      <c r="M1737" s="1" t="str">
        <f>HYPERLINK("http://geochem.nrcan.gc.ca/cdogs/content/kwd/kwd030530_e.htm", "Cr_Di")</f>
        <v>Cr_Di</v>
      </c>
      <c r="N1737" t="s">
        <v>4794</v>
      </c>
      <c r="O1737" t="s">
        <v>14386</v>
      </c>
      <c r="P1737" t="s">
        <v>11182</v>
      </c>
      <c r="Q1737" t="s">
        <v>13378</v>
      </c>
      <c r="R1737" t="s">
        <v>47</v>
      </c>
      <c r="S1737" t="s">
        <v>13559</v>
      </c>
      <c r="T1737" t="s">
        <v>1027</v>
      </c>
      <c r="U1737" t="s">
        <v>13882</v>
      </c>
      <c r="V1737" t="s">
        <v>14134</v>
      </c>
      <c r="W1737" t="s">
        <v>1428</v>
      </c>
      <c r="X1737" t="s">
        <v>14387</v>
      </c>
    </row>
    <row r="1738" spans="1:24" hidden="1" x14ac:dyDescent="0.25">
      <c r="A1738" t="s">
        <v>14388</v>
      </c>
      <c r="B1738" t="s">
        <v>14389</v>
      </c>
      <c r="C1738" s="1" t="str">
        <f t="shared" si="174"/>
        <v>21:0955</v>
      </c>
      <c r="D1738" s="1" t="str">
        <f t="shared" si="175"/>
        <v>21:0006</v>
      </c>
      <c r="E1738" t="s">
        <v>11729</v>
      </c>
      <c r="F1738" t="s">
        <v>14390</v>
      </c>
      <c r="H1738">
        <v>64.591807200000005</v>
      </c>
      <c r="I1738">
        <v>-110.1490563</v>
      </c>
      <c r="J1738" s="1" t="str">
        <f t="shared" si="173"/>
        <v>Till</v>
      </c>
      <c r="K1738" s="1" t="str">
        <f t="shared" si="176"/>
        <v>Grain Mount: 0.25 – 0.50 mm</v>
      </c>
      <c r="L1738" t="s">
        <v>14316</v>
      </c>
      <c r="M1738" s="1" t="str">
        <f>HYPERLINK("http://geochem.nrcan.gc.ca/cdogs/content/kwd/kwd030529_e.htm", "Hi_Cr_Di")</f>
        <v>Hi_Cr_Di</v>
      </c>
      <c r="N1738" t="s">
        <v>113</v>
      </c>
      <c r="O1738" t="s">
        <v>1959</v>
      </c>
      <c r="P1738" t="s">
        <v>10346</v>
      </c>
      <c r="Q1738" t="s">
        <v>14391</v>
      </c>
      <c r="R1738" t="s">
        <v>115</v>
      </c>
      <c r="S1738" t="s">
        <v>14392</v>
      </c>
      <c r="T1738" t="s">
        <v>221</v>
      </c>
      <c r="U1738" t="s">
        <v>9773</v>
      </c>
      <c r="V1738" t="s">
        <v>14393</v>
      </c>
      <c r="W1738" t="s">
        <v>5250</v>
      </c>
      <c r="X1738" t="s">
        <v>4383</v>
      </c>
    </row>
    <row r="1739" spans="1:24" hidden="1" x14ac:dyDescent="0.25">
      <c r="A1739" t="s">
        <v>14394</v>
      </c>
      <c r="B1739" t="s">
        <v>14395</v>
      </c>
      <c r="C1739" s="1" t="str">
        <f t="shared" si="174"/>
        <v>21:0955</v>
      </c>
      <c r="D1739" s="1" t="str">
        <f t="shared" si="175"/>
        <v>21:0006</v>
      </c>
      <c r="E1739" t="s">
        <v>11729</v>
      </c>
      <c r="F1739" t="s">
        <v>14396</v>
      </c>
      <c r="H1739">
        <v>64.591807200000005</v>
      </c>
      <c r="I1739">
        <v>-110.1490563</v>
      </c>
      <c r="J1739" s="1" t="str">
        <f t="shared" si="173"/>
        <v>Till</v>
      </c>
      <c r="K1739" s="1" t="str">
        <f t="shared" si="176"/>
        <v>Grain Mount: 0.25 – 0.50 mm</v>
      </c>
      <c r="L1739" t="s">
        <v>14316</v>
      </c>
      <c r="M1739" s="1" t="str">
        <f>HYPERLINK("http://geochem.nrcan.gc.ca/cdogs/content/kwd/kwd030684_e.htm", "Plucked")</f>
        <v>Plucked</v>
      </c>
      <c r="N1739" t="s">
        <v>101</v>
      </c>
      <c r="O1739" t="s">
        <v>555</v>
      </c>
      <c r="P1739" t="s">
        <v>33</v>
      </c>
      <c r="Q1739" t="s">
        <v>220</v>
      </c>
      <c r="R1739" t="s">
        <v>33</v>
      </c>
      <c r="S1739" t="s">
        <v>555</v>
      </c>
      <c r="T1739" t="s">
        <v>87</v>
      </c>
      <c r="U1739" t="s">
        <v>33</v>
      </c>
      <c r="V1739" t="s">
        <v>380</v>
      </c>
      <c r="W1739" t="s">
        <v>33</v>
      </c>
      <c r="X1739" t="s">
        <v>775</v>
      </c>
    </row>
    <row r="1740" spans="1:24" hidden="1" x14ac:dyDescent="0.25">
      <c r="A1740" t="s">
        <v>14397</v>
      </c>
      <c r="B1740" t="s">
        <v>14398</v>
      </c>
      <c r="C1740" s="1" t="str">
        <f t="shared" si="174"/>
        <v>21:0955</v>
      </c>
      <c r="D1740" s="1" t="str">
        <f t="shared" si="175"/>
        <v>21:0006</v>
      </c>
      <c r="E1740" t="s">
        <v>11729</v>
      </c>
      <c r="F1740" t="s">
        <v>14399</v>
      </c>
      <c r="H1740">
        <v>64.591807200000005</v>
      </c>
      <c r="I1740">
        <v>-110.1490563</v>
      </c>
      <c r="J1740" s="1" t="str">
        <f t="shared" si="173"/>
        <v>Till</v>
      </c>
      <c r="K1740" s="1" t="str">
        <f t="shared" si="176"/>
        <v>Grain Mount: 0.25 – 0.50 mm</v>
      </c>
      <c r="L1740" t="s">
        <v>14316</v>
      </c>
      <c r="M1740" s="1" t="str">
        <f t="shared" ref="M1740:M1746" si="179">HYPERLINK("http://geochem.nrcan.gc.ca/cdogs/content/kwd/kwd030530_e.htm", "Cr_Di")</f>
        <v>Cr_Di</v>
      </c>
      <c r="N1740" t="s">
        <v>5039</v>
      </c>
      <c r="O1740" t="s">
        <v>2903</v>
      </c>
      <c r="P1740" t="s">
        <v>13360</v>
      </c>
      <c r="Q1740" t="s">
        <v>14400</v>
      </c>
      <c r="R1740" t="s">
        <v>172</v>
      </c>
      <c r="S1740" t="s">
        <v>2671</v>
      </c>
      <c r="T1740" t="s">
        <v>282</v>
      </c>
      <c r="U1740" t="s">
        <v>13675</v>
      </c>
      <c r="V1740" t="s">
        <v>13328</v>
      </c>
      <c r="W1740" t="s">
        <v>3546</v>
      </c>
      <c r="X1740" t="s">
        <v>13444</v>
      </c>
    </row>
    <row r="1741" spans="1:24" hidden="1" x14ac:dyDescent="0.25">
      <c r="A1741" t="s">
        <v>14401</v>
      </c>
      <c r="B1741" t="s">
        <v>14402</v>
      </c>
      <c r="C1741" s="1" t="str">
        <f t="shared" si="174"/>
        <v>21:0955</v>
      </c>
      <c r="D1741" s="1" t="str">
        <f t="shared" si="175"/>
        <v>21:0006</v>
      </c>
      <c r="E1741" t="s">
        <v>11729</v>
      </c>
      <c r="F1741" t="s">
        <v>14403</v>
      </c>
      <c r="H1741">
        <v>64.591807200000005</v>
      </c>
      <c r="I1741">
        <v>-110.1490563</v>
      </c>
      <c r="J1741" s="1" t="str">
        <f t="shared" si="173"/>
        <v>Till</v>
      </c>
      <c r="K1741" s="1" t="str">
        <f t="shared" si="176"/>
        <v>Grain Mount: 0.25 – 0.50 mm</v>
      </c>
      <c r="L1741" t="s">
        <v>14316</v>
      </c>
      <c r="M1741" s="1" t="str">
        <f t="shared" si="179"/>
        <v>Cr_Di</v>
      </c>
      <c r="N1741" t="s">
        <v>14404</v>
      </c>
      <c r="O1741" t="s">
        <v>1667</v>
      </c>
      <c r="P1741" t="s">
        <v>6768</v>
      </c>
      <c r="Q1741" t="s">
        <v>11282</v>
      </c>
      <c r="R1741" t="s">
        <v>662</v>
      </c>
      <c r="S1741" t="s">
        <v>13214</v>
      </c>
      <c r="T1741" t="s">
        <v>1036</v>
      </c>
      <c r="U1741" t="s">
        <v>14405</v>
      </c>
      <c r="V1741" t="s">
        <v>14406</v>
      </c>
      <c r="W1741" t="s">
        <v>3465</v>
      </c>
      <c r="X1741" t="s">
        <v>14407</v>
      </c>
    </row>
    <row r="1742" spans="1:24" hidden="1" x14ac:dyDescent="0.25">
      <c r="A1742" t="s">
        <v>14408</v>
      </c>
      <c r="B1742" t="s">
        <v>14409</v>
      </c>
      <c r="C1742" s="1" t="str">
        <f t="shared" si="174"/>
        <v>21:0955</v>
      </c>
      <c r="D1742" s="1" t="str">
        <f t="shared" si="175"/>
        <v>21:0006</v>
      </c>
      <c r="E1742" t="s">
        <v>11729</v>
      </c>
      <c r="F1742" t="s">
        <v>14410</v>
      </c>
      <c r="H1742">
        <v>64.591807200000005</v>
      </c>
      <c r="I1742">
        <v>-110.1490563</v>
      </c>
      <c r="J1742" s="1" t="str">
        <f t="shared" si="173"/>
        <v>Till</v>
      </c>
      <c r="K1742" s="1" t="str">
        <f t="shared" si="176"/>
        <v>Grain Mount: 0.25 – 0.50 mm</v>
      </c>
      <c r="L1742" t="s">
        <v>14316</v>
      </c>
      <c r="M1742" s="1" t="str">
        <f t="shared" si="179"/>
        <v>Cr_Di</v>
      </c>
      <c r="N1742" t="s">
        <v>13440</v>
      </c>
      <c r="O1742" t="s">
        <v>13572</v>
      </c>
      <c r="P1742" t="s">
        <v>14411</v>
      </c>
      <c r="Q1742" t="s">
        <v>14412</v>
      </c>
      <c r="R1742" t="s">
        <v>200</v>
      </c>
      <c r="S1742" t="s">
        <v>6538</v>
      </c>
      <c r="T1742" t="s">
        <v>2353</v>
      </c>
      <c r="U1742" t="s">
        <v>3057</v>
      </c>
      <c r="V1742" t="s">
        <v>14413</v>
      </c>
      <c r="W1742" t="s">
        <v>3546</v>
      </c>
      <c r="X1742" t="s">
        <v>3702</v>
      </c>
    </row>
    <row r="1743" spans="1:24" hidden="1" x14ac:dyDescent="0.25">
      <c r="A1743" t="s">
        <v>14414</v>
      </c>
      <c r="B1743" t="s">
        <v>14415</v>
      </c>
      <c r="C1743" s="1" t="str">
        <f t="shared" si="174"/>
        <v>21:0955</v>
      </c>
      <c r="D1743" s="1" t="str">
        <f t="shared" si="175"/>
        <v>21:0006</v>
      </c>
      <c r="E1743" t="s">
        <v>11729</v>
      </c>
      <c r="F1743" t="s">
        <v>14416</v>
      </c>
      <c r="H1743">
        <v>64.591807200000005</v>
      </c>
      <c r="I1743">
        <v>-110.1490563</v>
      </c>
      <c r="J1743" s="1" t="str">
        <f t="shared" si="173"/>
        <v>Till</v>
      </c>
      <c r="K1743" s="1" t="str">
        <f t="shared" si="176"/>
        <v>Grain Mount: 0.25 – 0.50 mm</v>
      </c>
      <c r="L1743" t="s">
        <v>14316</v>
      </c>
      <c r="M1743" s="1" t="str">
        <f t="shared" si="179"/>
        <v>Cr_Di</v>
      </c>
      <c r="N1743" t="s">
        <v>1788</v>
      </c>
      <c r="O1743" t="s">
        <v>14417</v>
      </c>
      <c r="P1743" t="s">
        <v>13326</v>
      </c>
      <c r="Q1743" t="s">
        <v>6682</v>
      </c>
      <c r="R1743" t="s">
        <v>480</v>
      </c>
      <c r="S1743" t="s">
        <v>6655</v>
      </c>
      <c r="T1743" t="s">
        <v>1009</v>
      </c>
      <c r="U1743" t="s">
        <v>13882</v>
      </c>
      <c r="V1743" t="s">
        <v>14418</v>
      </c>
      <c r="W1743" t="s">
        <v>6315</v>
      </c>
      <c r="X1743" t="s">
        <v>14419</v>
      </c>
    </row>
    <row r="1744" spans="1:24" hidden="1" x14ac:dyDescent="0.25">
      <c r="A1744" t="s">
        <v>14420</v>
      </c>
      <c r="B1744" t="s">
        <v>14421</v>
      </c>
      <c r="C1744" s="1" t="str">
        <f t="shared" si="174"/>
        <v>21:0955</v>
      </c>
      <c r="D1744" s="1" t="str">
        <f t="shared" si="175"/>
        <v>21:0006</v>
      </c>
      <c r="E1744" t="s">
        <v>11729</v>
      </c>
      <c r="F1744" t="s">
        <v>14422</v>
      </c>
      <c r="H1744">
        <v>64.591807200000005</v>
      </c>
      <c r="I1744">
        <v>-110.1490563</v>
      </c>
      <c r="J1744" s="1" t="str">
        <f t="shared" si="173"/>
        <v>Till</v>
      </c>
      <c r="K1744" s="1" t="str">
        <f t="shared" si="176"/>
        <v>Grain Mount: 0.25 – 0.50 mm</v>
      </c>
      <c r="L1744" t="s">
        <v>14316</v>
      </c>
      <c r="M1744" s="1" t="str">
        <f t="shared" si="179"/>
        <v>Cr_Di</v>
      </c>
      <c r="N1744" t="s">
        <v>6873</v>
      </c>
      <c r="O1744" t="s">
        <v>14423</v>
      </c>
      <c r="P1744" t="s">
        <v>6771</v>
      </c>
      <c r="Q1744" t="s">
        <v>13659</v>
      </c>
      <c r="R1744" t="s">
        <v>104</v>
      </c>
      <c r="S1744" t="s">
        <v>7893</v>
      </c>
      <c r="T1744" t="s">
        <v>3202</v>
      </c>
      <c r="U1744" t="s">
        <v>6620</v>
      </c>
      <c r="V1744" t="s">
        <v>13561</v>
      </c>
      <c r="W1744" t="s">
        <v>1780</v>
      </c>
      <c r="X1744" t="s">
        <v>14424</v>
      </c>
    </row>
    <row r="1745" spans="1:24" hidden="1" x14ac:dyDescent="0.25">
      <c r="A1745" t="s">
        <v>14425</v>
      </c>
      <c r="B1745" t="s">
        <v>14426</v>
      </c>
      <c r="C1745" s="1" t="str">
        <f t="shared" si="174"/>
        <v>21:0955</v>
      </c>
      <c r="D1745" s="1" t="str">
        <f t="shared" si="175"/>
        <v>21:0006</v>
      </c>
      <c r="E1745" t="s">
        <v>11729</v>
      </c>
      <c r="F1745" t="s">
        <v>14427</v>
      </c>
      <c r="H1745">
        <v>64.591807200000005</v>
      </c>
      <c r="I1745">
        <v>-110.1490563</v>
      </c>
      <c r="J1745" s="1" t="str">
        <f t="shared" si="173"/>
        <v>Till</v>
      </c>
      <c r="K1745" s="1" t="str">
        <f t="shared" si="176"/>
        <v>Grain Mount: 0.25 – 0.50 mm</v>
      </c>
      <c r="L1745" t="s">
        <v>14316</v>
      </c>
      <c r="M1745" s="1" t="str">
        <f t="shared" si="179"/>
        <v>Cr_Di</v>
      </c>
      <c r="N1745" t="s">
        <v>14428</v>
      </c>
      <c r="O1745" t="s">
        <v>14429</v>
      </c>
      <c r="P1745" t="s">
        <v>14196</v>
      </c>
      <c r="Q1745" t="s">
        <v>11284</v>
      </c>
      <c r="R1745" t="s">
        <v>209</v>
      </c>
      <c r="S1745" t="s">
        <v>11234</v>
      </c>
      <c r="T1745" t="s">
        <v>1027</v>
      </c>
      <c r="U1745" t="s">
        <v>5325</v>
      </c>
      <c r="V1745" t="s">
        <v>14430</v>
      </c>
      <c r="W1745" t="s">
        <v>380</v>
      </c>
      <c r="X1745" t="s">
        <v>14431</v>
      </c>
    </row>
    <row r="1746" spans="1:24" hidden="1" x14ac:dyDescent="0.25">
      <c r="A1746" t="s">
        <v>14432</v>
      </c>
      <c r="B1746" t="s">
        <v>14433</v>
      </c>
      <c r="C1746" s="1" t="str">
        <f t="shared" si="174"/>
        <v>21:0955</v>
      </c>
      <c r="D1746" s="1" t="str">
        <f t="shared" si="175"/>
        <v>21:0006</v>
      </c>
      <c r="E1746" t="s">
        <v>11729</v>
      </c>
      <c r="F1746" t="s">
        <v>14434</v>
      </c>
      <c r="H1746">
        <v>64.591807200000005</v>
      </c>
      <c r="I1746">
        <v>-110.1490563</v>
      </c>
      <c r="J1746" s="1" t="str">
        <f t="shared" si="173"/>
        <v>Till</v>
      </c>
      <c r="K1746" s="1" t="str">
        <f t="shared" si="176"/>
        <v>Grain Mount: 0.25 – 0.50 mm</v>
      </c>
      <c r="L1746" t="s">
        <v>14316</v>
      </c>
      <c r="M1746" s="1" t="str">
        <f t="shared" si="179"/>
        <v>Cr_Di</v>
      </c>
      <c r="N1746" t="s">
        <v>10319</v>
      </c>
      <c r="O1746" t="s">
        <v>12950</v>
      </c>
      <c r="P1746" t="s">
        <v>6281</v>
      </c>
      <c r="Q1746" t="s">
        <v>6312</v>
      </c>
      <c r="R1746" t="s">
        <v>462</v>
      </c>
      <c r="S1746" t="s">
        <v>13472</v>
      </c>
      <c r="T1746" t="s">
        <v>400</v>
      </c>
      <c r="U1746" t="s">
        <v>13249</v>
      </c>
      <c r="V1746" t="s">
        <v>132</v>
      </c>
      <c r="W1746" t="s">
        <v>3932</v>
      </c>
      <c r="X1746" t="s">
        <v>10886</v>
      </c>
    </row>
    <row r="1747" spans="1:24" hidden="1" x14ac:dyDescent="0.25">
      <c r="A1747" t="s">
        <v>14435</v>
      </c>
      <c r="B1747" t="s">
        <v>14436</v>
      </c>
      <c r="C1747" s="1" t="str">
        <f t="shared" si="174"/>
        <v>21:0955</v>
      </c>
      <c r="D1747" s="1" t="str">
        <f t="shared" si="175"/>
        <v>21:0006</v>
      </c>
      <c r="E1747" t="s">
        <v>11729</v>
      </c>
      <c r="F1747" t="s">
        <v>14437</v>
      </c>
      <c r="H1747">
        <v>64.591807200000005</v>
      </c>
      <c r="I1747">
        <v>-110.1490563</v>
      </c>
      <c r="J1747" s="1" t="str">
        <f t="shared" si="173"/>
        <v>Till</v>
      </c>
      <c r="K1747" s="1" t="str">
        <f t="shared" si="176"/>
        <v>Grain Mount: 0.25 – 0.50 mm</v>
      </c>
      <c r="L1747" t="s">
        <v>14316</v>
      </c>
      <c r="M1747" s="1" t="str">
        <f>HYPERLINK("http://geochem.nrcan.gc.ca/cdogs/content/kwd/kwd030529_e.htm", "Hi_Cr_Di")</f>
        <v>Hi_Cr_Di</v>
      </c>
      <c r="N1747" t="s">
        <v>13182</v>
      </c>
      <c r="O1747" t="s">
        <v>1734</v>
      </c>
      <c r="P1747" t="s">
        <v>5652</v>
      </c>
      <c r="Q1747" t="s">
        <v>13881</v>
      </c>
      <c r="R1747" t="s">
        <v>480</v>
      </c>
      <c r="S1747" t="s">
        <v>14438</v>
      </c>
      <c r="T1747" t="s">
        <v>1196</v>
      </c>
      <c r="U1747" t="s">
        <v>6363</v>
      </c>
      <c r="V1747" t="s">
        <v>14439</v>
      </c>
      <c r="W1747" t="s">
        <v>172</v>
      </c>
      <c r="X1747" t="s">
        <v>1069</v>
      </c>
    </row>
    <row r="1748" spans="1:24" hidden="1" x14ac:dyDescent="0.25">
      <c r="A1748" t="s">
        <v>14440</v>
      </c>
      <c r="B1748" t="s">
        <v>14441</v>
      </c>
      <c r="C1748" s="1" t="str">
        <f t="shared" si="174"/>
        <v>21:0955</v>
      </c>
      <c r="D1748" s="1" t="str">
        <f t="shared" si="175"/>
        <v>21:0006</v>
      </c>
      <c r="E1748" t="s">
        <v>11729</v>
      </c>
      <c r="F1748" t="s">
        <v>14442</v>
      </c>
      <c r="H1748">
        <v>64.591807200000005</v>
      </c>
      <c r="I1748">
        <v>-110.1490563</v>
      </c>
      <c r="J1748" s="1" t="str">
        <f t="shared" si="173"/>
        <v>Till</v>
      </c>
      <c r="K1748" s="1" t="str">
        <f t="shared" si="176"/>
        <v>Grain Mount: 0.25 – 0.50 mm</v>
      </c>
      <c r="L1748" t="s">
        <v>14316</v>
      </c>
      <c r="M1748" s="1" t="str">
        <f>HYPERLINK("http://geochem.nrcan.gc.ca/cdogs/content/kwd/kwd030530_e.htm", "Cr_Di")</f>
        <v>Cr_Di</v>
      </c>
      <c r="N1748" t="s">
        <v>14443</v>
      </c>
      <c r="O1748" t="s">
        <v>13119</v>
      </c>
      <c r="P1748" t="s">
        <v>6734</v>
      </c>
      <c r="Q1748" t="s">
        <v>13915</v>
      </c>
      <c r="R1748" t="s">
        <v>307</v>
      </c>
      <c r="S1748" t="s">
        <v>3975</v>
      </c>
      <c r="T1748" t="s">
        <v>1196</v>
      </c>
      <c r="U1748" t="s">
        <v>14444</v>
      </c>
      <c r="V1748" t="s">
        <v>14445</v>
      </c>
      <c r="W1748" t="s">
        <v>2049</v>
      </c>
      <c r="X1748" t="s">
        <v>3466</v>
      </c>
    </row>
    <row r="1749" spans="1:24" hidden="1" x14ac:dyDescent="0.25">
      <c r="A1749" t="s">
        <v>14446</v>
      </c>
      <c r="B1749" t="s">
        <v>14447</v>
      </c>
      <c r="C1749" s="1" t="str">
        <f t="shared" si="174"/>
        <v>21:0955</v>
      </c>
      <c r="D1749" s="1" t="str">
        <f t="shared" si="175"/>
        <v>21:0006</v>
      </c>
      <c r="E1749" t="s">
        <v>11729</v>
      </c>
      <c r="F1749" t="s">
        <v>14448</v>
      </c>
      <c r="H1749">
        <v>64.591807200000005</v>
      </c>
      <c r="I1749">
        <v>-110.1490563</v>
      </c>
      <c r="J1749" s="1" t="str">
        <f t="shared" si="173"/>
        <v>Till</v>
      </c>
      <c r="K1749" s="1" t="str">
        <f t="shared" si="176"/>
        <v>Grain Mount: 0.25 – 0.50 mm</v>
      </c>
      <c r="L1749" t="s">
        <v>14316</v>
      </c>
      <c r="M1749" s="1" t="str">
        <f>HYPERLINK("http://geochem.nrcan.gc.ca/cdogs/content/kwd/kwd030529_e.htm", "Hi_Cr_Di")</f>
        <v>Hi_Cr_Di</v>
      </c>
      <c r="N1749" t="s">
        <v>14367</v>
      </c>
      <c r="O1749" t="s">
        <v>14449</v>
      </c>
      <c r="P1749" t="s">
        <v>14450</v>
      </c>
      <c r="Q1749" t="s">
        <v>14451</v>
      </c>
      <c r="R1749" t="s">
        <v>1027</v>
      </c>
      <c r="S1749" t="s">
        <v>14452</v>
      </c>
      <c r="T1749" t="s">
        <v>1172</v>
      </c>
      <c r="U1749" t="s">
        <v>14268</v>
      </c>
      <c r="V1749" t="s">
        <v>14453</v>
      </c>
      <c r="W1749" t="s">
        <v>2049</v>
      </c>
      <c r="X1749" t="s">
        <v>14454</v>
      </c>
    </row>
    <row r="1750" spans="1:24" hidden="1" x14ac:dyDescent="0.25">
      <c r="A1750" t="s">
        <v>14455</v>
      </c>
      <c r="B1750" t="s">
        <v>14456</v>
      </c>
      <c r="C1750" s="1" t="str">
        <f t="shared" si="174"/>
        <v>21:0955</v>
      </c>
      <c r="D1750" s="1" t="str">
        <f t="shared" si="175"/>
        <v>21:0006</v>
      </c>
      <c r="E1750" t="s">
        <v>11729</v>
      </c>
      <c r="F1750" t="s">
        <v>14457</v>
      </c>
      <c r="H1750">
        <v>64.591807200000005</v>
      </c>
      <c r="I1750">
        <v>-110.1490563</v>
      </c>
      <c r="J1750" s="1" t="str">
        <f t="shared" si="173"/>
        <v>Till</v>
      </c>
      <c r="K1750" s="1" t="str">
        <f t="shared" si="176"/>
        <v>Grain Mount: 0.25 – 0.50 mm</v>
      </c>
      <c r="L1750" t="s">
        <v>14316</v>
      </c>
      <c r="M1750" s="1" t="str">
        <f>HYPERLINK("http://geochem.nrcan.gc.ca/cdogs/content/kwd/kwd030684_e.htm", "Plucked")</f>
        <v>Plucked</v>
      </c>
      <c r="N1750" t="s">
        <v>2128</v>
      </c>
      <c r="O1750" t="s">
        <v>14458</v>
      </c>
      <c r="P1750" t="s">
        <v>412</v>
      </c>
      <c r="Q1750" t="s">
        <v>14459</v>
      </c>
      <c r="R1750" t="s">
        <v>47</v>
      </c>
      <c r="S1750" t="s">
        <v>14460</v>
      </c>
      <c r="T1750" t="s">
        <v>33</v>
      </c>
      <c r="U1750" t="s">
        <v>4970</v>
      </c>
      <c r="V1750" t="s">
        <v>14461</v>
      </c>
      <c r="W1750" t="s">
        <v>226</v>
      </c>
      <c r="X1750" t="s">
        <v>14462</v>
      </c>
    </row>
    <row r="1751" spans="1:24" hidden="1" x14ac:dyDescent="0.25">
      <c r="A1751" t="s">
        <v>14463</v>
      </c>
      <c r="B1751" t="s">
        <v>14464</v>
      </c>
      <c r="C1751" s="1" t="str">
        <f t="shared" si="174"/>
        <v>21:0955</v>
      </c>
      <c r="D1751" s="1" t="str">
        <f t="shared" si="175"/>
        <v>21:0006</v>
      </c>
      <c r="E1751" t="s">
        <v>11729</v>
      </c>
      <c r="F1751" t="s">
        <v>14465</v>
      </c>
      <c r="H1751">
        <v>64.591807200000005</v>
      </c>
      <c r="I1751">
        <v>-110.1490563</v>
      </c>
      <c r="J1751" s="1" t="str">
        <f t="shared" si="173"/>
        <v>Till</v>
      </c>
      <c r="K1751" s="1" t="str">
        <f t="shared" si="176"/>
        <v>Grain Mount: 0.25 – 0.50 mm</v>
      </c>
      <c r="L1751" t="s">
        <v>14316</v>
      </c>
      <c r="M1751" s="1" t="str">
        <f>HYPERLINK("http://geochem.nrcan.gc.ca/cdogs/content/kwd/kwd030529_e.htm", "Hi_Cr_Di")</f>
        <v>Hi_Cr_Di</v>
      </c>
      <c r="N1751" t="s">
        <v>2251</v>
      </c>
      <c r="O1751" t="s">
        <v>12948</v>
      </c>
      <c r="P1751" t="s">
        <v>14466</v>
      </c>
      <c r="Q1751" t="s">
        <v>13921</v>
      </c>
      <c r="R1751" t="s">
        <v>307</v>
      </c>
      <c r="S1751" t="s">
        <v>14467</v>
      </c>
      <c r="T1751" t="s">
        <v>5767</v>
      </c>
      <c r="U1751" t="s">
        <v>13181</v>
      </c>
      <c r="V1751" t="s">
        <v>14468</v>
      </c>
      <c r="W1751" t="s">
        <v>4160</v>
      </c>
      <c r="X1751" t="s">
        <v>12631</v>
      </c>
    </row>
    <row r="1752" spans="1:24" hidden="1" x14ac:dyDescent="0.25">
      <c r="A1752" t="s">
        <v>14469</v>
      </c>
      <c r="B1752" t="s">
        <v>14470</v>
      </c>
      <c r="C1752" s="1" t="str">
        <f t="shared" si="174"/>
        <v>21:0955</v>
      </c>
      <c r="D1752" s="1" t="str">
        <f t="shared" si="175"/>
        <v>21:0006</v>
      </c>
      <c r="E1752" t="s">
        <v>11729</v>
      </c>
      <c r="F1752" t="s">
        <v>14471</v>
      </c>
      <c r="H1752">
        <v>64.591807200000005</v>
      </c>
      <c r="I1752">
        <v>-110.1490563</v>
      </c>
      <c r="J1752" s="1" t="str">
        <f t="shared" si="173"/>
        <v>Till</v>
      </c>
      <c r="K1752" s="1" t="str">
        <f t="shared" si="176"/>
        <v>Grain Mount: 0.25 – 0.50 mm</v>
      </c>
      <c r="L1752" t="s">
        <v>14316</v>
      </c>
      <c r="M1752" s="1" t="str">
        <f>HYPERLINK("http://geochem.nrcan.gc.ca/cdogs/content/kwd/kwd030530_e.htm", "Cr_Di")</f>
        <v>Cr_Di</v>
      </c>
      <c r="N1752" t="s">
        <v>14040</v>
      </c>
      <c r="O1752" t="s">
        <v>14472</v>
      </c>
      <c r="P1752" t="s">
        <v>630</v>
      </c>
      <c r="Q1752" t="s">
        <v>14473</v>
      </c>
      <c r="R1752" t="s">
        <v>645</v>
      </c>
      <c r="S1752" t="s">
        <v>14474</v>
      </c>
      <c r="T1752" t="s">
        <v>1238</v>
      </c>
      <c r="U1752" t="s">
        <v>944</v>
      </c>
      <c r="V1752" t="s">
        <v>14475</v>
      </c>
      <c r="W1752" t="s">
        <v>1058</v>
      </c>
      <c r="X1752" t="s">
        <v>14476</v>
      </c>
    </row>
    <row r="1753" spans="1:24" hidden="1" x14ac:dyDescent="0.25">
      <c r="A1753" t="s">
        <v>14477</v>
      </c>
      <c r="B1753" t="s">
        <v>14478</v>
      </c>
      <c r="C1753" s="1" t="str">
        <f t="shared" si="174"/>
        <v>21:0955</v>
      </c>
      <c r="D1753" s="1" t="str">
        <f t="shared" si="175"/>
        <v>21:0006</v>
      </c>
      <c r="E1753" t="s">
        <v>11729</v>
      </c>
      <c r="F1753" t="s">
        <v>14479</v>
      </c>
      <c r="H1753">
        <v>64.591807200000005</v>
      </c>
      <c r="I1753">
        <v>-110.1490563</v>
      </c>
      <c r="J1753" s="1" t="str">
        <f t="shared" ref="J1753:J1816" si="180">HYPERLINK("http://geochem.nrcan.gc.ca/cdogs/content/kwd/kwd020044_e.htm", "Till")</f>
        <v>Till</v>
      </c>
      <c r="K1753" s="1" t="str">
        <f t="shared" si="176"/>
        <v>Grain Mount: 0.25 – 0.50 mm</v>
      </c>
      <c r="L1753" t="s">
        <v>14316</v>
      </c>
      <c r="M1753" s="1" t="str">
        <f>HYPERLINK("http://geochem.nrcan.gc.ca/cdogs/content/kwd/kwd030543_e.htm", "Di")</f>
        <v>Di</v>
      </c>
      <c r="N1753" t="s">
        <v>5174</v>
      </c>
      <c r="O1753" t="s">
        <v>14480</v>
      </c>
      <c r="P1753" t="s">
        <v>599</v>
      </c>
      <c r="Q1753" t="s">
        <v>14481</v>
      </c>
      <c r="R1753" t="s">
        <v>101</v>
      </c>
      <c r="S1753" t="s">
        <v>14482</v>
      </c>
      <c r="T1753" t="s">
        <v>1196</v>
      </c>
      <c r="U1753" t="s">
        <v>293</v>
      </c>
      <c r="V1753" t="s">
        <v>14483</v>
      </c>
      <c r="W1753" t="s">
        <v>255</v>
      </c>
      <c r="X1753" t="s">
        <v>14484</v>
      </c>
    </row>
    <row r="1754" spans="1:24" hidden="1" x14ac:dyDescent="0.25">
      <c r="A1754" t="s">
        <v>14485</v>
      </c>
      <c r="B1754" t="s">
        <v>14486</v>
      </c>
      <c r="C1754" s="1" t="str">
        <f t="shared" si="174"/>
        <v>21:0955</v>
      </c>
      <c r="D1754" s="1" t="str">
        <f t="shared" si="175"/>
        <v>21:0006</v>
      </c>
      <c r="E1754" t="s">
        <v>11729</v>
      </c>
      <c r="F1754" t="s">
        <v>14487</v>
      </c>
      <c r="H1754">
        <v>64.591807200000005</v>
      </c>
      <c r="I1754">
        <v>-110.1490563</v>
      </c>
      <c r="J1754" s="1" t="str">
        <f t="shared" si="180"/>
        <v>Till</v>
      </c>
      <c r="K1754" s="1" t="str">
        <f t="shared" si="176"/>
        <v>Grain Mount: 0.25 – 0.50 mm</v>
      </c>
      <c r="L1754" t="s">
        <v>14316</v>
      </c>
      <c r="M1754" s="1" t="str">
        <f>HYPERLINK("http://geochem.nrcan.gc.ca/cdogs/content/kwd/kwd030530_e.htm", "Cr_Di")</f>
        <v>Cr_Di</v>
      </c>
      <c r="N1754" t="s">
        <v>13658</v>
      </c>
      <c r="O1754" t="s">
        <v>14488</v>
      </c>
      <c r="P1754" t="s">
        <v>11182</v>
      </c>
      <c r="Q1754" t="s">
        <v>14332</v>
      </c>
      <c r="R1754" t="s">
        <v>390</v>
      </c>
      <c r="S1754" t="s">
        <v>14489</v>
      </c>
      <c r="T1754" t="s">
        <v>1350</v>
      </c>
      <c r="U1754" t="s">
        <v>13314</v>
      </c>
      <c r="V1754" t="s">
        <v>14490</v>
      </c>
      <c r="W1754" t="s">
        <v>1390</v>
      </c>
      <c r="X1754" t="s">
        <v>14491</v>
      </c>
    </row>
    <row r="1755" spans="1:24" hidden="1" x14ac:dyDescent="0.25">
      <c r="A1755" t="s">
        <v>14492</v>
      </c>
      <c r="B1755" t="s">
        <v>14493</v>
      </c>
      <c r="C1755" s="1" t="str">
        <f t="shared" si="174"/>
        <v>21:0955</v>
      </c>
      <c r="D1755" s="1" t="str">
        <f t="shared" si="175"/>
        <v>21:0006</v>
      </c>
      <c r="E1755" t="s">
        <v>11729</v>
      </c>
      <c r="F1755" t="s">
        <v>14494</v>
      </c>
      <c r="H1755">
        <v>64.591807200000005</v>
      </c>
      <c r="I1755">
        <v>-110.1490563</v>
      </c>
      <c r="J1755" s="1" t="str">
        <f t="shared" si="180"/>
        <v>Till</v>
      </c>
      <c r="K1755" s="1" t="str">
        <f t="shared" si="176"/>
        <v>Grain Mount: 0.25 – 0.50 mm</v>
      </c>
      <c r="L1755" t="s">
        <v>14316</v>
      </c>
      <c r="M1755" s="1" t="str">
        <f>HYPERLINK("http://geochem.nrcan.gc.ca/cdogs/content/kwd/kwd030543_e.htm", "Di")</f>
        <v>Di</v>
      </c>
      <c r="N1755" t="s">
        <v>3494</v>
      </c>
      <c r="O1755" t="s">
        <v>14495</v>
      </c>
      <c r="P1755" t="s">
        <v>14496</v>
      </c>
      <c r="Q1755" t="s">
        <v>13583</v>
      </c>
      <c r="R1755" t="s">
        <v>104</v>
      </c>
      <c r="S1755" t="s">
        <v>14497</v>
      </c>
      <c r="T1755" t="s">
        <v>425</v>
      </c>
      <c r="U1755" t="s">
        <v>3510</v>
      </c>
      <c r="V1755" t="s">
        <v>14498</v>
      </c>
      <c r="W1755" t="s">
        <v>295</v>
      </c>
      <c r="X1755" t="s">
        <v>14499</v>
      </c>
    </row>
    <row r="1756" spans="1:24" hidden="1" x14ac:dyDescent="0.25">
      <c r="A1756" t="s">
        <v>14500</v>
      </c>
      <c r="B1756" t="s">
        <v>14501</v>
      </c>
      <c r="C1756" s="1" t="str">
        <f t="shared" si="174"/>
        <v>21:0955</v>
      </c>
      <c r="D1756" s="1" t="str">
        <f t="shared" si="175"/>
        <v>21:0006</v>
      </c>
      <c r="E1756" t="s">
        <v>11729</v>
      </c>
      <c r="F1756" t="s">
        <v>14502</v>
      </c>
      <c r="H1756">
        <v>64.591807200000005</v>
      </c>
      <c r="I1756">
        <v>-110.1490563</v>
      </c>
      <c r="J1756" s="1" t="str">
        <f t="shared" si="180"/>
        <v>Till</v>
      </c>
      <c r="K1756" s="1" t="str">
        <f t="shared" si="176"/>
        <v>Grain Mount: 0.25 – 0.50 mm</v>
      </c>
      <c r="L1756" t="s">
        <v>14316</v>
      </c>
      <c r="M1756" s="1" t="str">
        <f>HYPERLINK("http://geochem.nrcan.gc.ca/cdogs/content/kwd/kwd030529_e.htm", "Hi_Cr_Di")</f>
        <v>Hi_Cr_Di</v>
      </c>
      <c r="N1756" t="s">
        <v>377</v>
      </c>
      <c r="O1756" t="s">
        <v>14503</v>
      </c>
      <c r="P1756" t="s">
        <v>14504</v>
      </c>
      <c r="Q1756" t="s">
        <v>6804</v>
      </c>
      <c r="R1756" t="s">
        <v>955</v>
      </c>
      <c r="S1756" t="s">
        <v>7313</v>
      </c>
      <c r="T1756" t="s">
        <v>78</v>
      </c>
      <c r="U1756" t="s">
        <v>13372</v>
      </c>
      <c r="V1756" t="s">
        <v>14505</v>
      </c>
      <c r="W1756" t="s">
        <v>409</v>
      </c>
      <c r="X1756" t="s">
        <v>14506</v>
      </c>
    </row>
    <row r="1757" spans="1:24" hidden="1" x14ac:dyDescent="0.25">
      <c r="A1757" t="s">
        <v>14507</v>
      </c>
      <c r="B1757" t="s">
        <v>14508</v>
      </c>
      <c r="C1757" s="1" t="str">
        <f t="shared" si="174"/>
        <v>21:0955</v>
      </c>
      <c r="D1757" s="1" t="str">
        <f t="shared" si="175"/>
        <v>21:0006</v>
      </c>
      <c r="E1757" t="s">
        <v>11729</v>
      </c>
      <c r="F1757" t="s">
        <v>14509</v>
      </c>
      <c r="H1757">
        <v>64.591807200000005</v>
      </c>
      <c r="I1757">
        <v>-110.1490563</v>
      </c>
      <c r="J1757" s="1" t="str">
        <f t="shared" si="180"/>
        <v>Till</v>
      </c>
      <c r="K1757" s="1" t="str">
        <f t="shared" si="176"/>
        <v>Grain Mount: 0.25 – 0.50 mm</v>
      </c>
      <c r="L1757" t="s">
        <v>14316</v>
      </c>
      <c r="M1757" s="1" t="str">
        <f>HYPERLINK("http://geochem.nrcan.gc.ca/cdogs/content/kwd/kwd030530_e.htm", "Cr_Di")</f>
        <v>Cr_Di</v>
      </c>
      <c r="N1757" t="s">
        <v>14220</v>
      </c>
      <c r="O1757" t="s">
        <v>5303</v>
      </c>
      <c r="P1757" t="s">
        <v>9967</v>
      </c>
      <c r="Q1757" t="s">
        <v>14510</v>
      </c>
      <c r="R1757" t="s">
        <v>782</v>
      </c>
      <c r="S1757" t="s">
        <v>14511</v>
      </c>
      <c r="T1757" t="s">
        <v>238</v>
      </c>
      <c r="U1757" t="s">
        <v>14512</v>
      </c>
      <c r="V1757" t="s">
        <v>14513</v>
      </c>
      <c r="W1757" t="s">
        <v>6315</v>
      </c>
      <c r="X1757" t="s">
        <v>13804</v>
      </c>
    </row>
    <row r="1758" spans="1:24" hidden="1" x14ac:dyDescent="0.25">
      <c r="A1758" t="s">
        <v>14514</v>
      </c>
      <c r="B1758" t="s">
        <v>14515</v>
      </c>
      <c r="C1758" s="1" t="str">
        <f t="shared" ref="C1758:C1821" si="181">HYPERLINK("http://geochem.nrcan.gc.ca/cdogs/content/bdl/bdl210955_e.htm", "21:0955")</f>
        <v>21:0955</v>
      </c>
      <c r="D1758" s="1" t="str">
        <f t="shared" ref="D1758:D1821" si="182">HYPERLINK("http://geochem.nrcan.gc.ca/cdogs/content/svy/svy210006_e.htm", "21:0006")</f>
        <v>21:0006</v>
      </c>
      <c r="E1758" t="s">
        <v>11729</v>
      </c>
      <c r="F1758" t="s">
        <v>14516</v>
      </c>
      <c r="H1758">
        <v>64.591807200000005</v>
      </c>
      <c r="I1758">
        <v>-110.1490563</v>
      </c>
      <c r="J1758" s="1" t="str">
        <f t="shared" si="180"/>
        <v>Till</v>
      </c>
      <c r="K1758" s="1" t="str">
        <f t="shared" ref="K1758:K1821" si="183">HYPERLINK("http://geochem.nrcan.gc.ca/cdogs/content/kwd/kwd080043_e.htm", "Grain Mount: 0.25 – 0.50 mm")</f>
        <v>Grain Mount: 0.25 – 0.50 mm</v>
      </c>
      <c r="L1758" t="s">
        <v>14316</v>
      </c>
      <c r="M1758" s="1" t="str">
        <f>HYPERLINK("http://geochem.nrcan.gc.ca/cdogs/content/kwd/kwd030530_e.htm", "Cr_Di")</f>
        <v>Cr_Di</v>
      </c>
      <c r="N1758" t="s">
        <v>9565</v>
      </c>
      <c r="O1758" t="s">
        <v>14517</v>
      </c>
      <c r="P1758" t="s">
        <v>6518</v>
      </c>
      <c r="Q1758" t="s">
        <v>14518</v>
      </c>
      <c r="R1758" t="s">
        <v>645</v>
      </c>
      <c r="S1758" t="s">
        <v>14519</v>
      </c>
      <c r="T1758" t="s">
        <v>421</v>
      </c>
      <c r="U1758" t="s">
        <v>11227</v>
      </c>
      <c r="V1758" t="s">
        <v>14520</v>
      </c>
      <c r="W1758" t="s">
        <v>3871</v>
      </c>
      <c r="X1758" t="s">
        <v>12135</v>
      </c>
    </row>
    <row r="1759" spans="1:24" hidden="1" x14ac:dyDescent="0.25">
      <c r="A1759" t="s">
        <v>14521</v>
      </c>
      <c r="B1759" t="s">
        <v>14522</v>
      </c>
      <c r="C1759" s="1" t="str">
        <f t="shared" si="181"/>
        <v>21:0955</v>
      </c>
      <c r="D1759" s="1" t="str">
        <f t="shared" si="182"/>
        <v>21:0006</v>
      </c>
      <c r="E1759" t="s">
        <v>11729</v>
      </c>
      <c r="F1759" t="s">
        <v>14523</v>
      </c>
      <c r="H1759">
        <v>64.591807200000005</v>
      </c>
      <c r="I1759">
        <v>-110.1490563</v>
      </c>
      <c r="J1759" s="1" t="str">
        <f t="shared" si="180"/>
        <v>Till</v>
      </c>
      <c r="K1759" s="1" t="str">
        <f t="shared" si="183"/>
        <v>Grain Mount: 0.25 – 0.50 mm</v>
      </c>
      <c r="L1759" t="s">
        <v>14316</v>
      </c>
      <c r="M1759" s="1" t="str">
        <f>HYPERLINK("http://geochem.nrcan.gc.ca/cdogs/content/kwd/kwd030530_e.htm", "Cr_Di")</f>
        <v>Cr_Di</v>
      </c>
      <c r="N1759" t="s">
        <v>6329</v>
      </c>
      <c r="O1759" t="s">
        <v>2639</v>
      </c>
      <c r="P1759" t="s">
        <v>3460</v>
      </c>
      <c r="Q1759" t="s">
        <v>14524</v>
      </c>
      <c r="R1759" t="s">
        <v>728</v>
      </c>
      <c r="S1759" t="s">
        <v>14525</v>
      </c>
      <c r="T1759" t="s">
        <v>282</v>
      </c>
      <c r="U1759" t="s">
        <v>925</v>
      </c>
      <c r="V1759" t="s">
        <v>14526</v>
      </c>
      <c r="W1759" t="s">
        <v>4206</v>
      </c>
      <c r="X1759" t="s">
        <v>12843</v>
      </c>
    </row>
    <row r="1760" spans="1:24" hidden="1" x14ac:dyDescent="0.25">
      <c r="A1760" t="s">
        <v>14527</v>
      </c>
      <c r="B1760" t="s">
        <v>14528</v>
      </c>
      <c r="C1760" s="1" t="str">
        <f t="shared" si="181"/>
        <v>21:0955</v>
      </c>
      <c r="D1760" s="1" t="str">
        <f t="shared" si="182"/>
        <v>21:0006</v>
      </c>
      <c r="E1760" t="s">
        <v>11729</v>
      </c>
      <c r="F1760" t="s">
        <v>14529</v>
      </c>
      <c r="H1760">
        <v>64.591807200000005</v>
      </c>
      <c r="I1760">
        <v>-110.1490563</v>
      </c>
      <c r="J1760" s="1" t="str">
        <f t="shared" si="180"/>
        <v>Till</v>
      </c>
      <c r="K1760" s="1" t="str">
        <f t="shared" si="183"/>
        <v>Grain Mount: 0.25 – 0.50 mm</v>
      </c>
      <c r="L1760" t="s">
        <v>14316</v>
      </c>
      <c r="M1760" s="1" t="str">
        <f>HYPERLINK("http://geochem.nrcan.gc.ca/cdogs/content/kwd/kwd030530_e.htm", "Cr_Di")</f>
        <v>Cr_Di</v>
      </c>
      <c r="N1760" t="s">
        <v>14530</v>
      </c>
      <c r="O1760" t="s">
        <v>14531</v>
      </c>
      <c r="P1760" t="s">
        <v>4455</v>
      </c>
      <c r="Q1760" t="s">
        <v>14532</v>
      </c>
      <c r="R1760" t="s">
        <v>728</v>
      </c>
      <c r="S1760" t="s">
        <v>6603</v>
      </c>
      <c r="T1760" t="s">
        <v>1009</v>
      </c>
      <c r="U1760" t="s">
        <v>14533</v>
      </c>
      <c r="V1760" t="s">
        <v>6704</v>
      </c>
      <c r="W1760" t="s">
        <v>3124</v>
      </c>
      <c r="X1760" t="s">
        <v>14534</v>
      </c>
    </row>
    <row r="1761" spans="1:24" hidden="1" x14ac:dyDescent="0.25">
      <c r="A1761" t="s">
        <v>14535</v>
      </c>
      <c r="B1761" t="s">
        <v>14536</v>
      </c>
      <c r="C1761" s="1" t="str">
        <f t="shared" si="181"/>
        <v>21:0955</v>
      </c>
      <c r="D1761" s="1" t="str">
        <f t="shared" si="182"/>
        <v>21:0006</v>
      </c>
      <c r="E1761" t="s">
        <v>11729</v>
      </c>
      <c r="F1761" t="s">
        <v>14537</v>
      </c>
      <c r="H1761">
        <v>64.591807200000005</v>
      </c>
      <c r="I1761">
        <v>-110.1490563</v>
      </c>
      <c r="J1761" s="1" t="str">
        <f t="shared" si="180"/>
        <v>Till</v>
      </c>
      <c r="K1761" s="1" t="str">
        <f t="shared" si="183"/>
        <v>Grain Mount: 0.25 – 0.50 mm</v>
      </c>
      <c r="L1761" t="s">
        <v>14316</v>
      </c>
      <c r="M1761" s="1" t="str">
        <f>HYPERLINK("http://geochem.nrcan.gc.ca/cdogs/content/kwd/kwd030530_e.htm", "Cr_Di")</f>
        <v>Cr_Di</v>
      </c>
      <c r="N1761" t="s">
        <v>6289</v>
      </c>
      <c r="O1761" t="s">
        <v>14538</v>
      </c>
      <c r="P1761" t="s">
        <v>3302</v>
      </c>
      <c r="Q1761" t="s">
        <v>14539</v>
      </c>
      <c r="R1761" t="s">
        <v>390</v>
      </c>
      <c r="S1761" t="s">
        <v>6322</v>
      </c>
      <c r="T1761" t="s">
        <v>1193</v>
      </c>
      <c r="U1761" t="s">
        <v>13896</v>
      </c>
      <c r="V1761" t="s">
        <v>14540</v>
      </c>
      <c r="W1761" t="s">
        <v>2960</v>
      </c>
      <c r="X1761" t="s">
        <v>2239</v>
      </c>
    </row>
    <row r="1762" spans="1:24" hidden="1" x14ac:dyDescent="0.25">
      <c r="A1762" t="s">
        <v>14541</v>
      </c>
      <c r="B1762" t="s">
        <v>14542</v>
      </c>
      <c r="C1762" s="1" t="str">
        <f t="shared" si="181"/>
        <v>21:0955</v>
      </c>
      <c r="D1762" s="1" t="str">
        <f t="shared" si="182"/>
        <v>21:0006</v>
      </c>
      <c r="E1762" t="s">
        <v>11729</v>
      </c>
      <c r="F1762" t="s">
        <v>14543</v>
      </c>
      <c r="H1762">
        <v>64.591807200000005</v>
      </c>
      <c r="I1762">
        <v>-110.1490563</v>
      </c>
      <c r="J1762" s="1" t="str">
        <f t="shared" si="180"/>
        <v>Till</v>
      </c>
      <c r="K1762" s="1" t="str">
        <f t="shared" si="183"/>
        <v>Grain Mount: 0.25 – 0.50 mm</v>
      </c>
      <c r="L1762" t="s">
        <v>14316</v>
      </c>
      <c r="M1762" s="1" t="str">
        <f>HYPERLINK("http://geochem.nrcan.gc.ca/cdogs/content/kwd/kwd030529_e.htm", "Hi_Cr_Di")</f>
        <v>Hi_Cr_Di</v>
      </c>
      <c r="N1762" t="s">
        <v>1498</v>
      </c>
      <c r="O1762" t="s">
        <v>14544</v>
      </c>
      <c r="P1762" t="s">
        <v>14545</v>
      </c>
      <c r="Q1762" t="s">
        <v>2932</v>
      </c>
      <c r="R1762" t="s">
        <v>457</v>
      </c>
      <c r="S1762" t="s">
        <v>1330</v>
      </c>
      <c r="T1762" t="s">
        <v>1350</v>
      </c>
      <c r="U1762" t="s">
        <v>14546</v>
      </c>
      <c r="V1762" t="s">
        <v>13825</v>
      </c>
      <c r="W1762" t="s">
        <v>10984</v>
      </c>
      <c r="X1762" t="s">
        <v>11236</v>
      </c>
    </row>
    <row r="1763" spans="1:24" hidden="1" x14ac:dyDescent="0.25">
      <c r="A1763" t="s">
        <v>14547</v>
      </c>
      <c r="B1763" t="s">
        <v>14548</v>
      </c>
      <c r="C1763" s="1" t="str">
        <f t="shared" si="181"/>
        <v>21:0955</v>
      </c>
      <c r="D1763" s="1" t="str">
        <f t="shared" si="182"/>
        <v>21:0006</v>
      </c>
      <c r="E1763" t="s">
        <v>11729</v>
      </c>
      <c r="F1763" t="s">
        <v>14549</v>
      </c>
      <c r="H1763">
        <v>64.591807200000005</v>
      </c>
      <c r="I1763">
        <v>-110.1490563</v>
      </c>
      <c r="J1763" s="1" t="str">
        <f t="shared" si="180"/>
        <v>Till</v>
      </c>
      <c r="K1763" s="1" t="str">
        <f t="shared" si="183"/>
        <v>Grain Mount: 0.25 – 0.50 mm</v>
      </c>
      <c r="L1763" t="s">
        <v>14316</v>
      </c>
      <c r="M1763" s="1" t="str">
        <f>HYPERLINK("http://geochem.nrcan.gc.ca/cdogs/content/kwd/kwd030530_e.htm", "Cr_Di")</f>
        <v>Cr_Di</v>
      </c>
      <c r="N1763" t="s">
        <v>11316</v>
      </c>
      <c r="O1763" t="s">
        <v>14550</v>
      </c>
      <c r="P1763" t="s">
        <v>9479</v>
      </c>
      <c r="Q1763" t="s">
        <v>14551</v>
      </c>
      <c r="R1763" t="s">
        <v>156</v>
      </c>
      <c r="S1763" t="s">
        <v>12037</v>
      </c>
      <c r="T1763" t="s">
        <v>2353</v>
      </c>
      <c r="U1763" t="s">
        <v>11388</v>
      </c>
      <c r="V1763" t="s">
        <v>14552</v>
      </c>
      <c r="W1763" t="s">
        <v>1058</v>
      </c>
      <c r="X1763" t="s">
        <v>14553</v>
      </c>
    </row>
    <row r="1764" spans="1:24" hidden="1" x14ac:dyDescent="0.25">
      <c r="A1764" t="s">
        <v>14554</v>
      </c>
      <c r="B1764" t="s">
        <v>14555</v>
      </c>
      <c r="C1764" s="1" t="str">
        <f t="shared" si="181"/>
        <v>21:0955</v>
      </c>
      <c r="D1764" s="1" t="str">
        <f t="shared" si="182"/>
        <v>21:0006</v>
      </c>
      <c r="E1764" t="s">
        <v>11729</v>
      </c>
      <c r="F1764" t="s">
        <v>14556</v>
      </c>
      <c r="H1764">
        <v>64.591807200000005</v>
      </c>
      <c r="I1764">
        <v>-110.1490563</v>
      </c>
      <c r="J1764" s="1" t="str">
        <f t="shared" si="180"/>
        <v>Till</v>
      </c>
      <c r="K1764" s="1" t="str">
        <f t="shared" si="183"/>
        <v>Grain Mount: 0.25 – 0.50 mm</v>
      </c>
      <c r="L1764" t="s">
        <v>14316</v>
      </c>
      <c r="M1764" s="1" t="str">
        <f>HYPERLINK("http://geochem.nrcan.gc.ca/cdogs/content/kwd/kwd030530_e.htm", "Cr_Di")</f>
        <v>Cr_Di</v>
      </c>
      <c r="N1764" t="s">
        <v>14557</v>
      </c>
      <c r="O1764" t="s">
        <v>10795</v>
      </c>
      <c r="P1764" t="s">
        <v>6681</v>
      </c>
      <c r="Q1764" t="s">
        <v>387</v>
      </c>
      <c r="R1764" t="s">
        <v>480</v>
      </c>
      <c r="S1764" t="s">
        <v>11147</v>
      </c>
      <c r="T1764" t="s">
        <v>5869</v>
      </c>
      <c r="U1764" t="s">
        <v>6422</v>
      </c>
      <c r="V1764" t="s">
        <v>13269</v>
      </c>
      <c r="W1764" t="s">
        <v>589</v>
      </c>
      <c r="X1764" t="s">
        <v>14558</v>
      </c>
    </row>
    <row r="1765" spans="1:24" hidden="1" x14ac:dyDescent="0.25">
      <c r="A1765" t="s">
        <v>14559</v>
      </c>
      <c r="B1765" t="s">
        <v>14560</v>
      </c>
      <c r="C1765" s="1" t="str">
        <f t="shared" si="181"/>
        <v>21:0955</v>
      </c>
      <c r="D1765" s="1" t="str">
        <f t="shared" si="182"/>
        <v>21:0006</v>
      </c>
      <c r="E1765" t="s">
        <v>11729</v>
      </c>
      <c r="F1765" t="s">
        <v>14561</v>
      </c>
      <c r="H1765">
        <v>64.591807200000005</v>
      </c>
      <c r="I1765">
        <v>-110.1490563</v>
      </c>
      <c r="J1765" s="1" t="str">
        <f t="shared" si="180"/>
        <v>Till</v>
      </c>
      <c r="K1765" s="1" t="str">
        <f t="shared" si="183"/>
        <v>Grain Mount: 0.25 – 0.50 mm</v>
      </c>
      <c r="L1765" t="s">
        <v>14316</v>
      </c>
      <c r="M1765" s="1" t="str">
        <f>HYPERLINK("http://geochem.nrcan.gc.ca/cdogs/content/kwd/kwd030530_e.htm", "Cr_Di")</f>
        <v>Cr_Di</v>
      </c>
      <c r="N1765" t="s">
        <v>6942</v>
      </c>
      <c r="O1765" t="s">
        <v>14562</v>
      </c>
      <c r="P1765" t="s">
        <v>14411</v>
      </c>
      <c r="Q1765" t="s">
        <v>14563</v>
      </c>
      <c r="R1765" t="s">
        <v>728</v>
      </c>
      <c r="S1765" t="s">
        <v>7746</v>
      </c>
      <c r="T1765" t="s">
        <v>1009</v>
      </c>
      <c r="U1765" t="s">
        <v>5145</v>
      </c>
      <c r="V1765" t="s">
        <v>14564</v>
      </c>
      <c r="W1765" t="s">
        <v>4206</v>
      </c>
      <c r="X1765" t="s">
        <v>14565</v>
      </c>
    </row>
    <row r="1766" spans="1:24" hidden="1" x14ac:dyDescent="0.25">
      <c r="A1766" t="s">
        <v>14566</v>
      </c>
      <c r="B1766" t="s">
        <v>14567</v>
      </c>
      <c r="C1766" s="1" t="str">
        <f t="shared" si="181"/>
        <v>21:0955</v>
      </c>
      <c r="D1766" s="1" t="str">
        <f t="shared" si="182"/>
        <v>21:0006</v>
      </c>
      <c r="E1766" t="s">
        <v>11729</v>
      </c>
      <c r="F1766" t="s">
        <v>14568</v>
      </c>
      <c r="H1766">
        <v>64.591807200000005</v>
      </c>
      <c r="I1766">
        <v>-110.1490563</v>
      </c>
      <c r="J1766" s="1" t="str">
        <f t="shared" si="180"/>
        <v>Till</v>
      </c>
      <c r="K1766" s="1" t="str">
        <f t="shared" si="183"/>
        <v>Grain Mount: 0.25 – 0.50 mm</v>
      </c>
      <c r="L1766" t="s">
        <v>14316</v>
      </c>
      <c r="M1766" s="1" t="str">
        <f>HYPERLINK("http://geochem.nrcan.gc.ca/cdogs/content/kwd/kwd030530_e.htm", "Cr_Di")</f>
        <v>Cr_Di</v>
      </c>
      <c r="N1766" t="s">
        <v>13886</v>
      </c>
      <c r="O1766" t="s">
        <v>7206</v>
      </c>
      <c r="P1766" t="s">
        <v>2399</v>
      </c>
      <c r="Q1766" t="s">
        <v>6637</v>
      </c>
      <c r="R1766" t="s">
        <v>221</v>
      </c>
      <c r="S1766" t="s">
        <v>7276</v>
      </c>
      <c r="T1766" t="s">
        <v>78</v>
      </c>
      <c r="U1766" t="s">
        <v>808</v>
      </c>
      <c r="V1766" t="s">
        <v>14569</v>
      </c>
      <c r="W1766" t="s">
        <v>345</v>
      </c>
      <c r="X1766" t="s">
        <v>14570</v>
      </c>
    </row>
    <row r="1767" spans="1:24" hidden="1" x14ac:dyDescent="0.25">
      <c r="A1767" t="s">
        <v>14571</v>
      </c>
      <c r="B1767" t="s">
        <v>14572</v>
      </c>
      <c r="C1767" s="1" t="str">
        <f t="shared" si="181"/>
        <v>21:0955</v>
      </c>
      <c r="D1767" s="1" t="str">
        <f t="shared" si="182"/>
        <v>21:0006</v>
      </c>
      <c r="E1767" t="s">
        <v>11729</v>
      </c>
      <c r="F1767" t="s">
        <v>14573</v>
      </c>
      <c r="H1767">
        <v>64.591807200000005</v>
      </c>
      <c r="I1767">
        <v>-110.1490563</v>
      </c>
      <c r="J1767" s="1" t="str">
        <f t="shared" si="180"/>
        <v>Till</v>
      </c>
      <c r="K1767" s="1" t="str">
        <f t="shared" si="183"/>
        <v>Grain Mount: 0.25 – 0.50 mm</v>
      </c>
      <c r="L1767" t="s">
        <v>14316</v>
      </c>
      <c r="M1767" s="1" t="str">
        <f>HYPERLINK("http://geochem.nrcan.gc.ca/cdogs/content/kwd/kwd030530_e.htm", "Cr_Di")</f>
        <v>Cr_Di</v>
      </c>
      <c r="N1767" t="s">
        <v>2251</v>
      </c>
      <c r="O1767" t="s">
        <v>5600</v>
      </c>
      <c r="P1767" t="s">
        <v>6812</v>
      </c>
      <c r="Q1767" t="s">
        <v>14574</v>
      </c>
      <c r="R1767" t="s">
        <v>728</v>
      </c>
      <c r="S1767" t="s">
        <v>2701</v>
      </c>
      <c r="T1767" t="s">
        <v>2353</v>
      </c>
      <c r="U1767" t="s">
        <v>9107</v>
      </c>
      <c r="V1767" t="s">
        <v>14575</v>
      </c>
      <c r="W1767" t="s">
        <v>684</v>
      </c>
      <c r="X1767" t="s">
        <v>7665</v>
      </c>
    </row>
    <row r="1768" spans="1:24" hidden="1" x14ac:dyDescent="0.25">
      <c r="A1768" t="s">
        <v>14576</v>
      </c>
      <c r="B1768" t="s">
        <v>14577</v>
      </c>
      <c r="C1768" s="1" t="str">
        <f t="shared" si="181"/>
        <v>21:0955</v>
      </c>
      <c r="D1768" s="1" t="str">
        <f t="shared" si="182"/>
        <v>21:0006</v>
      </c>
      <c r="E1768" t="s">
        <v>11729</v>
      </c>
      <c r="F1768" t="s">
        <v>14578</v>
      </c>
      <c r="H1768">
        <v>64.591807200000005</v>
      </c>
      <c r="I1768">
        <v>-110.1490563</v>
      </c>
      <c r="J1768" s="1" t="str">
        <f t="shared" si="180"/>
        <v>Till</v>
      </c>
      <c r="K1768" s="1" t="str">
        <f t="shared" si="183"/>
        <v>Grain Mount: 0.25 – 0.50 mm</v>
      </c>
      <c r="L1768" t="s">
        <v>14316</v>
      </c>
      <c r="M1768" s="1" t="str">
        <f>HYPERLINK("http://geochem.nrcan.gc.ca/cdogs/content/kwd/kwd030529_e.htm", "Hi_Cr_Di")</f>
        <v>Hi_Cr_Di</v>
      </c>
      <c r="N1768" t="s">
        <v>9624</v>
      </c>
      <c r="O1768" t="s">
        <v>14579</v>
      </c>
      <c r="P1768" t="s">
        <v>14580</v>
      </c>
      <c r="Q1768" t="s">
        <v>1376</v>
      </c>
      <c r="R1768" t="s">
        <v>390</v>
      </c>
      <c r="S1768" t="s">
        <v>14581</v>
      </c>
      <c r="T1768" t="s">
        <v>393</v>
      </c>
      <c r="U1768" t="s">
        <v>14160</v>
      </c>
      <c r="V1768" t="s">
        <v>14582</v>
      </c>
      <c r="W1768" t="s">
        <v>457</v>
      </c>
      <c r="X1768" t="s">
        <v>14583</v>
      </c>
    </row>
    <row r="1769" spans="1:24" hidden="1" x14ac:dyDescent="0.25">
      <c r="A1769" t="s">
        <v>14584</v>
      </c>
      <c r="B1769" t="s">
        <v>14585</v>
      </c>
      <c r="C1769" s="1" t="str">
        <f t="shared" si="181"/>
        <v>21:0955</v>
      </c>
      <c r="D1769" s="1" t="str">
        <f t="shared" si="182"/>
        <v>21:0006</v>
      </c>
      <c r="E1769" t="s">
        <v>11729</v>
      </c>
      <c r="F1769" t="s">
        <v>14586</v>
      </c>
      <c r="H1769">
        <v>64.591807200000005</v>
      </c>
      <c r="I1769">
        <v>-110.1490563</v>
      </c>
      <c r="J1769" s="1" t="str">
        <f t="shared" si="180"/>
        <v>Till</v>
      </c>
      <c r="K1769" s="1" t="str">
        <f t="shared" si="183"/>
        <v>Grain Mount: 0.25 – 0.50 mm</v>
      </c>
      <c r="L1769" t="s">
        <v>14316</v>
      </c>
      <c r="M1769" s="1" t="str">
        <f>HYPERLINK("http://geochem.nrcan.gc.ca/cdogs/content/kwd/kwd030530_e.htm", "Cr_Di")</f>
        <v>Cr_Di</v>
      </c>
      <c r="N1769" t="s">
        <v>13886</v>
      </c>
      <c r="O1769" t="s">
        <v>8296</v>
      </c>
      <c r="P1769" t="s">
        <v>14587</v>
      </c>
      <c r="Q1769" t="s">
        <v>14588</v>
      </c>
      <c r="R1769" t="s">
        <v>2609</v>
      </c>
      <c r="S1769" t="s">
        <v>14589</v>
      </c>
      <c r="T1769" t="s">
        <v>1124</v>
      </c>
      <c r="U1769" t="s">
        <v>3057</v>
      </c>
      <c r="V1769" t="s">
        <v>6656</v>
      </c>
      <c r="W1769" t="s">
        <v>1196</v>
      </c>
      <c r="X1769" t="s">
        <v>11198</v>
      </c>
    </row>
    <row r="1770" spans="1:24" hidden="1" x14ac:dyDescent="0.25">
      <c r="A1770" t="s">
        <v>14590</v>
      </c>
      <c r="B1770" t="s">
        <v>14591</v>
      </c>
      <c r="C1770" s="1" t="str">
        <f t="shared" si="181"/>
        <v>21:0955</v>
      </c>
      <c r="D1770" s="1" t="str">
        <f t="shared" si="182"/>
        <v>21:0006</v>
      </c>
      <c r="E1770" t="s">
        <v>11729</v>
      </c>
      <c r="F1770" t="s">
        <v>14592</v>
      </c>
      <c r="H1770">
        <v>64.591807200000005</v>
      </c>
      <c r="I1770">
        <v>-110.1490563</v>
      </c>
      <c r="J1770" s="1" t="str">
        <f t="shared" si="180"/>
        <v>Till</v>
      </c>
      <c r="K1770" s="1" t="str">
        <f t="shared" si="183"/>
        <v>Grain Mount: 0.25 – 0.50 mm</v>
      </c>
      <c r="L1770" t="s">
        <v>14316</v>
      </c>
      <c r="M1770" s="1" t="str">
        <f>HYPERLINK("http://geochem.nrcan.gc.ca/cdogs/content/kwd/kwd030530_e.htm", "Cr_Di")</f>
        <v>Cr_Di</v>
      </c>
      <c r="N1770" t="s">
        <v>13440</v>
      </c>
      <c r="O1770" t="s">
        <v>14593</v>
      </c>
      <c r="P1770" t="s">
        <v>9382</v>
      </c>
      <c r="Q1770" t="s">
        <v>13659</v>
      </c>
      <c r="R1770" t="s">
        <v>156</v>
      </c>
      <c r="S1770" t="s">
        <v>14594</v>
      </c>
      <c r="T1770" t="s">
        <v>4748</v>
      </c>
      <c r="U1770" t="s">
        <v>14595</v>
      </c>
      <c r="V1770" t="s">
        <v>14596</v>
      </c>
      <c r="W1770" t="s">
        <v>1350</v>
      </c>
      <c r="X1770" t="s">
        <v>12467</v>
      </c>
    </row>
    <row r="1771" spans="1:24" hidden="1" x14ac:dyDescent="0.25">
      <c r="A1771" t="s">
        <v>14597</v>
      </c>
      <c r="B1771" t="s">
        <v>14598</v>
      </c>
      <c r="C1771" s="1" t="str">
        <f t="shared" si="181"/>
        <v>21:0955</v>
      </c>
      <c r="D1771" s="1" t="str">
        <f t="shared" si="182"/>
        <v>21:0006</v>
      </c>
      <c r="E1771" t="s">
        <v>11729</v>
      </c>
      <c r="F1771" t="s">
        <v>14599</v>
      </c>
      <c r="H1771">
        <v>64.591807200000005</v>
      </c>
      <c r="I1771">
        <v>-110.1490563</v>
      </c>
      <c r="J1771" s="1" t="str">
        <f t="shared" si="180"/>
        <v>Till</v>
      </c>
      <c r="K1771" s="1" t="str">
        <f t="shared" si="183"/>
        <v>Grain Mount: 0.25 – 0.50 mm</v>
      </c>
      <c r="L1771" t="s">
        <v>14316</v>
      </c>
      <c r="M1771" s="1" t="str">
        <f>HYPERLINK("http://geochem.nrcan.gc.ca/cdogs/content/kwd/kwd030529_e.htm", "Hi_Cr_Di")</f>
        <v>Hi_Cr_Di</v>
      </c>
      <c r="N1771" t="s">
        <v>14600</v>
      </c>
      <c r="O1771" t="s">
        <v>14601</v>
      </c>
      <c r="P1771" t="s">
        <v>14602</v>
      </c>
      <c r="Q1771" t="s">
        <v>13983</v>
      </c>
      <c r="R1771" t="s">
        <v>129</v>
      </c>
      <c r="S1771" t="s">
        <v>14603</v>
      </c>
      <c r="T1771" t="s">
        <v>1503</v>
      </c>
      <c r="U1771" t="s">
        <v>14604</v>
      </c>
      <c r="V1771" t="s">
        <v>14605</v>
      </c>
      <c r="W1771" t="s">
        <v>4883</v>
      </c>
      <c r="X1771" t="s">
        <v>2541</v>
      </c>
    </row>
    <row r="1772" spans="1:24" hidden="1" x14ac:dyDescent="0.25">
      <c r="A1772" t="s">
        <v>14606</v>
      </c>
      <c r="B1772" t="s">
        <v>14607</v>
      </c>
      <c r="C1772" s="1" t="str">
        <f t="shared" si="181"/>
        <v>21:0955</v>
      </c>
      <c r="D1772" s="1" t="str">
        <f t="shared" si="182"/>
        <v>21:0006</v>
      </c>
      <c r="E1772" t="s">
        <v>11729</v>
      </c>
      <c r="F1772" t="s">
        <v>14608</v>
      </c>
      <c r="H1772">
        <v>64.591807200000005</v>
      </c>
      <c r="I1772">
        <v>-110.1490563</v>
      </c>
      <c r="J1772" s="1" t="str">
        <f t="shared" si="180"/>
        <v>Till</v>
      </c>
      <c r="K1772" s="1" t="str">
        <f t="shared" si="183"/>
        <v>Grain Mount: 0.25 – 0.50 mm</v>
      </c>
      <c r="L1772" t="s">
        <v>14316</v>
      </c>
      <c r="M1772" s="1" t="str">
        <f t="shared" ref="M1772:M1777" si="184">HYPERLINK("http://geochem.nrcan.gc.ca/cdogs/content/kwd/kwd030530_e.htm", "Cr_Di")</f>
        <v>Cr_Di</v>
      </c>
      <c r="N1772" t="s">
        <v>1815</v>
      </c>
      <c r="O1772" t="s">
        <v>102</v>
      </c>
      <c r="P1772" t="s">
        <v>14609</v>
      </c>
      <c r="Q1772" t="s">
        <v>14610</v>
      </c>
      <c r="R1772" t="s">
        <v>184</v>
      </c>
      <c r="S1772" t="s">
        <v>7911</v>
      </c>
      <c r="T1772" t="s">
        <v>78</v>
      </c>
      <c r="U1772" t="s">
        <v>6513</v>
      </c>
      <c r="V1772" t="s">
        <v>14611</v>
      </c>
      <c r="W1772" t="s">
        <v>4619</v>
      </c>
      <c r="X1772" t="s">
        <v>13217</v>
      </c>
    </row>
    <row r="1773" spans="1:24" hidden="1" x14ac:dyDescent="0.25">
      <c r="A1773" t="s">
        <v>14612</v>
      </c>
      <c r="B1773" t="s">
        <v>14613</v>
      </c>
      <c r="C1773" s="1" t="str">
        <f t="shared" si="181"/>
        <v>21:0955</v>
      </c>
      <c r="D1773" s="1" t="str">
        <f t="shared" si="182"/>
        <v>21:0006</v>
      </c>
      <c r="E1773" t="s">
        <v>11729</v>
      </c>
      <c r="F1773" t="s">
        <v>14614</v>
      </c>
      <c r="H1773">
        <v>64.591807200000005</v>
      </c>
      <c r="I1773">
        <v>-110.1490563</v>
      </c>
      <c r="J1773" s="1" t="str">
        <f t="shared" si="180"/>
        <v>Till</v>
      </c>
      <c r="K1773" s="1" t="str">
        <f t="shared" si="183"/>
        <v>Grain Mount: 0.25 – 0.50 mm</v>
      </c>
      <c r="L1773" t="s">
        <v>14316</v>
      </c>
      <c r="M1773" s="1" t="str">
        <f t="shared" si="184"/>
        <v>Cr_Di</v>
      </c>
      <c r="N1773" t="s">
        <v>3217</v>
      </c>
      <c r="O1773" t="s">
        <v>14423</v>
      </c>
      <c r="P1773" t="s">
        <v>6422</v>
      </c>
      <c r="Q1773" t="s">
        <v>11889</v>
      </c>
      <c r="R1773" t="s">
        <v>254</v>
      </c>
      <c r="S1773" t="s">
        <v>2851</v>
      </c>
      <c r="T1773" t="s">
        <v>3871</v>
      </c>
      <c r="U1773" t="s">
        <v>13888</v>
      </c>
      <c r="V1773" t="s">
        <v>14615</v>
      </c>
      <c r="W1773" t="s">
        <v>1196</v>
      </c>
      <c r="X1773" t="s">
        <v>14616</v>
      </c>
    </row>
    <row r="1774" spans="1:24" hidden="1" x14ac:dyDescent="0.25">
      <c r="A1774" t="s">
        <v>14617</v>
      </c>
      <c r="B1774" t="s">
        <v>14618</v>
      </c>
      <c r="C1774" s="1" t="str">
        <f t="shared" si="181"/>
        <v>21:0955</v>
      </c>
      <c r="D1774" s="1" t="str">
        <f t="shared" si="182"/>
        <v>21:0006</v>
      </c>
      <c r="E1774" t="s">
        <v>11729</v>
      </c>
      <c r="F1774" t="s">
        <v>14619</v>
      </c>
      <c r="H1774">
        <v>64.591807200000005</v>
      </c>
      <c r="I1774">
        <v>-110.1490563</v>
      </c>
      <c r="J1774" s="1" t="str">
        <f t="shared" si="180"/>
        <v>Till</v>
      </c>
      <c r="K1774" s="1" t="str">
        <f t="shared" si="183"/>
        <v>Grain Mount: 0.25 – 0.50 mm</v>
      </c>
      <c r="L1774" t="s">
        <v>14316</v>
      </c>
      <c r="M1774" s="1" t="str">
        <f t="shared" si="184"/>
        <v>Cr_Di</v>
      </c>
      <c r="N1774" t="s">
        <v>14620</v>
      </c>
      <c r="O1774" t="s">
        <v>14621</v>
      </c>
      <c r="P1774" t="s">
        <v>6331</v>
      </c>
      <c r="Q1774" t="s">
        <v>14622</v>
      </c>
      <c r="R1774" t="s">
        <v>409</v>
      </c>
      <c r="S1774" t="s">
        <v>6410</v>
      </c>
      <c r="T1774" t="s">
        <v>172</v>
      </c>
      <c r="U1774" t="s">
        <v>14623</v>
      </c>
      <c r="V1774" t="s">
        <v>14624</v>
      </c>
      <c r="W1774" t="s">
        <v>1196</v>
      </c>
      <c r="X1774" t="s">
        <v>14625</v>
      </c>
    </row>
    <row r="1775" spans="1:24" hidden="1" x14ac:dyDescent="0.25">
      <c r="A1775" t="s">
        <v>14626</v>
      </c>
      <c r="B1775" t="s">
        <v>14627</v>
      </c>
      <c r="C1775" s="1" t="str">
        <f t="shared" si="181"/>
        <v>21:0955</v>
      </c>
      <c r="D1775" s="1" t="str">
        <f t="shared" si="182"/>
        <v>21:0006</v>
      </c>
      <c r="E1775" t="s">
        <v>11729</v>
      </c>
      <c r="F1775" t="s">
        <v>14628</v>
      </c>
      <c r="H1775">
        <v>64.591807200000005</v>
      </c>
      <c r="I1775">
        <v>-110.1490563</v>
      </c>
      <c r="J1775" s="1" t="str">
        <f t="shared" si="180"/>
        <v>Till</v>
      </c>
      <c r="K1775" s="1" t="str">
        <f t="shared" si="183"/>
        <v>Grain Mount: 0.25 – 0.50 mm</v>
      </c>
      <c r="L1775" t="s">
        <v>14316</v>
      </c>
      <c r="M1775" s="1" t="str">
        <f t="shared" si="184"/>
        <v>Cr_Di</v>
      </c>
      <c r="N1775" t="s">
        <v>6750</v>
      </c>
      <c r="O1775" t="s">
        <v>14629</v>
      </c>
      <c r="P1775" t="s">
        <v>6518</v>
      </c>
      <c r="Q1775" t="s">
        <v>14630</v>
      </c>
      <c r="R1775" t="s">
        <v>307</v>
      </c>
      <c r="S1775" t="s">
        <v>13644</v>
      </c>
      <c r="T1775" t="s">
        <v>400</v>
      </c>
      <c r="U1775" t="s">
        <v>14631</v>
      </c>
      <c r="V1775" t="s">
        <v>11228</v>
      </c>
      <c r="W1775" t="s">
        <v>6675</v>
      </c>
      <c r="X1775" t="s">
        <v>14632</v>
      </c>
    </row>
    <row r="1776" spans="1:24" hidden="1" x14ac:dyDescent="0.25">
      <c r="A1776" t="s">
        <v>14633</v>
      </c>
      <c r="B1776" t="s">
        <v>14634</v>
      </c>
      <c r="C1776" s="1" t="str">
        <f t="shared" si="181"/>
        <v>21:0955</v>
      </c>
      <c r="D1776" s="1" t="str">
        <f t="shared" si="182"/>
        <v>21:0006</v>
      </c>
      <c r="E1776" t="s">
        <v>11729</v>
      </c>
      <c r="F1776" t="s">
        <v>14635</v>
      </c>
      <c r="H1776">
        <v>64.591807200000005</v>
      </c>
      <c r="I1776">
        <v>-110.1490563</v>
      </c>
      <c r="J1776" s="1" t="str">
        <f t="shared" si="180"/>
        <v>Till</v>
      </c>
      <c r="K1776" s="1" t="str">
        <f t="shared" si="183"/>
        <v>Grain Mount: 0.25 – 0.50 mm</v>
      </c>
      <c r="L1776" t="s">
        <v>14316</v>
      </c>
      <c r="M1776" s="1" t="str">
        <f t="shared" si="184"/>
        <v>Cr_Di</v>
      </c>
      <c r="N1776" t="s">
        <v>14636</v>
      </c>
      <c r="O1776" t="s">
        <v>12782</v>
      </c>
      <c r="P1776" t="s">
        <v>5145</v>
      </c>
      <c r="Q1776" t="s">
        <v>14637</v>
      </c>
      <c r="R1776" t="s">
        <v>209</v>
      </c>
      <c r="S1776" t="s">
        <v>14638</v>
      </c>
      <c r="T1776" t="s">
        <v>1027</v>
      </c>
      <c r="U1776" t="s">
        <v>6078</v>
      </c>
      <c r="V1776" t="s">
        <v>14639</v>
      </c>
      <c r="W1776" t="s">
        <v>684</v>
      </c>
      <c r="X1776" t="s">
        <v>14640</v>
      </c>
    </row>
    <row r="1777" spans="1:24" hidden="1" x14ac:dyDescent="0.25">
      <c r="A1777" t="s">
        <v>14641</v>
      </c>
      <c r="B1777" t="s">
        <v>14642</v>
      </c>
      <c r="C1777" s="1" t="str">
        <f t="shared" si="181"/>
        <v>21:0955</v>
      </c>
      <c r="D1777" s="1" t="str">
        <f t="shared" si="182"/>
        <v>21:0006</v>
      </c>
      <c r="E1777" t="s">
        <v>11729</v>
      </c>
      <c r="F1777" t="s">
        <v>14643</v>
      </c>
      <c r="H1777">
        <v>64.591807200000005</v>
      </c>
      <c r="I1777">
        <v>-110.1490563</v>
      </c>
      <c r="J1777" s="1" t="str">
        <f t="shared" si="180"/>
        <v>Till</v>
      </c>
      <c r="K1777" s="1" t="str">
        <f t="shared" si="183"/>
        <v>Grain Mount: 0.25 – 0.50 mm</v>
      </c>
      <c r="L1777" t="s">
        <v>14316</v>
      </c>
      <c r="M1777" s="1" t="str">
        <f t="shared" si="184"/>
        <v>Cr_Di</v>
      </c>
      <c r="N1777" t="s">
        <v>14285</v>
      </c>
      <c r="O1777" t="s">
        <v>3051</v>
      </c>
      <c r="P1777" t="s">
        <v>11672</v>
      </c>
      <c r="Q1777" t="s">
        <v>2724</v>
      </c>
      <c r="R1777" t="s">
        <v>307</v>
      </c>
      <c r="S1777" t="s">
        <v>14644</v>
      </c>
      <c r="T1777" t="s">
        <v>633</v>
      </c>
      <c r="U1777" t="s">
        <v>9773</v>
      </c>
      <c r="V1777" t="s">
        <v>14043</v>
      </c>
      <c r="W1777" t="s">
        <v>1390</v>
      </c>
      <c r="X1777" t="s">
        <v>14645</v>
      </c>
    </row>
    <row r="1778" spans="1:24" hidden="1" x14ac:dyDescent="0.25">
      <c r="A1778" t="s">
        <v>14646</v>
      </c>
      <c r="B1778" t="s">
        <v>14647</v>
      </c>
      <c r="C1778" s="1" t="str">
        <f t="shared" si="181"/>
        <v>21:0955</v>
      </c>
      <c r="D1778" s="1" t="str">
        <f t="shared" si="182"/>
        <v>21:0006</v>
      </c>
      <c r="E1778" t="s">
        <v>11729</v>
      </c>
      <c r="F1778" t="s">
        <v>14648</v>
      </c>
      <c r="H1778">
        <v>64.591807200000005</v>
      </c>
      <c r="I1778">
        <v>-110.1490563</v>
      </c>
      <c r="J1778" s="1" t="str">
        <f t="shared" si="180"/>
        <v>Till</v>
      </c>
      <c r="K1778" s="1" t="str">
        <f t="shared" si="183"/>
        <v>Grain Mount: 0.25 – 0.50 mm</v>
      </c>
      <c r="L1778" t="s">
        <v>14316</v>
      </c>
      <c r="M1778" s="1" t="str">
        <f>HYPERLINK("http://geochem.nrcan.gc.ca/cdogs/content/kwd/kwd030529_e.htm", "Hi_Cr_Di")</f>
        <v>Hi_Cr_Di</v>
      </c>
      <c r="N1778" t="s">
        <v>1880</v>
      </c>
      <c r="O1778" t="s">
        <v>12054</v>
      </c>
      <c r="P1778" t="s">
        <v>13442</v>
      </c>
      <c r="Q1778" t="s">
        <v>3236</v>
      </c>
      <c r="R1778" t="s">
        <v>291</v>
      </c>
      <c r="S1778" t="s">
        <v>14649</v>
      </c>
      <c r="T1778" t="s">
        <v>4430</v>
      </c>
      <c r="U1778" t="s">
        <v>4726</v>
      </c>
      <c r="V1778" t="s">
        <v>5982</v>
      </c>
      <c r="W1778" t="s">
        <v>987</v>
      </c>
      <c r="X1778" t="s">
        <v>10536</v>
      </c>
    </row>
    <row r="1779" spans="1:24" hidden="1" x14ac:dyDescent="0.25">
      <c r="A1779" t="s">
        <v>14650</v>
      </c>
      <c r="B1779" t="s">
        <v>14651</v>
      </c>
      <c r="C1779" s="1" t="str">
        <f t="shared" si="181"/>
        <v>21:0955</v>
      </c>
      <c r="D1779" s="1" t="str">
        <f t="shared" si="182"/>
        <v>21:0006</v>
      </c>
      <c r="E1779" t="s">
        <v>11729</v>
      </c>
      <c r="F1779" t="s">
        <v>14652</v>
      </c>
      <c r="H1779">
        <v>64.591807200000005</v>
      </c>
      <c r="I1779">
        <v>-110.1490563</v>
      </c>
      <c r="J1779" s="1" t="str">
        <f t="shared" si="180"/>
        <v>Till</v>
      </c>
      <c r="K1779" s="1" t="str">
        <f t="shared" si="183"/>
        <v>Grain Mount: 0.25 – 0.50 mm</v>
      </c>
      <c r="L1779" t="s">
        <v>14316</v>
      </c>
      <c r="M1779" s="1" t="str">
        <f>HYPERLINK("http://geochem.nrcan.gc.ca/cdogs/content/kwd/kwd030530_e.htm", "Cr_Di")</f>
        <v>Cr_Di</v>
      </c>
      <c r="N1779" t="s">
        <v>14194</v>
      </c>
      <c r="O1779" t="s">
        <v>14653</v>
      </c>
      <c r="P1779" t="s">
        <v>13888</v>
      </c>
      <c r="Q1779" t="s">
        <v>14654</v>
      </c>
      <c r="R1779" t="s">
        <v>331</v>
      </c>
      <c r="S1779" t="s">
        <v>14655</v>
      </c>
      <c r="T1779" t="s">
        <v>221</v>
      </c>
      <c r="U1779" t="s">
        <v>14204</v>
      </c>
      <c r="V1779" t="s">
        <v>14656</v>
      </c>
      <c r="W1779" t="s">
        <v>1390</v>
      </c>
      <c r="X1779" t="s">
        <v>14657</v>
      </c>
    </row>
    <row r="1780" spans="1:24" hidden="1" x14ac:dyDescent="0.25">
      <c r="A1780" t="s">
        <v>14658</v>
      </c>
      <c r="B1780" t="s">
        <v>14659</v>
      </c>
      <c r="C1780" s="1" t="str">
        <f t="shared" si="181"/>
        <v>21:0955</v>
      </c>
      <c r="D1780" s="1" t="str">
        <f t="shared" si="182"/>
        <v>21:0006</v>
      </c>
      <c r="E1780" t="s">
        <v>11729</v>
      </c>
      <c r="F1780" t="s">
        <v>14660</v>
      </c>
      <c r="H1780">
        <v>64.591807200000005</v>
      </c>
      <c r="I1780">
        <v>-110.1490563</v>
      </c>
      <c r="J1780" s="1" t="str">
        <f t="shared" si="180"/>
        <v>Till</v>
      </c>
      <c r="K1780" s="1" t="str">
        <f t="shared" si="183"/>
        <v>Grain Mount: 0.25 – 0.50 mm</v>
      </c>
      <c r="L1780" t="s">
        <v>14316</v>
      </c>
      <c r="M1780" s="1" t="str">
        <f>HYPERLINK("http://geochem.nrcan.gc.ca/cdogs/content/kwd/kwd030529_e.htm", "Hi_Cr_Di")</f>
        <v>Hi_Cr_Di</v>
      </c>
      <c r="N1780" t="s">
        <v>13882</v>
      </c>
      <c r="O1780" t="s">
        <v>14661</v>
      </c>
      <c r="P1780" t="s">
        <v>14662</v>
      </c>
      <c r="Q1780" t="s">
        <v>14376</v>
      </c>
      <c r="R1780" t="s">
        <v>209</v>
      </c>
      <c r="S1780" t="s">
        <v>13606</v>
      </c>
      <c r="T1780" t="s">
        <v>2948</v>
      </c>
      <c r="U1780" t="s">
        <v>11141</v>
      </c>
      <c r="V1780" t="s">
        <v>14663</v>
      </c>
      <c r="W1780" t="s">
        <v>1601</v>
      </c>
      <c r="X1780" t="s">
        <v>13291</v>
      </c>
    </row>
    <row r="1781" spans="1:24" hidden="1" x14ac:dyDescent="0.25">
      <c r="A1781" t="s">
        <v>14664</v>
      </c>
      <c r="B1781" t="s">
        <v>14665</v>
      </c>
      <c r="C1781" s="1" t="str">
        <f t="shared" si="181"/>
        <v>21:0955</v>
      </c>
      <c r="D1781" s="1" t="str">
        <f t="shared" si="182"/>
        <v>21:0006</v>
      </c>
      <c r="E1781" t="s">
        <v>11729</v>
      </c>
      <c r="F1781" t="s">
        <v>14666</v>
      </c>
      <c r="H1781">
        <v>64.591807200000005</v>
      </c>
      <c r="I1781">
        <v>-110.1490563</v>
      </c>
      <c r="J1781" s="1" t="str">
        <f t="shared" si="180"/>
        <v>Till</v>
      </c>
      <c r="K1781" s="1" t="str">
        <f t="shared" si="183"/>
        <v>Grain Mount: 0.25 – 0.50 mm</v>
      </c>
      <c r="L1781" t="s">
        <v>14316</v>
      </c>
      <c r="M1781" s="1" t="str">
        <f>HYPERLINK("http://geochem.nrcan.gc.ca/cdogs/content/kwd/kwd030530_e.htm", "Cr_Di")</f>
        <v>Cr_Di</v>
      </c>
      <c r="N1781" t="s">
        <v>14040</v>
      </c>
      <c r="O1781" t="s">
        <v>5287</v>
      </c>
      <c r="P1781" t="s">
        <v>3460</v>
      </c>
      <c r="Q1781" t="s">
        <v>13297</v>
      </c>
      <c r="R1781" t="s">
        <v>278</v>
      </c>
      <c r="S1781" t="s">
        <v>14667</v>
      </c>
      <c r="T1781" t="s">
        <v>693</v>
      </c>
      <c r="U1781" t="s">
        <v>6620</v>
      </c>
      <c r="V1781" t="s">
        <v>14468</v>
      </c>
      <c r="W1781" t="s">
        <v>6568</v>
      </c>
      <c r="X1781" t="s">
        <v>14668</v>
      </c>
    </row>
    <row r="1782" spans="1:24" hidden="1" x14ac:dyDescent="0.25">
      <c r="A1782" t="s">
        <v>14669</v>
      </c>
      <c r="B1782" t="s">
        <v>14670</v>
      </c>
      <c r="C1782" s="1" t="str">
        <f t="shared" si="181"/>
        <v>21:0955</v>
      </c>
      <c r="D1782" s="1" t="str">
        <f t="shared" si="182"/>
        <v>21:0006</v>
      </c>
      <c r="E1782" t="s">
        <v>11729</v>
      </c>
      <c r="F1782" t="s">
        <v>14671</v>
      </c>
      <c r="H1782">
        <v>64.591807200000005</v>
      </c>
      <c r="I1782">
        <v>-110.1490563</v>
      </c>
      <c r="J1782" s="1" t="str">
        <f t="shared" si="180"/>
        <v>Till</v>
      </c>
      <c r="K1782" s="1" t="str">
        <f t="shared" si="183"/>
        <v>Grain Mount: 0.25 – 0.50 mm</v>
      </c>
      <c r="L1782" t="s">
        <v>14316</v>
      </c>
      <c r="M1782" s="1" t="str">
        <f>HYPERLINK("http://geochem.nrcan.gc.ca/cdogs/content/kwd/kwd030530_e.htm", "Cr_Di")</f>
        <v>Cr_Di</v>
      </c>
      <c r="N1782" t="s">
        <v>13760</v>
      </c>
      <c r="O1782" t="s">
        <v>14672</v>
      </c>
      <c r="P1782" t="s">
        <v>1934</v>
      </c>
      <c r="Q1782" t="s">
        <v>14673</v>
      </c>
      <c r="R1782" t="s">
        <v>221</v>
      </c>
      <c r="S1782" t="s">
        <v>14674</v>
      </c>
      <c r="T1782" t="s">
        <v>1036</v>
      </c>
      <c r="U1782" t="s">
        <v>14675</v>
      </c>
      <c r="V1782" t="s">
        <v>14676</v>
      </c>
      <c r="W1782" t="s">
        <v>2049</v>
      </c>
      <c r="X1782" t="s">
        <v>14677</v>
      </c>
    </row>
    <row r="1783" spans="1:24" hidden="1" x14ac:dyDescent="0.25">
      <c r="A1783" t="s">
        <v>14678</v>
      </c>
      <c r="B1783" t="s">
        <v>14679</v>
      </c>
      <c r="C1783" s="1" t="str">
        <f t="shared" si="181"/>
        <v>21:0955</v>
      </c>
      <c r="D1783" s="1" t="str">
        <f t="shared" si="182"/>
        <v>21:0006</v>
      </c>
      <c r="E1783" t="s">
        <v>11729</v>
      </c>
      <c r="F1783" t="s">
        <v>14680</v>
      </c>
      <c r="H1783">
        <v>64.591807200000005</v>
      </c>
      <c r="I1783">
        <v>-110.1490563</v>
      </c>
      <c r="J1783" s="1" t="str">
        <f t="shared" si="180"/>
        <v>Till</v>
      </c>
      <c r="K1783" s="1" t="str">
        <f t="shared" si="183"/>
        <v>Grain Mount: 0.25 – 0.50 mm</v>
      </c>
      <c r="L1783" t="s">
        <v>14316</v>
      </c>
      <c r="M1783" s="1" t="str">
        <f>HYPERLINK("http://geochem.nrcan.gc.ca/cdogs/content/kwd/kwd030530_e.htm", "Cr_Di")</f>
        <v>Cr_Di</v>
      </c>
      <c r="N1783" t="s">
        <v>111</v>
      </c>
      <c r="O1783" t="s">
        <v>14681</v>
      </c>
      <c r="P1783" t="s">
        <v>2399</v>
      </c>
      <c r="Q1783" t="s">
        <v>14279</v>
      </c>
      <c r="R1783" t="s">
        <v>221</v>
      </c>
      <c r="S1783" t="s">
        <v>14682</v>
      </c>
      <c r="T1783" t="s">
        <v>412</v>
      </c>
      <c r="U1783" t="s">
        <v>14255</v>
      </c>
      <c r="V1783" t="s">
        <v>14683</v>
      </c>
      <c r="W1783" t="s">
        <v>439</v>
      </c>
      <c r="X1783" t="s">
        <v>7889</v>
      </c>
    </row>
    <row r="1784" spans="1:24" hidden="1" x14ac:dyDescent="0.25">
      <c r="A1784" t="s">
        <v>14684</v>
      </c>
      <c r="B1784" t="s">
        <v>14685</v>
      </c>
      <c r="C1784" s="1" t="str">
        <f t="shared" si="181"/>
        <v>21:0955</v>
      </c>
      <c r="D1784" s="1" t="str">
        <f t="shared" si="182"/>
        <v>21:0006</v>
      </c>
      <c r="E1784" t="s">
        <v>11729</v>
      </c>
      <c r="F1784" t="s">
        <v>14686</v>
      </c>
      <c r="H1784">
        <v>64.591807200000005</v>
      </c>
      <c r="I1784">
        <v>-110.1490563</v>
      </c>
      <c r="J1784" s="1" t="str">
        <f t="shared" si="180"/>
        <v>Till</v>
      </c>
      <c r="K1784" s="1" t="str">
        <f t="shared" si="183"/>
        <v>Grain Mount: 0.25 – 0.50 mm</v>
      </c>
      <c r="L1784" t="s">
        <v>14316</v>
      </c>
      <c r="M1784" s="1" t="str">
        <f>HYPERLINK("http://geochem.nrcan.gc.ca/cdogs/content/kwd/kwd030530_e.htm", "Cr_Di")</f>
        <v>Cr_Di</v>
      </c>
      <c r="N1784" t="s">
        <v>13327</v>
      </c>
      <c r="O1784" t="s">
        <v>14687</v>
      </c>
      <c r="P1784" t="s">
        <v>6284</v>
      </c>
      <c r="Q1784" t="s">
        <v>13558</v>
      </c>
      <c r="R1784" t="s">
        <v>170</v>
      </c>
      <c r="S1784" t="s">
        <v>1899</v>
      </c>
      <c r="T1784" t="s">
        <v>1009</v>
      </c>
      <c r="U1784" t="s">
        <v>13410</v>
      </c>
      <c r="V1784" t="s">
        <v>14688</v>
      </c>
      <c r="W1784" t="s">
        <v>414</v>
      </c>
      <c r="X1784" t="s">
        <v>14616</v>
      </c>
    </row>
    <row r="1785" spans="1:24" hidden="1" x14ac:dyDescent="0.25">
      <c r="A1785" t="s">
        <v>14689</v>
      </c>
      <c r="B1785" t="s">
        <v>14690</v>
      </c>
      <c r="C1785" s="1" t="str">
        <f t="shared" si="181"/>
        <v>21:0955</v>
      </c>
      <c r="D1785" s="1" t="str">
        <f t="shared" si="182"/>
        <v>21:0006</v>
      </c>
      <c r="E1785" t="s">
        <v>11729</v>
      </c>
      <c r="F1785" t="s">
        <v>14691</v>
      </c>
      <c r="H1785">
        <v>64.591807200000005</v>
      </c>
      <c r="I1785">
        <v>-110.1490563</v>
      </c>
      <c r="J1785" s="1" t="str">
        <f t="shared" si="180"/>
        <v>Till</v>
      </c>
      <c r="K1785" s="1" t="str">
        <f t="shared" si="183"/>
        <v>Grain Mount: 0.25 – 0.50 mm</v>
      </c>
      <c r="L1785" t="s">
        <v>14316</v>
      </c>
      <c r="M1785" s="1" t="str">
        <f>HYPERLINK("http://geochem.nrcan.gc.ca/cdogs/content/kwd/kwd030530_e.htm", "Cr_Di")</f>
        <v>Cr_Di</v>
      </c>
      <c r="N1785" t="s">
        <v>9565</v>
      </c>
      <c r="O1785" t="s">
        <v>577</v>
      </c>
      <c r="P1785" t="s">
        <v>13932</v>
      </c>
      <c r="Q1785" t="s">
        <v>14692</v>
      </c>
      <c r="R1785" t="s">
        <v>115</v>
      </c>
      <c r="S1785" t="s">
        <v>12037</v>
      </c>
      <c r="T1785" t="s">
        <v>1503</v>
      </c>
      <c r="U1785" t="s">
        <v>2987</v>
      </c>
      <c r="V1785" t="s">
        <v>14693</v>
      </c>
      <c r="W1785" t="s">
        <v>248</v>
      </c>
      <c r="X1785" t="s">
        <v>1975</v>
      </c>
    </row>
    <row r="1786" spans="1:24" hidden="1" x14ac:dyDescent="0.25">
      <c r="A1786" t="s">
        <v>14694</v>
      </c>
      <c r="B1786" t="s">
        <v>14695</v>
      </c>
      <c r="C1786" s="1" t="str">
        <f t="shared" si="181"/>
        <v>21:0955</v>
      </c>
      <c r="D1786" s="1" t="str">
        <f t="shared" si="182"/>
        <v>21:0006</v>
      </c>
      <c r="E1786" t="s">
        <v>11729</v>
      </c>
      <c r="F1786" t="s">
        <v>14696</v>
      </c>
      <c r="H1786">
        <v>64.591807200000005</v>
      </c>
      <c r="I1786">
        <v>-110.1490563</v>
      </c>
      <c r="J1786" s="1" t="str">
        <f t="shared" si="180"/>
        <v>Till</v>
      </c>
      <c r="K1786" s="1" t="str">
        <f t="shared" si="183"/>
        <v>Grain Mount: 0.25 – 0.50 mm</v>
      </c>
      <c r="L1786" t="s">
        <v>14316</v>
      </c>
      <c r="M1786" s="1" t="str">
        <f>HYPERLINK("http://geochem.nrcan.gc.ca/cdogs/content/kwd/kwd030529_e.htm", "Hi_Cr_Di")</f>
        <v>Hi_Cr_Di</v>
      </c>
      <c r="N1786" t="s">
        <v>1887</v>
      </c>
      <c r="O1786" t="s">
        <v>436</v>
      </c>
      <c r="P1786" t="s">
        <v>14697</v>
      </c>
      <c r="Q1786" t="s">
        <v>14698</v>
      </c>
      <c r="R1786" t="s">
        <v>782</v>
      </c>
      <c r="S1786" t="s">
        <v>14699</v>
      </c>
      <c r="T1786" t="s">
        <v>1552</v>
      </c>
      <c r="U1786" t="s">
        <v>14700</v>
      </c>
      <c r="V1786" t="s">
        <v>6842</v>
      </c>
      <c r="W1786" t="s">
        <v>1081</v>
      </c>
      <c r="X1786" t="s">
        <v>14701</v>
      </c>
    </row>
    <row r="1787" spans="1:24" hidden="1" x14ac:dyDescent="0.25">
      <c r="A1787" t="s">
        <v>14702</v>
      </c>
      <c r="B1787" t="s">
        <v>14703</v>
      </c>
      <c r="C1787" s="1" t="str">
        <f t="shared" si="181"/>
        <v>21:0955</v>
      </c>
      <c r="D1787" s="1" t="str">
        <f t="shared" si="182"/>
        <v>21:0006</v>
      </c>
      <c r="E1787" t="s">
        <v>11729</v>
      </c>
      <c r="F1787" t="s">
        <v>14704</v>
      </c>
      <c r="H1787">
        <v>64.591807200000005</v>
      </c>
      <c r="I1787">
        <v>-110.1490563</v>
      </c>
      <c r="J1787" s="1" t="str">
        <f t="shared" si="180"/>
        <v>Till</v>
      </c>
      <c r="K1787" s="1" t="str">
        <f t="shared" si="183"/>
        <v>Grain Mount: 0.25 – 0.50 mm</v>
      </c>
      <c r="L1787" t="s">
        <v>14316</v>
      </c>
      <c r="M1787" s="1" t="str">
        <f>HYPERLINK("http://geochem.nrcan.gc.ca/cdogs/content/kwd/kwd030530_e.htm", "Cr_Di")</f>
        <v>Cr_Di</v>
      </c>
      <c r="N1787" t="s">
        <v>3564</v>
      </c>
      <c r="O1787" t="s">
        <v>14550</v>
      </c>
      <c r="P1787" t="s">
        <v>14705</v>
      </c>
      <c r="Q1787" t="s">
        <v>13480</v>
      </c>
      <c r="R1787" t="s">
        <v>200</v>
      </c>
      <c r="S1787" t="s">
        <v>14203</v>
      </c>
      <c r="T1787" t="s">
        <v>4842</v>
      </c>
      <c r="U1787" t="s">
        <v>13947</v>
      </c>
      <c r="V1787" t="s">
        <v>14706</v>
      </c>
      <c r="W1787" t="s">
        <v>589</v>
      </c>
      <c r="X1787" t="s">
        <v>14707</v>
      </c>
    </row>
    <row r="1788" spans="1:24" hidden="1" x14ac:dyDescent="0.25">
      <c r="A1788" t="s">
        <v>14708</v>
      </c>
      <c r="B1788" t="s">
        <v>14709</v>
      </c>
      <c r="C1788" s="1" t="str">
        <f t="shared" si="181"/>
        <v>21:0955</v>
      </c>
      <c r="D1788" s="1" t="str">
        <f t="shared" si="182"/>
        <v>21:0006</v>
      </c>
      <c r="E1788" t="s">
        <v>11729</v>
      </c>
      <c r="F1788" t="s">
        <v>14710</v>
      </c>
      <c r="H1788">
        <v>64.591807200000005</v>
      </c>
      <c r="I1788">
        <v>-110.1490563</v>
      </c>
      <c r="J1788" s="1" t="str">
        <f t="shared" si="180"/>
        <v>Till</v>
      </c>
      <c r="K1788" s="1" t="str">
        <f t="shared" si="183"/>
        <v>Grain Mount: 0.25 – 0.50 mm</v>
      </c>
      <c r="L1788" t="s">
        <v>14316</v>
      </c>
      <c r="M1788" s="1" t="str">
        <f>HYPERLINK("http://geochem.nrcan.gc.ca/cdogs/content/kwd/kwd030530_e.htm", "Cr_Di")</f>
        <v>Cr_Di</v>
      </c>
      <c r="N1788" t="s">
        <v>14711</v>
      </c>
      <c r="O1788" t="s">
        <v>4334</v>
      </c>
      <c r="P1788" t="s">
        <v>5421</v>
      </c>
      <c r="Q1788" t="s">
        <v>387</v>
      </c>
      <c r="R1788" t="s">
        <v>490</v>
      </c>
      <c r="S1788" t="s">
        <v>14603</v>
      </c>
      <c r="T1788" t="s">
        <v>390</v>
      </c>
      <c r="U1788" t="s">
        <v>2958</v>
      </c>
      <c r="V1788" t="s">
        <v>14712</v>
      </c>
      <c r="W1788" t="s">
        <v>6315</v>
      </c>
      <c r="X1788" t="s">
        <v>14713</v>
      </c>
    </row>
    <row r="1789" spans="1:24" hidden="1" x14ac:dyDescent="0.25">
      <c r="A1789" t="s">
        <v>14714</v>
      </c>
      <c r="B1789" t="s">
        <v>14715</v>
      </c>
      <c r="C1789" s="1" t="str">
        <f t="shared" si="181"/>
        <v>21:0955</v>
      </c>
      <c r="D1789" s="1" t="str">
        <f t="shared" si="182"/>
        <v>21:0006</v>
      </c>
      <c r="E1789" t="s">
        <v>11729</v>
      </c>
      <c r="F1789" t="s">
        <v>14716</v>
      </c>
      <c r="H1789">
        <v>64.591807200000005</v>
      </c>
      <c r="I1789">
        <v>-110.1490563</v>
      </c>
      <c r="J1789" s="1" t="str">
        <f t="shared" si="180"/>
        <v>Till</v>
      </c>
      <c r="K1789" s="1" t="str">
        <f t="shared" si="183"/>
        <v>Grain Mount: 0.25 – 0.50 mm</v>
      </c>
      <c r="L1789" t="s">
        <v>14316</v>
      </c>
      <c r="M1789" s="1" t="str">
        <f>HYPERLINK("http://geochem.nrcan.gc.ca/cdogs/content/kwd/kwd030529_e.htm", "Hi_Cr_Di")</f>
        <v>Hi_Cr_Di</v>
      </c>
      <c r="N1789" t="s">
        <v>920</v>
      </c>
      <c r="O1789" t="s">
        <v>8248</v>
      </c>
      <c r="P1789" t="s">
        <v>14717</v>
      </c>
      <c r="Q1789" t="s">
        <v>6919</v>
      </c>
      <c r="R1789" t="s">
        <v>409</v>
      </c>
      <c r="S1789" t="s">
        <v>6603</v>
      </c>
      <c r="T1789" t="s">
        <v>3235</v>
      </c>
      <c r="U1789" t="s">
        <v>13886</v>
      </c>
      <c r="V1789" t="s">
        <v>14520</v>
      </c>
      <c r="W1789" t="s">
        <v>248</v>
      </c>
      <c r="X1789" t="s">
        <v>14718</v>
      </c>
    </row>
    <row r="1790" spans="1:24" hidden="1" x14ac:dyDescent="0.25">
      <c r="A1790" t="s">
        <v>14719</v>
      </c>
      <c r="B1790" t="s">
        <v>14720</v>
      </c>
      <c r="C1790" s="1" t="str">
        <f t="shared" si="181"/>
        <v>21:0955</v>
      </c>
      <c r="D1790" s="1" t="str">
        <f t="shared" si="182"/>
        <v>21:0006</v>
      </c>
      <c r="E1790" t="s">
        <v>11729</v>
      </c>
      <c r="F1790" t="s">
        <v>14721</v>
      </c>
      <c r="H1790">
        <v>64.591807200000005</v>
      </c>
      <c r="I1790">
        <v>-110.1490563</v>
      </c>
      <c r="J1790" s="1" t="str">
        <f t="shared" si="180"/>
        <v>Till</v>
      </c>
      <c r="K1790" s="1" t="str">
        <f t="shared" si="183"/>
        <v>Grain Mount: 0.25 – 0.50 mm</v>
      </c>
      <c r="L1790" t="s">
        <v>14316</v>
      </c>
      <c r="M1790" s="1" t="str">
        <f>HYPERLINK("http://geochem.nrcan.gc.ca/cdogs/content/kwd/kwd030530_e.htm", "Cr_Di")</f>
        <v>Cr_Di</v>
      </c>
      <c r="N1790" t="s">
        <v>13161</v>
      </c>
      <c r="O1790" t="s">
        <v>14722</v>
      </c>
      <c r="P1790" t="s">
        <v>6300</v>
      </c>
      <c r="Q1790" t="s">
        <v>6621</v>
      </c>
      <c r="R1790" t="s">
        <v>233</v>
      </c>
      <c r="S1790" t="s">
        <v>7055</v>
      </c>
      <c r="T1790" t="s">
        <v>531</v>
      </c>
      <c r="U1790" t="s">
        <v>13456</v>
      </c>
      <c r="V1790" t="s">
        <v>14723</v>
      </c>
      <c r="W1790" t="s">
        <v>133</v>
      </c>
      <c r="X1790" t="s">
        <v>14724</v>
      </c>
    </row>
    <row r="1791" spans="1:24" hidden="1" x14ac:dyDescent="0.25">
      <c r="A1791" t="s">
        <v>14725</v>
      </c>
      <c r="B1791" t="s">
        <v>14726</v>
      </c>
      <c r="C1791" s="1" t="str">
        <f t="shared" si="181"/>
        <v>21:0955</v>
      </c>
      <c r="D1791" s="1" t="str">
        <f t="shared" si="182"/>
        <v>21:0006</v>
      </c>
      <c r="E1791" t="s">
        <v>11729</v>
      </c>
      <c r="F1791" t="s">
        <v>14727</v>
      </c>
      <c r="H1791">
        <v>64.591807200000005</v>
      </c>
      <c r="I1791">
        <v>-110.1490563</v>
      </c>
      <c r="J1791" s="1" t="str">
        <f t="shared" si="180"/>
        <v>Till</v>
      </c>
      <c r="K1791" s="1" t="str">
        <f t="shared" si="183"/>
        <v>Grain Mount: 0.25 – 0.50 mm</v>
      </c>
      <c r="L1791" t="s">
        <v>14316</v>
      </c>
      <c r="M1791" s="1" t="str">
        <f>HYPERLINK("http://geochem.nrcan.gc.ca/cdogs/content/kwd/kwd030530_e.htm", "Cr_Di")</f>
        <v>Cr_Di</v>
      </c>
      <c r="N1791" t="s">
        <v>205</v>
      </c>
      <c r="O1791" t="s">
        <v>6724</v>
      </c>
      <c r="P1791" t="s">
        <v>6300</v>
      </c>
      <c r="Q1791" t="s">
        <v>14728</v>
      </c>
      <c r="R1791" t="s">
        <v>490</v>
      </c>
      <c r="S1791" t="s">
        <v>14729</v>
      </c>
      <c r="T1791" t="s">
        <v>5979</v>
      </c>
      <c r="U1791" t="s">
        <v>9248</v>
      </c>
      <c r="V1791" t="s">
        <v>14730</v>
      </c>
      <c r="W1791" t="s">
        <v>1850</v>
      </c>
      <c r="X1791" t="s">
        <v>14731</v>
      </c>
    </row>
    <row r="1792" spans="1:24" hidden="1" x14ac:dyDescent="0.25">
      <c r="A1792" t="s">
        <v>14732</v>
      </c>
      <c r="B1792" t="s">
        <v>14733</v>
      </c>
      <c r="C1792" s="1" t="str">
        <f t="shared" si="181"/>
        <v>21:0955</v>
      </c>
      <c r="D1792" s="1" t="str">
        <f t="shared" si="182"/>
        <v>21:0006</v>
      </c>
      <c r="E1792" t="s">
        <v>11729</v>
      </c>
      <c r="F1792" t="s">
        <v>14734</v>
      </c>
      <c r="H1792">
        <v>64.591807200000005</v>
      </c>
      <c r="I1792">
        <v>-110.1490563</v>
      </c>
      <c r="J1792" s="1" t="str">
        <f t="shared" si="180"/>
        <v>Till</v>
      </c>
      <c r="K1792" s="1" t="str">
        <f t="shared" si="183"/>
        <v>Grain Mount: 0.25 – 0.50 mm</v>
      </c>
      <c r="L1792" t="s">
        <v>14316</v>
      </c>
      <c r="M1792" s="1" t="str">
        <f>HYPERLINK("http://geochem.nrcan.gc.ca/cdogs/content/kwd/kwd030530_e.htm", "Cr_Di")</f>
        <v>Cr_Di</v>
      </c>
      <c r="N1792" t="s">
        <v>10319</v>
      </c>
      <c r="O1792" t="s">
        <v>14735</v>
      </c>
      <c r="P1792" t="s">
        <v>9545</v>
      </c>
      <c r="Q1792" t="s">
        <v>14736</v>
      </c>
      <c r="R1792" t="s">
        <v>200</v>
      </c>
      <c r="S1792" t="s">
        <v>14737</v>
      </c>
      <c r="T1792" t="s">
        <v>662</v>
      </c>
      <c r="U1792" t="s">
        <v>3517</v>
      </c>
      <c r="V1792" t="s">
        <v>14738</v>
      </c>
      <c r="W1792" t="s">
        <v>1321</v>
      </c>
      <c r="X1792" t="s">
        <v>14739</v>
      </c>
    </row>
    <row r="1793" spans="1:24" hidden="1" x14ac:dyDescent="0.25">
      <c r="A1793" t="s">
        <v>14740</v>
      </c>
      <c r="B1793" t="s">
        <v>14741</v>
      </c>
      <c r="C1793" s="1" t="str">
        <f t="shared" si="181"/>
        <v>21:0955</v>
      </c>
      <c r="D1793" s="1" t="str">
        <f t="shared" si="182"/>
        <v>21:0006</v>
      </c>
      <c r="E1793" t="s">
        <v>11729</v>
      </c>
      <c r="F1793" t="s">
        <v>14742</v>
      </c>
      <c r="H1793">
        <v>64.591807200000005</v>
      </c>
      <c r="I1793">
        <v>-110.1490563</v>
      </c>
      <c r="J1793" s="1" t="str">
        <f t="shared" si="180"/>
        <v>Till</v>
      </c>
      <c r="K1793" s="1" t="str">
        <f t="shared" si="183"/>
        <v>Grain Mount: 0.25 – 0.50 mm</v>
      </c>
      <c r="L1793" t="s">
        <v>14316</v>
      </c>
      <c r="M1793" s="1" t="str">
        <f>HYPERLINK("http://geochem.nrcan.gc.ca/cdogs/content/kwd/kwd030530_e.htm", "Cr_Di")</f>
        <v>Cr_Di</v>
      </c>
      <c r="N1793" t="s">
        <v>3062</v>
      </c>
      <c r="O1793" t="s">
        <v>14743</v>
      </c>
      <c r="P1793" t="s">
        <v>14744</v>
      </c>
      <c r="Q1793" t="s">
        <v>14745</v>
      </c>
      <c r="R1793" t="s">
        <v>662</v>
      </c>
      <c r="S1793" t="s">
        <v>14746</v>
      </c>
      <c r="T1793" t="s">
        <v>1892</v>
      </c>
      <c r="U1793" t="s">
        <v>1587</v>
      </c>
      <c r="V1793" t="s">
        <v>14747</v>
      </c>
      <c r="W1793" t="s">
        <v>1428</v>
      </c>
      <c r="X1793" t="s">
        <v>14748</v>
      </c>
    </row>
    <row r="1794" spans="1:24" hidden="1" x14ac:dyDescent="0.25">
      <c r="A1794" t="s">
        <v>14749</v>
      </c>
      <c r="B1794" t="s">
        <v>14750</v>
      </c>
      <c r="C1794" s="1" t="str">
        <f t="shared" si="181"/>
        <v>21:0955</v>
      </c>
      <c r="D1794" s="1" t="str">
        <f t="shared" si="182"/>
        <v>21:0006</v>
      </c>
      <c r="E1794" t="s">
        <v>11729</v>
      </c>
      <c r="F1794" t="s">
        <v>14751</v>
      </c>
      <c r="H1794">
        <v>64.591807200000005</v>
      </c>
      <c r="I1794">
        <v>-110.1490563</v>
      </c>
      <c r="J1794" s="1" t="str">
        <f t="shared" si="180"/>
        <v>Till</v>
      </c>
      <c r="K1794" s="1" t="str">
        <f t="shared" si="183"/>
        <v>Grain Mount: 0.25 – 0.50 mm</v>
      </c>
      <c r="L1794" t="s">
        <v>14316</v>
      </c>
      <c r="M1794" s="1" t="str">
        <f t="shared" ref="M1794:M1804" si="185">HYPERLINK("http://geochem.nrcan.gc.ca/cdogs/content/kwd/kwd030523_e.htm", "Prp")</f>
        <v>Prp</v>
      </c>
      <c r="N1794" t="s">
        <v>14752</v>
      </c>
      <c r="O1794" t="s">
        <v>14753</v>
      </c>
      <c r="P1794" t="s">
        <v>14754</v>
      </c>
      <c r="Q1794" t="s">
        <v>14755</v>
      </c>
      <c r="R1794" t="s">
        <v>462</v>
      </c>
      <c r="S1794" t="s">
        <v>14756</v>
      </c>
      <c r="T1794" t="s">
        <v>3479</v>
      </c>
      <c r="U1794" t="s">
        <v>184</v>
      </c>
      <c r="V1794" t="s">
        <v>12783</v>
      </c>
      <c r="W1794" t="s">
        <v>589</v>
      </c>
      <c r="X1794" t="s">
        <v>14757</v>
      </c>
    </row>
    <row r="1795" spans="1:24" hidden="1" x14ac:dyDescent="0.25">
      <c r="A1795" t="s">
        <v>14758</v>
      </c>
      <c r="B1795" t="s">
        <v>14759</v>
      </c>
      <c r="C1795" s="1" t="str">
        <f t="shared" si="181"/>
        <v>21:0955</v>
      </c>
      <c r="D1795" s="1" t="str">
        <f t="shared" si="182"/>
        <v>21:0006</v>
      </c>
      <c r="E1795" t="s">
        <v>14760</v>
      </c>
      <c r="F1795" t="s">
        <v>14761</v>
      </c>
      <c r="H1795">
        <v>64.588883600000003</v>
      </c>
      <c r="I1795">
        <v>-110.2056468</v>
      </c>
      <c r="J1795" s="1" t="str">
        <f t="shared" si="180"/>
        <v>Till</v>
      </c>
      <c r="K1795" s="1" t="str">
        <f t="shared" si="183"/>
        <v>Grain Mount: 0.25 – 0.50 mm</v>
      </c>
      <c r="L1795" t="s">
        <v>14316</v>
      </c>
      <c r="M1795" s="1" t="str">
        <f t="shared" si="185"/>
        <v>Prp</v>
      </c>
      <c r="N1795" t="s">
        <v>14762</v>
      </c>
      <c r="O1795" t="s">
        <v>8939</v>
      </c>
      <c r="P1795" t="s">
        <v>14763</v>
      </c>
      <c r="Q1795" t="s">
        <v>3378</v>
      </c>
      <c r="R1795" t="s">
        <v>235</v>
      </c>
      <c r="S1795" t="s">
        <v>12807</v>
      </c>
      <c r="T1795" t="s">
        <v>4646</v>
      </c>
      <c r="U1795" t="s">
        <v>47</v>
      </c>
      <c r="V1795" t="s">
        <v>2676</v>
      </c>
      <c r="W1795" t="s">
        <v>531</v>
      </c>
      <c r="X1795" t="s">
        <v>14764</v>
      </c>
    </row>
    <row r="1796" spans="1:24" hidden="1" x14ac:dyDescent="0.25">
      <c r="A1796" t="s">
        <v>14765</v>
      </c>
      <c r="B1796" t="s">
        <v>14766</v>
      </c>
      <c r="C1796" s="1" t="str">
        <f t="shared" si="181"/>
        <v>21:0955</v>
      </c>
      <c r="D1796" s="1" t="str">
        <f t="shared" si="182"/>
        <v>21:0006</v>
      </c>
      <c r="E1796" t="s">
        <v>14760</v>
      </c>
      <c r="F1796" t="s">
        <v>14767</v>
      </c>
      <c r="H1796">
        <v>64.588883600000003</v>
      </c>
      <c r="I1796">
        <v>-110.2056468</v>
      </c>
      <c r="J1796" s="1" t="str">
        <f t="shared" si="180"/>
        <v>Till</v>
      </c>
      <c r="K1796" s="1" t="str">
        <f t="shared" si="183"/>
        <v>Grain Mount: 0.25 – 0.50 mm</v>
      </c>
      <c r="L1796" t="s">
        <v>14316</v>
      </c>
      <c r="M1796" s="1" t="str">
        <f t="shared" si="185"/>
        <v>Prp</v>
      </c>
      <c r="N1796" t="s">
        <v>2272</v>
      </c>
      <c r="O1796" t="s">
        <v>14768</v>
      </c>
      <c r="P1796" t="s">
        <v>4654</v>
      </c>
      <c r="Q1796" t="s">
        <v>14769</v>
      </c>
      <c r="R1796" t="s">
        <v>33</v>
      </c>
      <c r="S1796" t="s">
        <v>9217</v>
      </c>
      <c r="T1796" t="s">
        <v>1847</v>
      </c>
      <c r="U1796" t="s">
        <v>470</v>
      </c>
      <c r="V1796" t="s">
        <v>846</v>
      </c>
      <c r="W1796" t="s">
        <v>3829</v>
      </c>
      <c r="X1796" t="s">
        <v>3064</v>
      </c>
    </row>
    <row r="1797" spans="1:24" hidden="1" x14ac:dyDescent="0.25">
      <c r="A1797" t="s">
        <v>14770</v>
      </c>
      <c r="B1797" t="s">
        <v>14771</v>
      </c>
      <c r="C1797" s="1" t="str">
        <f t="shared" si="181"/>
        <v>21:0955</v>
      </c>
      <c r="D1797" s="1" t="str">
        <f t="shared" si="182"/>
        <v>21:0006</v>
      </c>
      <c r="E1797" t="s">
        <v>14760</v>
      </c>
      <c r="F1797" t="s">
        <v>14772</v>
      </c>
      <c r="H1797">
        <v>64.588883600000003</v>
      </c>
      <c r="I1797">
        <v>-110.2056468</v>
      </c>
      <c r="J1797" s="1" t="str">
        <f t="shared" si="180"/>
        <v>Till</v>
      </c>
      <c r="K1797" s="1" t="str">
        <f t="shared" si="183"/>
        <v>Grain Mount: 0.25 – 0.50 mm</v>
      </c>
      <c r="L1797" t="s">
        <v>14316</v>
      </c>
      <c r="M1797" s="1" t="str">
        <f t="shared" si="185"/>
        <v>Prp</v>
      </c>
      <c r="N1797" t="s">
        <v>10256</v>
      </c>
      <c r="O1797" t="s">
        <v>14773</v>
      </c>
      <c r="P1797" t="s">
        <v>11955</v>
      </c>
      <c r="Q1797" t="s">
        <v>14774</v>
      </c>
      <c r="R1797" t="s">
        <v>33</v>
      </c>
      <c r="S1797" t="s">
        <v>14775</v>
      </c>
      <c r="T1797" t="s">
        <v>3544</v>
      </c>
      <c r="U1797" t="s">
        <v>411</v>
      </c>
      <c r="V1797" t="s">
        <v>14776</v>
      </c>
      <c r="W1797" t="s">
        <v>1451</v>
      </c>
      <c r="X1797" t="s">
        <v>14777</v>
      </c>
    </row>
    <row r="1798" spans="1:24" hidden="1" x14ac:dyDescent="0.25">
      <c r="A1798" t="s">
        <v>14778</v>
      </c>
      <c r="B1798" t="s">
        <v>14779</v>
      </c>
      <c r="C1798" s="1" t="str">
        <f t="shared" si="181"/>
        <v>21:0955</v>
      </c>
      <c r="D1798" s="1" t="str">
        <f t="shared" si="182"/>
        <v>21:0006</v>
      </c>
      <c r="E1798" t="s">
        <v>14760</v>
      </c>
      <c r="F1798" t="s">
        <v>14780</v>
      </c>
      <c r="H1798">
        <v>64.588883600000003</v>
      </c>
      <c r="I1798">
        <v>-110.2056468</v>
      </c>
      <c r="J1798" s="1" t="str">
        <f t="shared" si="180"/>
        <v>Till</v>
      </c>
      <c r="K1798" s="1" t="str">
        <f t="shared" si="183"/>
        <v>Grain Mount: 0.25 – 0.50 mm</v>
      </c>
      <c r="L1798" t="s">
        <v>14316</v>
      </c>
      <c r="M1798" s="1" t="str">
        <f t="shared" si="185"/>
        <v>Prp</v>
      </c>
      <c r="N1798" t="s">
        <v>14781</v>
      </c>
      <c r="O1798" t="s">
        <v>14782</v>
      </c>
      <c r="P1798" t="s">
        <v>14783</v>
      </c>
      <c r="Q1798" t="s">
        <v>14784</v>
      </c>
      <c r="R1798" t="s">
        <v>462</v>
      </c>
      <c r="S1798" t="s">
        <v>6996</v>
      </c>
      <c r="T1798" t="s">
        <v>3452</v>
      </c>
      <c r="U1798" t="s">
        <v>33</v>
      </c>
      <c r="V1798" t="s">
        <v>11515</v>
      </c>
      <c r="W1798" t="s">
        <v>307</v>
      </c>
      <c r="X1798" t="s">
        <v>14785</v>
      </c>
    </row>
    <row r="1799" spans="1:24" hidden="1" x14ac:dyDescent="0.25">
      <c r="A1799" t="s">
        <v>14786</v>
      </c>
      <c r="B1799" t="s">
        <v>14787</v>
      </c>
      <c r="C1799" s="1" t="str">
        <f t="shared" si="181"/>
        <v>21:0955</v>
      </c>
      <c r="D1799" s="1" t="str">
        <f t="shared" si="182"/>
        <v>21:0006</v>
      </c>
      <c r="E1799" t="s">
        <v>14760</v>
      </c>
      <c r="F1799" t="s">
        <v>14788</v>
      </c>
      <c r="H1799">
        <v>64.588883600000003</v>
      </c>
      <c r="I1799">
        <v>-110.2056468</v>
      </c>
      <c r="J1799" s="1" t="str">
        <f t="shared" si="180"/>
        <v>Till</v>
      </c>
      <c r="K1799" s="1" t="str">
        <f t="shared" si="183"/>
        <v>Grain Mount: 0.25 – 0.50 mm</v>
      </c>
      <c r="L1799" t="s">
        <v>14316</v>
      </c>
      <c r="M1799" s="1" t="str">
        <f t="shared" si="185"/>
        <v>Prp</v>
      </c>
      <c r="N1799" t="s">
        <v>14789</v>
      </c>
      <c r="O1799" t="s">
        <v>14790</v>
      </c>
      <c r="P1799" t="s">
        <v>14791</v>
      </c>
      <c r="Q1799" t="s">
        <v>8627</v>
      </c>
      <c r="R1799" t="s">
        <v>33</v>
      </c>
      <c r="S1799" t="s">
        <v>2892</v>
      </c>
      <c r="T1799" t="s">
        <v>2277</v>
      </c>
      <c r="U1799" t="s">
        <v>409</v>
      </c>
      <c r="V1799" t="s">
        <v>13031</v>
      </c>
      <c r="W1799" t="s">
        <v>2936</v>
      </c>
      <c r="X1799" t="s">
        <v>14206</v>
      </c>
    </row>
    <row r="1800" spans="1:24" hidden="1" x14ac:dyDescent="0.25">
      <c r="A1800" t="s">
        <v>14792</v>
      </c>
      <c r="B1800" t="s">
        <v>14793</v>
      </c>
      <c r="C1800" s="1" t="str">
        <f t="shared" si="181"/>
        <v>21:0955</v>
      </c>
      <c r="D1800" s="1" t="str">
        <f t="shared" si="182"/>
        <v>21:0006</v>
      </c>
      <c r="E1800" t="s">
        <v>14760</v>
      </c>
      <c r="F1800" t="s">
        <v>14794</v>
      </c>
      <c r="H1800">
        <v>64.588883600000003</v>
      </c>
      <c r="I1800">
        <v>-110.2056468</v>
      </c>
      <c r="J1800" s="1" t="str">
        <f t="shared" si="180"/>
        <v>Till</v>
      </c>
      <c r="K1800" s="1" t="str">
        <f t="shared" si="183"/>
        <v>Grain Mount: 0.25 – 0.50 mm</v>
      </c>
      <c r="L1800" t="s">
        <v>14316</v>
      </c>
      <c r="M1800" s="1" t="str">
        <f t="shared" si="185"/>
        <v>Prp</v>
      </c>
      <c r="N1800" t="s">
        <v>14795</v>
      </c>
      <c r="O1800" t="s">
        <v>14796</v>
      </c>
      <c r="P1800" t="s">
        <v>14797</v>
      </c>
      <c r="Q1800" t="s">
        <v>14798</v>
      </c>
      <c r="R1800" t="s">
        <v>87</v>
      </c>
      <c r="S1800" t="s">
        <v>75</v>
      </c>
      <c r="T1800" t="s">
        <v>1460</v>
      </c>
      <c r="U1800" t="s">
        <v>33</v>
      </c>
      <c r="V1800" t="s">
        <v>10251</v>
      </c>
      <c r="W1800" t="s">
        <v>1719</v>
      </c>
      <c r="X1800" t="s">
        <v>14799</v>
      </c>
    </row>
    <row r="1801" spans="1:24" hidden="1" x14ac:dyDescent="0.25">
      <c r="A1801" t="s">
        <v>14800</v>
      </c>
      <c r="B1801" t="s">
        <v>14801</v>
      </c>
      <c r="C1801" s="1" t="str">
        <f t="shared" si="181"/>
        <v>21:0955</v>
      </c>
      <c r="D1801" s="1" t="str">
        <f t="shared" si="182"/>
        <v>21:0006</v>
      </c>
      <c r="E1801" t="s">
        <v>14760</v>
      </c>
      <c r="F1801" t="s">
        <v>14802</v>
      </c>
      <c r="H1801">
        <v>64.588883600000003</v>
      </c>
      <c r="I1801">
        <v>-110.2056468</v>
      </c>
      <c r="J1801" s="1" t="str">
        <f t="shared" si="180"/>
        <v>Till</v>
      </c>
      <c r="K1801" s="1" t="str">
        <f t="shared" si="183"/>
        <v>Grain Mount: 0.25 – 0.50 mm</v>
      </c>
      <c r="L1801" t="s">
        <v>14316</v>
      </c>
      <c r="M1801" s="1" t="str">
        <f t="shared" si="185"/>
        <v>Prp</v>
      </c>
      <c r="N1801" t="s">
        <v>14803</v>
      </c>
      <c r="O1801" t="s">
        <v>2889</v>
      </c>
      <c r="P1801" t="s">
        <v>4193</v>
      </c>
      <c r="Q1801" t="s">
        <v>12799</v>
      </c>
      <c r="R1801" t="s">
        <v>234</v>
      </c>
      <c r="S1801" t="s">
        <v>14804</v>
      </c>
      <c r="T1801" t="s">
        <v>3409</v>
      </c>
      <c r="U1801" t="s">
        <v>104</v>
      </c>
      <c r="V1801" t="s">
        <v>3762</v>
      </c>
      <c r="W1801" t="s">
        <v>14805</v>
      </c>
      <c r="X1801" t="s">
        <v>13964</v>
      </c>
    </row>
    <row r="1802" spans="1:24" hidden="1" x14ac:dyDescent="0.25">
      <c r="A1802" t="s">
        <v>14806</v>
      </c>
      <c r="B1802" t="s">
        <v>14807</v>
      </c>
      <c r="C1802" s="1" t="str">
        <f t="shared" si="181"/>
        <v>21:0955</v>
      </c>
      <c r="D1802" s="1" t="str">
        <f t="shared" si="182"/>
        <v>21:0006</v>
      </c>
      <c r="E1802" t="s">
        <v>14760</v>
      </c>
      <c r="F1802" t="s">
        <v>14808</v>
      </c>
      <c r="H1802">
        <v>64.588883600000003</v>
      </c>
      <c r="I1802">
        <v>-110.2056468</v>
      </c>
      <c r="J1802" s="1" t="str">
        <f t="shared" si="180"/>
        <v>Till</v>
      </c>
      <c r="K1802" s="1" t="str">
        <f t="shared" si="183"/>
        <v>Grain Mount: 0.25 – 0.50 mm</v>
      </c>
      <c r="L1802" t="s">
        <v>14316</v>
      </c>
      <c r="M1802" s="1" t="str">
        <f t="shared" si="185"/>
        <v>Prp</v>
      </c>
      <c r="N1802" t="s">
        <v>14809</v>
      </c>
      <c r="O1802" t="s">
        <v>14810</v>
      </c>
      <c r="P1802" t="s">
        <v>11890</v>
      </c>
      <c r="Q1802" t="s">
        <v>14811</v>
      </c>
      <c r="R1802" t="s">
        <v>33</v>
      </c>
      <c r="S1802" t="s">
        <v>14240</v>
      </c>
      <c r="T1802" t="s">
        <v>9567</v>
      </c>
      <c r="U1802" t="s">
        <v>33</v>
      </c>
      <c r="V1802" t="s">
        <v>14812</v>
      </c>
      <c r="W1802" t="s">
        <v>686</v>
      </c>
      <c r="X1802" t="s">
        <v>14813</v>
      </c>
    </row>
    <row r="1803" spans="1:24" hidden="1" x14ac:dyDescent="0.25">
      <c r="A1803" t="s">
        <v>14814</v>
      </c>
      <c r="B1803" t="s">
        <v>14815</v>
      </c>
      <c r="C1803" s="1" t="str">
        <f t="shared" si="181"/>
        <v>21:0955</v>
      </c>
      <c r="D1803" s="1" t="str">
        <f t="shared" si="182"/>
        <v>21:0006</v>
      </c>
      <c r="E1803" t="s">
        <v>14760</v>
      </c>
      <c r="F1803" t="s">
        <v>14816</v>
      </c>
      <c r="H1803">
        <v>64.588883600000003</v>
      </c>
      <c r="I1803">
        <v>-110.2056468</v>
      </c>
      <c r="J1803" s="1" t="str">
        <f t="shared" si="180"/>
        <v>Till</v>
      </c>
      <c r="K1803" s="1" t="str">
        <f t="shared" si="183"/>
        <v>Grain Mount: 0.25 – 0.50 mm</v>
      </c>
      <c r="L1803" t="s">
        <v>14316</v>
      </c>
      <c r="M1803" s="1" t="str">
        <f t="shared" si="185"/>
        <v>Prp</v>
      </c>
      <c r="N1803" t="s">
        <v>14817</v>
      </c>
      <c r="O1803" t="s">
        <v>14818</v>
      </c>
      <c r="P1803" t="s">
        <v>7635</v>
      </c>
      <c r="Q1803" t="s">
        <v>14819</v>
      </c>
      <c r="R1803" t="s">
        <v>33</v>
      </c>
      <c r="S1803" t="s">
        <v>14820</v>
      </c>
      <c r="T1803" t="s">
        <v>212</v>
      </c>
      <c r="U1803" t="s">
        <v>255</v>
      </c>
      <c r="V1803" t="s">
        <v>14821</v>
      </c>
      <c r="W1803" t="s">
        <v>2277</v>
      </c>
      <c r="X1803" t="s">
        <v>14822</v>
      </c>
    </row>
    <row r="1804" spans="1:24" hidden="1" x14ac:dyDescent="0.25">
      <c r="A1804" t="s">
        <v>14823</v>
      </c>
      <c r="B1804" t="s">
        <v>14824</v>
      </c>
      <c r="C1804" s="1" t="str">
        <f t="shared" si="181"/>
        <v>21:0955</v>
      </c>
      <c r="D1804" s="1" t="str">
        <f t="shared" si="182"/>
        <v>21:0006</v>
      </c>
      <c r="E1804" t="s">
        <v>14760</v>
      </c>
      <c r="F1804" t="s">
        <v>14825</v>
      </c>
      <c r="H1804">
        <v>64.588883600000003</v>
      </c>
      <c r="I1804">
        <v>-110.2056468</v>
      </c>
      <c r="J1804" s="1" t="str">
        <f t="shared" si="180"/>
        <v>Till</v>
      </c>
      <c r="K1804" s="1" t="str">
        <f t="shared" si="183"/>
        <v>Grain Mount: 0.25 – 0.50 mm</v>
      </c>
      <c r="L1804" t="s">
        <v>14316</v>
      </c>
      <c r="M1804" s="1" t="str">
        <f t="shared" si="185"/>
        <v>Prp</v>
      </c>
      <c r="N1804" t="s">
        <v>14826</v>
      </c>
      <c r="O1804" t="s">
        <v>14827</v>
      </c>
      <c r="P1804" t="s">
        <v>14828</v>
      </c>
      <c r="Q1804" t="s">
        <v>14829</v>
      </c>
      <c r="R1804" t="s">
        <v>234</v>
      </c>
      <c r="S1804" t="s">
        <v>3603</v>
      </c>
      <c r="T1804" t="s">
        <v>4906</v>
      </c>
      <c r="U1804" t="s">
        <v>233</v>
      </c>
      <c r="V1804" t="s">
        <v>14830</v>
      </c>
      <c r="W1804" t="s">
        <v>4266</v>
      </c>
      <c r="X1804" t="s">
        <v>14831</v>
      </c>
    </row>
    <row r="1805" spans="1:24" hidden="1" x14ac:dyDescent="0.25">
      <c r="A1805" t="s">
        <v>14832</v>
      </c>
      <c r="B1805" t="s">
        <v>14833</v>
      </c>
      <c r="C1805" s="1" t="str">
        <f t="shared" si="181"/>
        <v>21:0955</v>
      </c>
      <c r="D1805" s="1" t="str">
        <f t="shared" si="182"/>
        <v>21:0006</v>
      </c>
      <c r="E1805" t="s">
        <v>14760</v>
      </c>
      <c r="F1805" t="s">
        <v>14834</v>
      </c>
      <c r="H1805">
        <v>64.588883600000003</v>
      </c>
      <c r="I1805">
        <v>-110.2056468</v>
      </c>
      <c r="J1805" s="1" t="str">
        <f t="shared" si="180"/>
        <v>Till</v>
      </c>
      <c r="K1805" s="1" t="str">
        <f t="shared" si="183"/>
        <v>Grain Mount: 0.25 – 0.50 mm</v>
      </c>
      <c r="L1805" t="s">
        <v>14316</v>
      </c>
      <c r="M1805" s="1" t="str">
        <f>HYPERLINK("http://geochem.nrcan.gc.ca/cdogs/content/kwd/kwd030543_e.htm", "Di")</f>
        <v>Di</v>
      </c>
      <c r="N1805" t="s">
        <v>14835</v>
      </c>
      <c r="O1805" t="s">
        <v>14836</v>
      </c>
      <c r="P1805" t="s">
        <v>3470</v>
      </c>
      <c r="Q1805" t="s">
        <v>584</v>
      </c>
      <c r="R1805" t="s">
        <v>33</v>
      </c>
      <c r="S1805" t="s">
        <v>14837</v>
      </c>
      <c r="T1805" t="s">
        <v>2356</v>
      </c>
      <c r="U1805" t="s">
        <v>10771</v>
      </c>
      <c r="V1805" t="s">
        <v>14838</v>
      </c>
      <c r="W1805" t="s">
        <v>1246</v>
      </c>
      <c r="X1805" t="s">
        <v>14839</v>
      </c>
    </row>
    <row r="1806" spans="1:24" hidden="1" x14ac:dyDescent="0.25">
      <c r="A1806" t="s">
        <v>14840</v>
      </c>
      <c r="B1806" t="s">
        <v>14841</v>
      </c>
      <c r="C1806" s="1" t="str">
        <f t="shared" si="181"/>
        <v>21:0955</v>
      </c>
      <c r="D1806" s="1" t="str">
        <f t="shared" si="182"/>
        <v>21:0006</v>
      </c>
      <c r="E1806" t="s">
        <v>14760</v>
      </c>
      <c r="F1806" t="s">
        <v>14842</v>
      </c>
      <c r="H1806">
        <v>64.588883600000003</v>
      </c>
      <c r="I1806">
        <v>-110.2056468</v>
      </c>
      <c r="J1806" s="1" t="str">
        <f t="shared" si="180"/>
        <v>Till</v>
      </c>
      <c r="K1806" s="1" t="str">
        <f t="shared" si="183"/>
        <v>Grain Mount: 0.25 – 0.50 mm</v>
      </c>
      <c r="L1806" t="s">
        <v>14316</v>
      </c>
      <c r="M1806" s="1" t="str">
        <f>HYPERLINK("http://geochem.nrcan.gc.ca/cdogs/content/kwd/kwd030530_e.htm", "Cr_Di")</f>
        <v>Cr_Di</v>
      </c>
      <c r="N1806" t="s">
        <v>6509</v>
      </c>
      <c r="O1806" t="s">
        <v>6700</v>
      </c>
      <c r="P1806" t="s">
        <v>6284</v>
      </c>
      <c r="Q1806" t="s">
        <v>8592</v>
      </c>
      <c r="R1806" t="s">
        <v>409</v>
      </c>
      <c r="S1806" t="s">
        <v>14843</v>
      </c>
      <c r="T1806" t="s">
        <v>1124</v>
      </c>
      <c r="U1806" t="s">
        <v>4698</v>
      </c>
      <c r="V1806" t="s">
        <v>11285</v>
      </c>
      <c r="W1806" t="s">
        <v>4883</v>
      </c>
      <c r="X1806" t="s">
        <v>14844</v>
      </c>
    </row>
    <row r="1807" spans="1:24" hidden="1" x14ac:dyDescent="0.25">
      <c r="A1807" t="s">
        <v>14845</v>
      </c>
      <c r="B1807" t="s">
        <v>14846</v>
      </c>
      <c r="C1807" s="1" t="str">
        <f t="shared" si="181"/>
        <v>21:0955</v>
      </c>
      <c r="D1807" s="1" t="str">
        <f t="shared" si="182"/>
        <v>21:0006</v>
      </c>
      <c r="E1807" t="s">
        <v>14760</v>
      </c>
      <c r="F1807" t="s">
        <v>14847</v>
      </c>
      <c r="H1807">
        <v>64.588883600000003</v>
      </c>
      <c r="I1807">
        <v>-110.2056468</v>
      </c>
      <c r="J1807" s="1" t="str">
        <f t="shared" si="180"/>
        <v>Till</v>
      </c>
      <c r="K1807" s="1" t="str">
        <f t="shared" si="183"/>
        <v>Grain Mount: 0.25 – 0.50 mm</v>
      </c>
      <c r="L1807" t="s">
        <v>14316</v>
      </c>
      <c r="M1807" s="1" t="str">
        <f>HYPERLINK("http://geochem.nrcan.gc.ca/cdogs/content/kwd/kwd030530_e.htm", "Cr_Di")</f>
        <v>Cr_Di</v>
      </c>
      <c r="N1807" t="s">
        <v>3564</v>
      </c>
      <c r="O1807" t="s">
        <v>10795</v>
      </c>
      <c r="P1807" t="s">
        <v>14848</v>
      </c>
      <c r="Q1807" t="s">
        <v>14518</v>
      </c>
      <c r="R1807" t="s">
        <v>156</v>
      </c>
      <c r="S1807" t="s">
        <v>14849</v>
      </c>
      <c r="T1807" t="s">
        <v>775</v>
      </c>
      <c r="U1807" t="s">
        <v>14850</v>
      </c>
      <c r="V1807" t="s">
        <v>14851</v>
      </c>
      <c r="W1807" t="s">
        <v>636</v>
      </c>
      <c r="X1807" t="s">
        <v>14852</v>
      </c>
    </row>
    <row r="1808" spans="1:24" hidden="1" x14ac:dyDescent="0.25">
      <c r="A1808" t="s">
        <v>14853</v>
      </c>
      <c r="B1808" t="s">
        <v>14854</v>
      </c>
      <c r="C1808" s="1" t="str">
        <f t="shared" si="181"/>
        <v>21:0955</v>
      </c>
      <c r="D1808" s="1" t="str">
        <f t="shared" si="182"/>
        <v>21:0006</v>
      </c>
      <c r="E1808" t="s">
        <v>14760</v>
      </c>
      <c r="F1808" t="s">
        <v>14855</v>
      </c>
      <c r="H1808">
        <v>64.588883600000003</v>
      </c>
      <c r="I1808">
        <v>-110.2056468</v>
      </c>
      <c r="J1808" s="1" t="str">
        <f t="shared" si="180"/>
        <v>Till</v>
      </c>
      <c r="K1808" s="1" t="str">
        <f t="shared" si="183"/>
        <v>Grain Mount: 0.25 – 0.50 mm</v>
      </c>
      <c r="L1808" t="s">
        <v>14316</v>
      </c>
      <c r="M1808" s="1" t="str">
        <f>HYPERLINK("http://geochem.nrcan.gc.ca/cdogs/content/kwd/kwd030543_e.htm", "Di")</f>
        <v>Di</v>
      </c>
      <c r="N1808" t="s">
        <v>4411</v>
      </c>
      <c r="O1808" t="s">
        <v>14856</v>
      </c>
      <c r="P1808" t="s">
        <v>142</v>
      </c>
      <c r="Q1808" t="s">
        <v>10651</v>
      </c>
      <c r="R1808" t="s">
        <v>420</v>
      </c>
      <c r="S1808" t="s">
        <v>14857</v>
      </c>
      <c r="T1808" t="s">
        <v>6936</v>
      </c>
      <c r="U1808" t="s">
        <v>1827</v>
      </c>
      <c r="V1808" t="s">
        <v>14858</v>
      </c>
      <c r="W1808" t="s">
        <v>409</v>
      </c>
      <c r="X1808" t="s">
        <v>2114</v>
      </c>
    </row>
    <row r="1809" spans="1:24" hidden="1" x14ac:dyDescent="0.25">
      <c r="A1809" t="s">
        <v>14859</v>
      </c>
      <c r="B1809" t="s">
        <v>14860</v>
      </c>
      <c r="C1809" s="1" t="str">
        <f t="shared" si="181"/>
        <v>21:0955</v>
      </c>
      <c r="D1809" s="1" t="str">
        <f t="shared" si="182"/>
        <v>21:0006</v>
      </c>
      <c r="E1809" t="s">
        <v>14760</v>
      </c>
      <c r="F1809" t="s">
        <v>14861</v>
      </c>
      <c r="H1809">
        <v>64.588883600000003</v>
      </c>
      <c r="I1809">
        <v>-110.2056468</v>
      </c>
      <c r="J1809" s="1" t="str">
        <f t="shared" si="180"/>
        <v>Till</v>
      </c>
      <c r="K1809" s="1" t="str">
        <f t="shared" si="183"/>
        <v>Grain Mount: 0.25 – 0.50 mm</v>
      </c>
      <c r="L1809" t="s">
        <v>14316</v>
      </c>
      <c r="M1809" s="1" t="str">
        <f>HYPERLINK("http://geochem.nrcan.gc.ca/cdogs/content/kwd/kwd030530_e.htm", "Cr_Di")</f>
        <v>Cr_Di</v>
      </c>
      <c r="N1809" t="s">
        <v>11026</v>
      </c>
      <c r="O1809" t="s">
        <v>14862</v>
      </c>
      <c r="P1809" t="s">
        <v>9545</v>
      </c>
      <c r="Q1809" t="s">
        <v>14863</v>
      </c>
      <c r="R1809" t="s">
        <v>209</v>
      </c>
      <c r="S1809" t="s">
        <v>14864</v>
      </c>
      <c r="T1809" t="s">
        <v>1172</v>
      </c>
      <c r="U1809" t="s">
        <v>6796</v>
      </c>
      <c r="V1809" t="s">
        <v>14865</v>
      </c>
      <c r="W1809" t="s">
        <v>161</v>
      </c>
      <c r="X1809" t="s">
        <v>9816</v>
      </c>
    </row>
    <row r="1810" spans="1:24" hidden="1" x14ac:dyDescent="0.25">
      <c r="A1810" t="s">
        <v>14866</v>
      </c>
      <c r="B1810" t="s">
        <v>14867</v>
      </c>
      <c r="C1810" s="1" t="str">
        <f t="shared" si="181"/>
        <v>21:0955</v>
      </c>
      <c r="D1810" s="1" t="str">
        <f t="shared" si="182"/>
        <v>21:0006</v>
      </c>
      <c r="E1810" t="s">
        <v>14760</v>
      </c>
      <c r="F1810" t="s">
        <v>14868</v>
      </c>
      <c r="H1810">
        <v>64.588883600000003</v>
      </c>
      <c r="I1810">
        <v>-110.2056468</v>
      </c>
      <c r="J1810" s="1" t="str">
        <f t="shared" si="180"/>
        <v>Till</v>
      </c>
      <c r="K1810" s="1" t="str">
        <f t="shared" si="183"/>
        <v>Grain Mount: 0.25 – 0.50 mm</v>
      </c>
      <c r="L1810" t="s">
        <v>14316</v>
      </c>
      <c r="M1810" s="1" t="str">
        <f>HYPERLINK("http://geochem.nrcan.gc.ca/cdogs/content/kwd/kwd030543_e.htm", "Di")</f>
        <v>Di</v>
      </c>
      <c r="N1810" t="s">
        <v>14869</v>
      </c>
      <c r="O1810" t="s">
        <v>14870</v>
      </c>
      <c r="P1810" t="s">
        <v>14871</v>
      </c>
      <c r="Q1810" t="s">
        <v>14872</v>
      </c>
      <c r="R1810" t="s">
        <v>33</v>
      </c>
      <c r="S1810" t="s">
        <v>8135</v>
      </c>
      <c r="T1810" t="s">
        <v>195</v>
      </c>
      <c r="U1810" t="s">
        <v>5841</v>
      </c>
      <c r="V1810" t="s">
        <v>13831</v>
      </c>
      <c r="W1810" t="s">
        <v>248</v>
      </c>
      <c r="X1810" t="s">
        <v>8374</v>
      </c>
    </row>
    <row r="1811" spans="1:24" hidden="1" x14ac:dyDescent="0.25">
      <c r="A1811" t="s">
        <v>14873</v>
      </c>
      <c r="B1811" t="s">
        <v>14874</v>
      </c>
      <c r="C1811" s="1" t="str">
        <f t="shared" si="181"/>
        <v>21:0955</v>
      </c>
      <c r="D1811" s="1" t="str">
        <f t="shared" si="182"/>
        <v>21:0006</v>
      </c>
      <c r="E1811" t="s">
        <v>14760</v>
      </c>
      <c r="F1811" t="s">
        <v>14875</v>
      </c>
      <c r="H1811">
        <v>64.588883600000003</v>
      </c>
      <c r="I1811">
        <v>-110.2056468</v>
      </c>
      <c r="J1811" s="1" t="str">
        <f t="shared" si="180"/>
        <v>Till</v>
      </c>
      <c r="K1811" s="1" t="str">
        <f t="shared" si="183"/>
        <v>Grain Mount: 0.25 – 0.50 mm</v>
      </c>
      <c r="L1811" t="s">
        <v>14316</v>
      </c>
      <c r="M1811" s="1" t="str">
        <f>HYPERLINK("http://geochem.nrcan.gc.ca/cdogs/content/kwd/kwd030530_e.htm", "Cr_Di")</f>
        <v>Cr_Di</v>
      </c>
      <c r="N1811" t="s">
        <v>14160</v>
      </c>
      <c r="O1811" t="s">
        <v>14876</v>
      </c>
      <c r="P1811" t="s">
        <v>14877</v>
      </c>
      <c r="Q1811" t="s">
        <v>6512</v>
      </c>
      <c r="R1811" t="s">
        <v>221</v>
      </c>
      <c r="S1811" t="s">
        <v>14878</v>
      </c>
      <c r="T1811" t="s">
        <v>393</v>
      </c>
      <c r="U1811" t="s">
        <v>14879</v>
      </c>
      <c r="V1811" t="s">
        <v>6797</v>
      </c>
      <c r="W1811" t="s">
        <v>1881</v>
      </c>
      <c r="X1811" t="s">
        <v>14880</v>
      </c>
    </row>
    <row r="1812" spans="1:24" hidden="1" x14ac:dyDescent="0.25">
      <c r="A1812" t="s">
        <v>14881</v>
      </c>
      <c r="B1812" t="s">
        <v>14882</v>
      </c>
      <c r="C1812" s="1" t="str">
        <f t="shared" si="181"/>
        <v>21:0955</v>
      </c>
      <c r="D1812" s="1" t="str">
        <f t="shared" si="182"/>
        <v>21:0006</v>
      </c>
      <c r="E1812" t="s">
        <v>14760</v>
      </c>
      <c r="F1812" t="s">
        <v>14883</v>
      </c>
      <c r="H1812">
        <v>64.588883600000003</v>
      </c>
      <c r="I1812">
        <v>-110.2056468</v>
      </c>
      <c r="J1812" s="1" t="str">
        <f t="shared" si="180"/>
        <v>Till</v>
      </c>
      <c r="K1812" s="1" t="str">
        <f t="shared" si="183"/>
        <v>Grain Mount: 0.25 – 0.50 mm</v>
      </c>
      <c r="L1812" t="s">
        <v>14316</v>
      </c>
      <c r="M1812" s="1" t="str">
        <f>HYPERLINK("http://geochem.nrcan.gc.ca/cdogs/content/kwd/kwd030533_e.htm", "Tur")</f>
        <v>Tur</v>
      </c>
      <c r="N1812" t="s">
        <v>14884</v>
      </c>
      <c r="O1812" t="s">
        <v>645</v>
      </c>
      <c r="P1812" t="s">
        <v>33</v>
      </c>
      <c r="Q1812" t="s">
        <v>14885</v>
      </c>
      <c r="R1812" t="s">
        <v>115</v>
      </c>
      <c r="S1812" t="s">
        <v>13473</v>
      </c>
      <c r="T1812" t="s">
        <v>1436</v>
      </c>
      <c r="U1812" t="s">
        <v>6873</v>
      </c>
      <c r="V1812" t="s">
        <v>14886</v>
      </c>
      <c r="W1812" t="s">
        <v>4619</v>
      </c>
      <c r="X1812" t="s">
        <v>14887</v>
      </c>
    </row>
    <row r="1813" spans="1:24" hidden="1" x14ac:dyDescent="0.25">
      <c r="A1813" t="s">
        <v>14888</v>
      </c>
      <c r="B1813" t="s">
        <v>14889</v>
      </c>
      <c r="C1813" s="1" t="str">
        <f t="shared" si="181"/>
        <v>21:0955</v>
      </c>
      <c r="D1813" s="1" t="str">
        <f t="shared" si="182"/>
        <v>21:0006</v>
      </c>
      <c r="E1813" t="s">
        <v>14890</v>
      </c>
      <c r="F1813" t="s">
        <v>14891</v>
      </c>
      <c r="H1813">
        <v>64.863397800000001</v>
      </c>
      <c r="I1813">
        <v>-110.883619</v>
      </c>
      <c r="J1813" s="1" t="str">
        <f t="shared" si="180"/>
        <v>Till</v>
      </c>
      <c r="K1813" s="1" t="str">
        <f t="shared" si="183"/>
        <v>Grain Mount: 0.25 – 0.50 mm</v>
      </c>
      <c r="L1813" t="s">
        <v>14316</v>
      </c>
      <c r="M1813" s="1" t="str">
        <f t="shared" ref="M1813:M1822" si="186">HYPERLINK("http://geochem.nrcan.gc.ca/cdogs/content/kwd/kwd030523_e.htm", "Prp")</f>
        <v>Prp</v>
      </c>
      <c r="N1813" t="s">
        <v>14892</v>
      </c>
      <c r="O1813" t="s">
        <v>6016</v>
      </c>
      <c r="P1813" t="s">
        <v>14893</v>
      </c>
      <c r="Q1813" t="s">
        <v>14894</v>
      </c>
      <c r="R1813" t="s">
        <v>33</v>
      </c>
      <c r="S1813" t="s">
        <v>14544</v>
      </c>
      <c r="T1813" t="s">
        <v>4373</v>
      </c>
      <c r="U1813" t="s">
        <v>129</v>
      </c>
      <c r="V1813" t="s">
        <v>4336</v>
      </c>
      <c r="W1813" t="s">
        <v>4266</v>
      </c>
      <c r="X1813" t="s">
        <v>14895</v>
      </c>
    </row>
    <row r="1814" spans="1:24" hidden="1" x14ac:dyDescent="0.25">
      <c r="A1814" t="s">
        <v>14896</v>
      </c>
      <c r="B1814" t="s">
        <v>14897</v>
      </c>
      <c r="C1814" s="1" t="str">
        <f t="shared" si="181"/>
        <v>21:0955</v>
      </c>
      <c r="D1814" s="1" t="str">
        <f t="shared" si="182"/>
        <v>21:0006</v>
      </c>
      <c r="E1814" t="s">
        <v>14890</v>
      </c>
      <c r="F1814" t="s">
        <v>14898</v>
      </c>
      <c r="H1814">
        <v>64.863397800000001</v>
      </c>
      <c r="I1814">
        <v>-110.883619</v>
      </c>
      <c r="J1814" s="1" t="str">
        <f t="shared" si="180"/>
        <v>Till</v>
      </c>
      <c r="K1814" s="1" t="str">
        <f t="shared" si="183"/>
        <v>Grain Mount: 0.25 – 0.50 mm</v>
      </c>
      <c r="L1814" t="s">
        <v>14316</v>
      </c>
      <c r="M1814" s="1" t="str">
        <f t="shared" si="186"/>
        <v>Prp</v>
      </c>
      <c r="N1814" t="s">
        <v>14899</v>
      </c>
      <c r="O1814" t="s">
        <v>7469</v>
      </c>
      <c r="P1814" t="s">
        <v>14900</v>
      </c>
      <c r="Q1814" t="s">
        <v>14901</v>
      </c>
      <c r="R1814" t="s">
        <v>420</v>
      </c>
      <c r="S1814" t="s">
        <v>5193</v>
      </c>
      <c r="T1814" t="s">
        <v>1263</v>
      </c>
      <c r="U1814" t="s">
        <v>33</v>
      </c>
      <c r="V1814" t="s">
        <v>14902</v>
      </c>
      <c r="W1814" t="s">
        <v>221</v>
      </c>
      <c r="X1814" t="s">
        <v>14903</v>
      </c>
    </row>
    <row r="1815" spans="1:24" hidden="1" x14ac:dyDescent="0.25">
      <c r="A1815" t="s">
        <v>14904</v>
      </c>
      <c r="B1815" t="s">
        <v>14905</v>
      </c>
      <c r="C1815" s="1" t="str">
        <f t="shared" si="181"/>
        <v>21:0955</v>
      </c>
      <c r="D1815" s="1" t="str">
        <f t="shared" si="182"/>
        <v>21:0006</v>
      </c>
      <c r="E1815" t="s">
        <v>14890</v>
      </c>
      <c r="F1815" t="s">
        <v>14906</v>
      </c>
      <c r="H1815">
        <v>64.863397800000001</v>
      </c>
      <c r="I1815">
        <v>-110.883619</v>
      </c>
      <c r="J1815" s="1" t="str">
        <f t="shared" si="180"/>
        <v>Till</v>
      </c>
      <c r="K1815" s="1" t="str">
        <f t="shared" si="183"/>
        <v>Grain Mount: 0.25 – 0.50 mm</v>
      </c>
      <c r="L1815" t="s">
        <v>14316</v>
      </c>
      <c r="M1815" s="1" t="str">
        <f t="shared" si="186"/>
        <v>Prp</v>
      </c>
      <c r="N1815" t="s">
        <v>14907</v>
      </c>
      <c r="O1815" t="s">
        <v>14908</v>
      </c>
      <c r="P1815" t="s">
        <v>14909</v>
      </c>
      <c r="Q1815" t="s">
        <v>9216</v>
      </c>
      <c r="R1815" t="s">
        <v>366</v>
      </c>
      <c r="S1815" t="s">
        <v>14910</v>
      </c>
      <c r="T1815" t="s">
        <v>784</v>
      </c>
      <c r="U1815" t="s">
        <v>33</v>
      </c>
      <c r="V1815" t="s">
        <v>12808</v>
      </c>
      <c r="W1815" t="s">
        <v>87</v>
      </c>
      <c r="X1815" t="s">
        <v>7639</v>
      </c>
    </row>
    <row r="1816" spans="1:24" hidden="1" x14ac:dyDescent="0.25">
      <c r="A1816" t="s">
        <v>14911</v>
      </c>
      <c r="B1816" t="s">
        <v>14912</v>
      </c>
      <c r="C1816" s="1" t="str">
        <f t="shared" si="181"/>
        <v>21:0955</v>
      </c>
      <c r="D1816" s="1" t="str">
        <f t="shared" si="182"/>
        <v>21:0006</v>
      </c>
      <c r="E1816" t="s">
        <v>14890</v>
      </c>
      <c r="F1816" t="s">
        <v>14913</v>
      </c>
      <c r="H1816">
        <v>64.863397800000001</v>
      </c>
      <c r="I1816">
        <v>-110.883619</v>
      </c>
      <c r="J1816" s="1" t="str">
        <f t="shared" si="180"/>
        <v>Till</v>
      </c>
      <c r="K1816" s="1" t="str">
        <f t="shared" si="183"/>
        <v>Grain Mount: 0.25 – 0.50 mm</v>
      </c>
      <c r="L1816" t="s">
        <v>14316</v>
      </c>
      <c r="M1816" s="1" t="str">
        <f t="shared" si="186"/>
        <v>Prp</v>
      </c>
      <c r="N1816" t="s">
        <v>4093</v>
      </c>
      <c r="O1816" t="s">
        <v>3717</v>
      </c>
      <c r="P1816" t="s">
        <v>328</v>
      </c>
      <c r="Q1816" t="s">
        <v>14914</v>
      </c>
      <c r="R1816" t="s">
        <v>33</v>
      </c>
      <c r="S1816" t="s">
        <v>14915</v>
      </c>
      <c r="T1816" t="s">
        <v>3720</v>
      </c>
      <c r="U1816" t="s">
        <v>33</v>
      </c>
      <c r="V1816" t="s">
        <v>12062</v>
      </c>
      <c r="W1816" t="s">
        <v>409</v>
      </c>
      <c r="X1816" t="s">
        <v>3085</v>
      </c>
    </row>
    <row r="1817" spans="1:24" hidden="1" x14ac:dyDescent="0.25">
      <c r="A1817" t="s">
        <v>14916</v>
      </c>
      <c r="B1817" t="s">
        <v>14917</v>
      </c>
      <c r="C1817" s="1" t="str">
        <f t="shared" si="181"/>
        <v>21:0955</v>
      </c>
      <c r="D1817" s="1" t="str">
        <f t="shared" si="182"/>
        <v>21:0006</v>
      </c>
      <c r="E1817" t="s">
        <v>14890</v>
      </c>
      <c r="F1817" t="s">
        <v>14918</v>
      </c>
      <c r="H1817">
        <v>64.863397800000001</v>
      </c>
      <c r="I1817">
        <v>-110.883619</v>
      </c>
      <c r="J1817" s="1" t="str">
        <f t="shared" ref="J1817:J1880" si="187">HYPERLINK("http://geochem.nrcan.gc.ca/cdogs/content/kwd/kwd020044_e.htm", "Till")</f>
        <v>Till</v>
      </c>
      <c r="K1817" s="1" t="str">
        <f t="shared" si="183"/>
        <v>Grain Mount: 0.25 – 0.50 mm</v>
      </c>
      <c r="L1817" t="s">
        <v>14316</v>
      </c>
      <c r="M1817" s="1" t="str">
        <f t="shared" si="186"/>
        <v>Prp</v>
      </c>
      <c r="N1817" t="s">
        <v>14919</v>
      </c>
      <c r="O1817" t="s">
        <v>14920</v>
      </c>
      <c r="P1817" t="s">
        <v>7118</v>
      </c>
      <c r="Q1817" t="s">
        <v>12115</v>
      </c>
      <c r="R1817" t="s">
        <v>555</v>
      </c>
      <c r="S1817" t="s">
        <v>8787</v>
      </c>
      <c r="T1817" t="s">
        <v>2893</v>
      </c>
      <c r="U1817" t="s">
        <v>462</v>
      </c>
      <c r="V1817" t="s">
        <v>8813</v>
      </c>
      <c r="W1817" t="s">
        <v>611</v>
      </c>
      <c r="X1817" t="s">
        <v>14921</v>
      </c>
    </row>
    <row r="1818" spans="1:24" hidden="1" x14ac:dyDescent="0.25">
      <c r="A1818" t="s">
        <v>14922</v>
      </c>
      <c r="B1818" t="s">
        <v>14923</v>
      </c>
      <c r="C1818" s="1" t="str">
        <f t="shared" si="181"/>
        <v>21:0955</v>
      </c>
      <c r="D1818" s="1" t="str">
        <f t="shared" si="182"/>
        <v>21:0006</v>
      </c>
      <c r="E1818" t="s">
        <v>14890</v>
      </c>
      <c r="F1818" t="s">
        <v>14924</v>
      </c>
      <c r="H1818">
        <v>64.863397800000001</v>
      </c>
      <c r="I1818">
        <v>-110.883619</v>
      </c>
      <c r="J1818" s="1" t="str">
        <f t="shared" si="187"/>
        <v>Till</v>
      </c>
      <c r="K1818" s="1" t="str">
        <f t="shared" si="183"/>
        <v>Grain Mount: 0.25 – 0.50 mm</v>
      </c>
      <c r="L1818" t="s">
        <v>14316</v>
      </c>
      <c r="M1818" s="1" t="str">
        <f t="shared" si="186"/>
        <v>Prp</v>
      </c>
      <c r="N1818" t="s">
        <v>12402</v>
      </c>
      <c r="O1818" t="s">
        <v>3279</v>
      </c>
      <c r="P1818" t="s">
        <v>14925</v>
      </c>
      <c r="Q1818" t="s">
        <v>14926</v>
      </c>
      <c r="R1818" t="s">
        <v>33</v>
      </c>
      <c r="S1818" t="s">
        <v>14927</v>
      </c>
      <c r="T1818" t="s">
        <v>8173</v>
      </c>
      <c r="U1818" t="s">
        <v>33</v>
      </c>
      <c r="V1818" t="s">
        <v>14928</v>
      </c>
      <c r="W1818" t="s">
        <v>2960</v>
      </c>
      <c r="X1818" t="s">
        <v>1105</v>
      </c>
    </row>
    <row r="1819" spans="1:24" hidden="1" x14ac:dyDescent="0.25">
      <c r="A1819" t="s">
        <v>14929</v>
      </c>
      <c r="B1819" t="s">
        <v>14930</v>
      </c>
      <c r="C1819" s="1" t="str">
        <f t="shared" si="181"/>
        <v>21:0955</v>
      </c>
      <c r="D1819" s="1" t="str">
        <f t="shared" si="182"/>
        <v>21:0006</v>
      </c>
      <c r="E1819" t="s">
        <v>14890</v>
      </c>
      <c r="F1819" t="s">
        <v>14931</v>
      </c>
      <c r="H1819">
        <v>64.863397800000001</v>
      </c>
      <c r="I1819">
        <v>-110.883619</v>
      </c>
      <c r="J1819" s="1" t="str">
        <f t="shared" si="187"/>
        <v>Till</v>
      </c>
      <c r="K1819" s="1" t="str">
        <f t="shared" si="183"/>
        <v>Grain Mount: 0.25 – 0.50 mm</v>
      </c>
      <c r="L1819" t="s">
        <v>14316</v>
      </c>
      <c r="M1819" s="1" t="str">
        <f t="shared" si="186"/>
        <v>Prp</v>
      </c>
      <c r="N1819" t="s">
        <v>8059</v>
      </c>
      <c r="O1819" t="s">
        <v>14932</v>
      </c>
      <c r="P1819" t="s">
        <v>14933</v>
      </c>
      <c r="Q1819" t="s">
        <v>14934</v>
      </c>
      <c r="R1819" t="s">
        <v>33</v>
      </c>
      <c r="S1819" t="s">
        <v>14935</v>
      </c>
      <c r="T1819" t="s">
        <v>89</v>
      </c>
      <c r="U1819" t="s">
        <v>36</v>
      </c>
      <c r="V1819" t="s">
        <v>14936</v>
      </c>
      <c r="W1819" t="s">
        <v>8249</v>
      </c>
      <c r="X1819" t="s">
        <v>8437</v>
      </c>
    </row>
    <row r="1820" spans="1:24" hidden="1" x14ac:dyDescent="0.25">
      <c r="A1820" t="s">
        <v>14937</v>
      </c>
      <c r="B1820" t="s">
        <v>14938</v>
      </c>
      <c r="C1820" s="1" t="str">
        <f t="shared" si="181"/>
        <v>21:0955</v>
      </c>
      <c r="D1820" s="1" t="str">
        <f t="shared" si="182"/>
        <v>21:0006</v>
      </c>
      <c r="E1820" t="s">
        <v>14890</v>
      </c>
      <c r="F1820" t="s">
        <v>14939</v>
      </c>
      <c r="H1820">
        <v>64.863397800000001</v>
      </c>
      <c r="I1820">
        <v>-110.883619</v>
      </c>
      <c r="J1820" s="1" t="str">
        <f t="shared" si="187"/>
        <v>Till</v>
      </c>
      <c r="K1820" s="1" t="str">
        <f t="shared" si="183"/>
        <v>Grain Mount: 0.25 – 0.50 mm</v>
      </c>
      <c r="L1820" t="s">
        <v>14316</v>
      </c>
      <c r="M1820" s="1" t="str">
        <f t="shared" si="186"/>
        <v>Prp</v>
      </c>
      <c r="N1820" t="s">
        <v>14940</v>
      </c>
      <c r="O1820" t="s">
        <v>3665</v>
      </c>
      <c r="P1820" t="s">
        <v>6145</v>
      </c>
      <c r="Q1820" t="s">
        <v>14941</v>
      </c>
      <c r="R1820" t="s">
        <v>33</v>
      </c>
      <c r="S1820" t="s">
        <v>14942</v>
      </c>
      <c r="T1820" t="s">
        <v>511</v>
      </c>
      <c r="U1820" t="s">
        <v>449</v>
      </c>
      <c r="V1820" t="s">
        <v>3670</v>
      </c>
      <c r="W1820" t="s">
        <v>6913</v>
      </c>
      <c r="X1820" t="s">
        <v>14943</v>
      </c>
    </row>
    <row r="1821" spans="1:24" hidden="1" x14ac:dyDescent="0.25">
      <c r="A1821" t="s">
        <v>14944</v>
      </c>
      <c r="B1821" t="s">
        <v>14945</v>
      </c>
      <c r="C1821" s="1" t="str">
        <f t="shared" si="181"/>
        <v>21:0955</v>
      </c>
      <c r="D1821" s="1" t="str">
        <f t="shared" si="182"/>
        <v>21:0006</v>
      </c>
      <c r="E1821" t="s">
        <v>14890</v>
      </c>
      <c r="F1821" t="s">
        <v>14946</v>
      </c>
      <c r="H1821">
        <v>64.863397800000001</v>
      </c>
      <c r="I1821">
        <v>-110.883619</v>
      </c>
      <c r="J1821" s="1" t="str">
        <f t="shared" si="187"/>
        <v>Till</v>
      </c>
      <c r="K1821" s="1" t="str">
        <f t="shared" si="183"/>
        <v>Grain Mount: 0.25 – 0.50 mm</v>
      </c>
      <c r="L1821" t="s">
        <v>14316</v>
      </c>
      <c r="M1821" s="1" t="str">
        <f t="shared" si="186"/>
        <v>Prp</v>
      </c>
      <c r="N1821" t="s">
        <v>14947</v>
      </c>
      <c r="O1821" t="s">
        <v>14948</v>
      </c>
      <c r="P1821" t="s">
        <v>14949</v>
      </c>
      <c r="Q1821" t="s">
        <v>14950</v>
      </c>
      <c r="R1821" t="s">
        <v>33</v>
      </c>
      <c r="S1821" t="s">
        <v>10840</v>
      </c>
      <c r="T1821" t="s">
        <v>211</v>
      </c>
      <c r="U1821" t="s">
        <v>728</v>
      </c>
      <c r="V1821" t="s">
        <v>105</v>
      </c>
      <c r="W1821" t="s">
        <v>14951</v>
      </c>
      <c r="X1821" t="s">
        <v>14952</v>
      </c>
    </row>
    <row r="1822" spans="1:24" hidden="1" x14ac:dyDescent="0.25">
      <c r="A1822" t="s">
        <v>14953</v>
      </c>
      <c r="B1822" t="s">
        <v>14954</v>
      </c>
      <c r="C1822" s="1" t="str">
        <f t="shared" ref="C1822:C1885" si="188">HYPERLINK("http://geochem.nrcan.gc.ca/cdogs/content/bdl/bdl210955_e.htm", "21:0955")</f>
        <v>21:0955</v>
      </c>
      <c r="D1822" s="1" t="str">
        <f t="shared" ref="D1822:D1885" si="189">HYPERLINK("http://geochem.nrcan.gc.ca/cdogs/content/svy/svy210006_e.htm", "21:0006")</f>
        <v>21:0006</v>
      </c>
      <c r="E1822" t="s">
        <v>14890</v>
      </c>
      <c r="F1822" t="s">
        <v>14955</v>
      </c>
      <c r="H1822">
        <v>64.863397800000001</v>
      </c>
      <c r="I1822">
        <v>-110.883619</v>
      </c>
      <c r="J1822" s="1" t="str">
        <f t="shared" si="187"/>
        <v>Till</v>
      </c>
      <c r="K1822" s="1" t="str">
        <f t="shared" ref="K1822:K1885" si="190">HYPERLINK("http://geochem.nrcan.gc.ca/cdogs/content/kwd/kwd080043_e.htm", "Grain Mount: 0.25 – 0.50 mm")</f>
        <v>Grain Mount: 0.25 – 0.50 mm</v>
      </c>
      <c r="L1822" t="s">
        <v>14316</v>
      </c>
      <c r="M1822" s="1" t="str">
        <f t="shared" si="186"/>
        <v>Prp</v>
      </c>
      <c r="N1822" t="s">
        <v>12988</v>
      </c>
      <c r="O1822" t="s">
        <v>7267</v>
      </c>
      <c r="P1822" t="s">
        <v>4795</v>
      </c>
      <c r="Q1822" t="s">
        <v>14956</v>
      </c>
      <c r="R1822" t="s">
        <v>420</v>
      </c>
      <c r="S1822" t="s">
        <v>10596</v>
      </c>
      <c r="T1822" t="s">
        <v>12326</v>
      </c>
      <c r="U1822" t="s">
        <v>33</v>
      </c>
      <c r="V1822" t="s">
        <v>13120</v>
      </c>
      <c r="W1822" t="s">
        <v>987</v>
      </c>
      <c r="X1822" t="s">
        <v>14957</v>
      </c>
    </row>
    <row r="1823" spans="1:24" hidden="1" x14ac:dyDescent="0.25">
      <c r="A1823" t="s">
        <v>14958</v>
      </c>
      <c r="B1823" t="s">
        <v>14959</v>
      </c>
      <c r="C1823" s="1" t="str">
        <f t="shared" si="188"/>
        <v>21:0955</v>
      </c>
      <c r="D1823" s="1" t="str">
        <f t="shared" si="189"/>
        <v>21:0006</v>
      </c>
      <c r="E1823" t="s">
        <v>14890</v>
      </c>
      <c r="F1823" t="s">
        <v>14960</v>
      </c>
      <c r="H1823">
        <v>64.863397800000001</v>
      </c>
      <c r="I1823">
        <v>-110.883619</v>
      </c>
      <c r="J1823" s="1" t="str">
        <f t="shared" si="187"/>
        <v>Till</v>
      </c>
      <c r="K1823" s="1" t="str">
        <f t="shared" si="190"/>
        <v>Grain Mount: 0.25 – 0.50 mm</v>
      </c>
      <c r="L1823" t="s">
        <v>14316</v>
      </c>
      <c r="M1823" s="1" t="str">
        <f>HYPERLINK("http://geochem.nrcan.gc.ca/cdogs/content/kwd/kwd030534_e.htm", "Aug")</f>
        <v>Aug</v>
      </c>
      <c r="N1823" t="s">
        <v>14961</v>
      </c>
      <c r="O1823" t="s">
        <v>14962</v>
      </c>
      <c r="P1823" t="s">
        <v>255</v>
      </c>
      <c r="Q1823" t="s">
        <v>14963</v>
      </c>
      <c r="R1823" t="s">
        <v>33</v>
      </c>
      <c r="S1823" t="s">
        <v>14964</v>
      </c>
      <c r="T1823" t="s">
        <v>5867</v>
      </c>
      <c r="U1823" t="s">
        <v>3202</v>
      </c>
      <c r="V1823" t="s">
        <v>4849</v>
      </c>
      <c r="W1823" t="s">
        <v>33</v>
      </c>
      <c r="X1823" t="s">
        <v>13909</v>
      </c>
    </row>
    <row r="1824" spans="1:24" hidden="1" x14ac:dyDescent="0.25">
      <c r="A1824" t="s">
        <v>14965</v>
      </c>
      <c r="B1824" t="s">
        <v>14966</v>
      </c>
      <c r="C1824" s="1" t="str">
        <f t="shared" si="188"/>
        <v>21:0955</v>
      </c>
      <c r="D1824" s="1" t="str">
        <f t="shared" si="189"/>
        <v>21:0006</v>
      </c>
      <c r="E1824" t="s">
        <v>14890</v>
      </c>
      <c r="F1824" t="s">
        <v>14967</v>
      </c>
      <c r="H1824">
        <v>64.863397800000001</v>
      </c>
      <c r="I1824">
        <v>-110.883619</v>
      </c>
      <c r="J1824" s="1" t="str">
        <f t="shared" si="187"/>
        <v>Till</v>
      </c>
      <c r="K1824" s="1" t="str">
        <f t="shared" si="190"/>
        <v>Grain Mount: 0.25 – 0.50 mm</v>
      </c>
      <c r="L1824" t="s">
        <v>14316</v>
      </c>
      <c r="M1824" s="1" t="str">
        <f>HYPERLINK("http://geochem.nrcan.gc.ca/cdogs/content/kwd/kwd030543_e.htm", "Di")</f>
        <v>Di</v>
      </c>
      <c r="N1824" t="s">
        <v>3320</v>
      </c>
      <c r="O1824" t="s">
        <v>14968</v>
      </c>
      <c r="P1824" t="s">
        <v>255</v>
      </c>
      <c r="Q1824" t="s">
        <v>14969</v>
      </c>
      <c r="R1824" t="s">
        <v>33</v>
      </c>
      <c r="S1824" t="s">
        <v>14970</v>
      </c>
      <c r="T1824" t="s">
        <v>6246</v>
      </c>
      <c r="U1824" t="s">
        <v>6913</v>
      </c>
      <c r="V1824" t="s">
        <v>14971</v>
      </c>
      <c r="W1824" t="s">
        <v>555</v>
      </c>
      <c r="X1824" t="s">
        <v>14972</v>
      </c>
    </row>
    <row r="1825" spans="1:24" hidden="1" x14ac:dyDescent="0.25">
      <c r="A1825" t="s">
        <v>14973</v>
      </c>
      <c r="B1825" t="s">
        <v>14974</v>
      </c>
      <c r="C1825" s="1" t="str">
        <f t="shared" si="188"/>
        <v>21:0955</v>
      </c>
      <c r="D1825" s="1" t="str">
        <f t="shared" si="189"/>
        <v>21:0006</v>
      </c>
      <c r="E1825" t="s">
        <v>14890</v>
      </c>
      <c r="F1825" t="s">
        <v>14975</v>
      </c>
      <c r="H1825">
        <v>64.863397800000001</v>
      </c>
      <c r="I1825">
        <v>-110.883619</v>
      </c>
      <c r="J1825" s="1" t="str">
        <f t="shared" si="187"/>
        <v>Till</v>
      </c>
      <c r="K1825" s="1" t="str">
        <f t="shared" si="190"/>
        <v>Grain Mount: 0.25 – 0.50 mm</v>
      </c>
      <c r="L1825" t="s">
        <v>14316</v>
      </c>
      <c r="M1825" s="1" t="str">
        <f>HYPERLINK("http://geochem.nrcan.gc.ca/cdogs/content/kwd/kwd030543_e.htm", "Di")</f>
        <v>Di</v>
      </c>
      <c r="N1825" t="s">
        <v>10771</v>
      </c>
      <c r="O1825" t="s">
        <v>14976</v>
      </c>
      <c r="P1825" t="s">
        <v>14977</v>
      </c>
      <c r="Q1825" t="s">
        <v>14978</v>
      </c>
      <c r="R1825" t="s">
        <v>235</v>
      </c>
      <c r="S1825" t="s">
        <v>14979</v>
      </c>
      <c r="T1825" t="s">
        <v>14980</v>
      </c>
      <c r="U1825" t="s">
        <v>182</v>
      </c>
      <c r="V1825" t="s">
        <v>14981</v>
      </c>
      <c r="W1825" t="s">
        <v>245</v>
      </c>
      <c r="X1825" t="s">
        <v>14982</v>
      </c>
    </row>
    <row r="1826" spans="1:24" hidden="1" x14ac:dyDescent="0.25">
      <c r="A1826" t="s">
        <v>14983</v>
      </c>
      <c r="B1826" t="s">
        <v>14984</v>
      </c>
      <c r="C1826" s="1" t="str">
        <f t="shared" si="188"/>
        <v>21:0955</v>
      </c>
      <c r="D1826" s="1" t="str">
        <f t="shared" si="189"/>
        <v>21:0006</v>
      </c>
      <c r="E1826" t="s">
        <v>14890</v>
      </c>
      <c r="F1826" t="s">
        <v>14985</v>
      </c>
      <c r="H1826">
        <v>64.863397800000001</v>
      </c>
      <c r="I1826">
        <v>-110.883619</v>
      </c>
      <c r="J1826" s="1" t="str">
        <f t="shared" si="187"/>
        <v>Till</v>
      </c>
      <c r="K1826" s="1" t="str">
        <f t="shared" si="190"/>
        <v>Grain Mount: 0.25 – 0.50 mm</v>
      </c>
      <c r="L1826" t="s">
        <v>14316</v>
      </c>
      <c r="M1826" s="1" t="str">
        <f>HYPERLINK("http://geochem.nrcan.gc.ca/cdogs/content/kwd/kwd030543_e.htm", "Di")</f>
        <v>Di</v>
      </c>
      <c r="N1826" t="s">
        <v>14986</v>
      </c>
      <c r="O1826" t="s">
        <v>14345</v>
      </c>
      <c r="P1826" t="s">
        <v>14987</v>
      </c>
      <c r="Q1826" t="s">
        <v>14988</v>
      </c>
      <c r="R1826" t="s">
        <v>14989</v>
      </c>
      <c r="S1826" t="s">
        <v>11195</v>
      </c>
      <c r="T1826" t="s">
        <v>2353</v>
      </c>
      <c r="U1826" t="s">
        <v>14990</v>
      </c>
      <c r="V1826" t="s">
        <v>14991</v>
      </c>
      <c r="W1826" t="s">
        <v>4373</v>
      </c>
      <c r="X1826" t="s">
        <v>14992</v>
      </c>
    </row>
    <row r="1827" spans="1:24" hidden="1" x14ac:dyDescent="0.25">
      <c r="A1827" t="s">
        <v>14993</v>
      </c>
      <c r="B1827" t="s">
        <v>14994</v>
      </c>
      <c r="C1827" s="1" t="str">
        <f t="shared" si="188"/>
        <v>21:0955</v>
      </c>
      <c r="D1827" s="1" t="str">
        <f t="shared" si="189"/>
        <v>21:0006</v>
      </c>
      <c r="E1827" t="s">
        <v>14890</v>
      </c>
      <c r="F1827" t="s">
        <v>14995</v>
      </c>
      <c r="H1827">
        <v>64.863397800000001</v>
      </c>
      <c r="I1827">
        <v>-110.883619</v>
      </c>
      <c r="J1827" s="1" t="str">
        <f t="shared" si="187"/>
        <v>Till</v>
      </c>
      <c r="K1827" s="1" t="str">
        <f t="shared" si="190"/>
        <v>Grain Mount: 0.25 – 0.50 mm</v>
      </c>
      <c r="L1827" t="s">
        <v>14316</v>
      </c>
      <c r="M1827" s="1" t="str">
        <f>HYPERLINK("http://geochem.nrcan.gc.ca/cdogs/content/kwd/kwd030529_e.htm", "Hi_Cr_Di")</f>
        <v>Hi_Cr_Di</v>
      </c>
      <c r="N1827" t="s">
        <v>13872</v>
      </c>
      <c r="O1827" t="s">
        <v>14996</v>
      </c>
      <c r="P1827" t="s">
        <v>14997</v>
      </c>
      <c r="Q1827" t="s">
        <v>14637</v>
      </c>
      <c r="R1827" t="s">
        <v>233</v>
      </c>
      <c r="S1827" t="s">
        <v>14998</v>
      </c>
      <c r="T1827" t="s">
        <v>693</v>
      </c>
      <c r="U1827" t="s">
        <v>13880</v>
      </c>
      <c r="V1827" t="s">
        <v>13164</v>
      </c>
      <c r="W1827" t="s">
        <v>1719</v>
      </c>
      <c r="X1827" t="s">
        <v>7889</v>
      </c>
    </row>
    <row r="1828" spans="1:24" hidden="1" x14ac:dyDescent="0.25">
      <c r="A1828" t="s">
        <v>14999</v>
      </c>
      <c r="B1828" t="s">
        <v>15000</v>
      </c>
      <c r="C1828" s="1" t="str">
        <f t="shared" si="188"/>
        <v>21:0955</v>
      </c>
      <c r="D1828" s="1" t="str">
        <f t="shared" si="189"/>
        <v>21:0006</v>
      </c>
      <c r="E1828" t="s">
        <v>14890</v>
      </c>
      <c r="F1828" t="s">
        <v>15001</v>
      </c>
      <c r="H1828">
        <v>64.863397800000001</v>
      </c>
      <c r="I1828">
        <v>-110.883619</v>
      </c>
      <c r="J1828" s="1" t="str">
        <f t="shared" si="187"/>
        <v>Till</v>
      </c>
      <c r="K1828" s="1" t="str">
        <f t="shared" si="190"/>
        <v>Grain Mount: 0.25 – 0.50 mm</v>
      </c>
      <c r="L1828" t="s">
        <v>14316</v>
      </c>
      <c r="M1828" s="1" t="str">
        <f t="shared" ref="M1828:M1834" si="191">HYPERLINK("http://geochem.nrcan.gc.ca/cdogs/content/kwd/kwd030120_e.htm", "Ilm")</f>
        <v>Ilm</v>
      </c>
      <c r="N1828" t="s">
        <v>4430</v>
      </c>
      <c r="O1828" t="s">
        <v>246</v>
      </c>
      <c r="P1828" t="s">
        <v>424</v>
      </c>
      <c r="Q1828" t="s">
        <v>15002</v>
      </c>
      <c r="R1828" t="s">
        <v>101</v>
      </c>
      <c r="S1828" t="s">
        <v>1231</v>
      </c>
      <c r="T1828" t="s">
        <v>3858</v>
      </c>
      <c r="U1828" t="s">
        <v>33</v>
      </c>
      <c r="V1828" t="s">
        <v>686</v>
      </c>
      <c r="W1828" t="s">
        <v>15003</v>
      </c>
      <c r="X1828" t="s">
        <v>15004</v>
      </c>
    </row>
    <row r="1829" spans="1:24" hidden="1" x14ac:dyDescent="0.25">
      <c r="A1829" t="s">
        <v>15005</v>
      </c>
      <c r="B1829" t="s">
        <v>15006</v>
      </c>
      <c r="C1829" s="1" t="str">
        <f t="shared" si="188"/>
        <v>21:0955</v>
      </c>
      <c r="D1829" s="1" t="str">
        <f t="shared" si="189"/>
        <v>21:0006</v>
      </c>
      <c r="E1829" t="s">
        <v>14890</v>
      </c>
      <c r="F1829" t="s">
        <v>15007</v>
      </c>
      <c r="H1829">
        <v>64.863397800000001</v>
      </c>
      <c r="I1829">
        <v>-110.883619</v>
      </c>
      <c r="J1829" s="1" t="str">
        <f t="shared" si="187"/>
        <v>Till</v>
      </c>
      <c r="K1829" s="1" t="str">
        <f t="shared" si="190"/>
        <v>Grain Mount: 0.25 – 0.50 mm</v>
      </c>
      <c r="L1829" t="s">
        <v>14316</v>
      </c>
      <c r="M1829" s="1" t="str">
        <f t="shared" si="191"/>
        <v>Ilm</v>
      </c>
      <c r="N1829" t="s">
        <v>104</v>
      </c>
      <c r="O1829" t="s">
        <v>728</v>
      </c>
      <c r="P1829" t="s">
        <v>2060</v>
      </c>
      <c r="Q1829" t="s">
        <v>15008</v>
      </c>
      <c r="R1829" t="s">
        <v>33</v>
      </c>
      <c r="S1829" t="s">
        <v>4373</v>
      </c>
      <c r="T1829" t="s">
        <v>1513</v>
      </c>
      <c r="U1829" t="s">
        <v>33</v>
      </c>
      <c r="V1829" t="s">
        <v>33</v>
      </c>
      <c r="W1829" t="s">
        <v>15009</v>
      </c>
      <c r="X1829" t="s">
        <v>15010</v>
      </c>
    </row>
    <row r="1830" spans="1:24" hidden="1" x14ac:dyDescent="0.25">
      <c r="A1830" t="s">
        <v>15011</v>
      </c>
      <c r="B1830" t="s">
        <v>15012</v>
      </c>
      <c r="C1830" s="1" t="str">
        <f t="shared" si="188"/>
        <v>21:0955</v>
      </c>
      <c r="D1830" s="1" t="str">
        <f t="shared" si="189"/>
        <v>21:0006</v>
      </c>
      <c r="E1830" t="s">
        <v>14890</v>
      </c>
      <c r="F1830" t="s">
        <v>15013</v>
      </c>
      <c r="H1830">
        <v>64.863397800000001</v>
      </c>
      <c r="I1830">
        <v>-110.883619</v>
      </c>
      <c r="J1830" s="1" t="str">
        <f t="shared" si="187"/>
        <v>Till</v>
      </c>
      <c r="K1830" s="1" t="str">
        <f t="shared" si="190"/>
        <v>Grain Mount: 0.25 – 0.50 mm</v>
      </c>
      <c r="L1830" t="s">
        <v>14316</v>
      </c>
      <c r="M1830" s="1" t="str">
        <f t="shared" si="191"/>
        <v>Ilm</v>
      </c>
      <c r="N1830" t="s">
        <v>3470</v>
      </c>
      <c r="O1830" t="s">
        <v>686</v>
      </c>
      <c r="P1830" t="s">
        <v>50</v>
      </c>
      <c r="Q1830" t="s">
        <v>15014</v>
      </c>
      <c r="R1830" t="s">
        <v>33</v>
      </c>
      <c r="S1830" t="s">
        <v>3858</v>
      </c>
      <c r="T1830" t="s">
        <v>2864</v>
      </c>
      <c r="U1830" t="s">
        <v>33</v>
      </c>
      <c r="V1830" t="s">
        <v>33</v>
      </c>
      <c r="W1830" t="s">
        <v>15015</v>
      </c>
      <c r="X1830" t="s">
        <v>15016</v>
      </c>
    </row>
    <row r="1831" spans="1:24" hidden="1" x14ac:dyDescent="0.25">
      <c r="A1831" t="s">
        <v>15017</v>
      </c>
      <c r="B1831" t="s">
        <v>15018</v>
      </c>
      <c r="C1831" s="1" t="str">
        <f t="shared" si="188"/>
        <v>21:0955</v>
      </c>
      <c r="D1831" s="1" t="str">
        <f t="shared" si="189"/>
        <v>21:0006</v>
      </c>
      <c r="E1831" t="s">
        <v>14890</v>
      </c>
      <c r="F1831" t="s">
        <v>15019</v>
      </c>
      <c r="H1831">
        <v>64.863397800000001</v>
      </c>
      <c r="I1831">
        <v>-110.883619</v>
      </c>
      <c r="J1831" s="1" t="str">
        <f t="shared" si="187"/>
        <v>Till</v>
      </c>
      <c r="K1831" s="1" t="str">
        <f t="shared" si="190"/>
        <v>Grain Mount: 0.25 – 0.50 mm</v>
      </c>
      <c r="L1831" t="s">
        <v>14316</v>
      </c>
      <c r="M1831" s="1" t="str">
        <f t="shared" si="191"/>
        <v>Ilm</v>
      </c>
      <c r="N1831" t="s">
        <v>1350</v>
      </c>
      <c r="O1831" t="s">
        <v>33</v>
      </c>
      <c r="P1831" t="s">
        <v>421</v>
      </c>
      <c r="Q1831" t="s">
        <v>15020</v>
      </c>
      <c r="R1831" t="s">
        <v>291</v>
      </c>
      <c r="S1831" t="s">
        <v>35</v>
      </c>
      <c r="T1831" t="s">
        <v>225</v>
      </c>
      <c r="U1831" t="s">
        <v>33</v>
      </c>
      <c r="V1831" t="s">
        <v>33</v>
      </c>
      <c r="W1831" t="s">
        <v>1046</v>
      </c>
      <c r="X1831" t="s">
        <v>9318</v>
      </c>
    </row>
    <row r="1832" spans="1:24" hidden="1" x14ac:dyDescent="0.25">
      <c r="A1832" t="s">
        <v>15021</v>
      </c>
      <c r="B1832" t="s">
        <v>15022</v>
      </c>
      <c r="C1832" s="1" t="str">
        <f t="shared" si="188"/>
        <v>21:0955</v>
      </c>
      <c r="D1832" s="1" t="str">
        <f t="shared" si="189"/>
        <v>21:0006</v>
      </c>
      <c r="E1832" t="s">
        <v>14890</v>
      </c>
      <c r="F1832" t="s">
        <v>15023</v>
      </c>
      <c r="H1832">
        <v>64.863397800000001</v>
      </c>
      <c r="I1832">
        <v>-110.883619</v>
      </c>
      <c r="J1832" s="1" t="str">
        <f t="shared" si="187"/>
        <v>Till</v>
      </c>
      <c r="K1832" s="1" t="str">
        <f t="shared" si="190"/>
        <v>Grain Mount: 0.25 – 0.50 mm</v>
      </c>
      <c r="L1832" t="s">
        <v>14316</v>
      </c>
      <c r="M1832" s="1" t="str">
        <f t="shared" si="191"/>
        <v>Ilm</v>
      </c>
      <c r="N1832" t="s">
        <v>115</v>
      </c>
      <c r="O1832" t="s">
        <v>245</v>
      </c>
      <c r="P1832" t="s">
        <v>449</v>
      </c>
      <c r="Q1832" t="s">
        <v>1696</v>
      </c>
      <c r="R1832" t="s">
        <v>235</v>
      </c>
      <c r="S1832" t="s">
        <v>599</v>
      </c>
      <c r="T1832" t="s">
        <v>15024</v>
      </c>
      <c r="U1832" t="s">
        <v>33</v>
      </c>
      <c r="V1832" t="s">
        <v>33</v>
      </c>
      <c r="W1832" t="s">
        <v>15025</v>
      </c>
      <c r="X1832" t="s">
        <v>15026</v>
      </c>
    </row>
    <row r="1833" spans="1:24" hidden="1" x14ac:dyDescent="0.25">
      <c r="A1833" t="s">
        <v>15027</v>
      </c>
      <c r="B1833" t="s">
        <v>15028</v>
      </c>
      <c r="C1833" s="1" t="str">
        <f t="shared" si="188"/>
        <v>21:0955</v>
      </c>
      <c r="D1833" s="1" t="str">
        <f t="shared" si="189"/>
        <v>21:0006</v>
      </c>
      <c r="E1833" t="s">
        <v>14890</v>
      </c>
      <c r="F1833" t="s">
        <v>15029</v>
      </c>
      <c r="H1833">
        <v>64.863397800000001</v>
      </c>
      <c r="I1833">
        <v>-110.883619</v>
      </c>
      <c r="J1833" s="1" t="str">
        <f t="shared" si="187"/>
        <v>Till</v>
      </c>
      <c r="K1833" s="1" t="str">
        <f t="shared" si="190"/>
        <v>Grain Mount: 0.25 – 0.50 mm</v>
      </c>
      <c r="L1833" t="s">
        <v>14316</v>
      </c>
      <c r="M1833" s="1" t="str">
        <f t="shared" si="191"/>
        <v>Ilm</v>
      </c>
      <c r="N1833" t="s">
        <v>1036</v>
      </c>
      <c r="O1833" t="s">
        <v>686</v>
      </c>
      <c r="P1833" t="s">
        <v>50</v>
      </c>
      <c r="Q1833" t="s">
        <v>15030</v>
      </c>
      <c r="R1833" t="s">
        <v>245</v>
      </c>
      <c r="S1833" t="s">
        <v>9261</v>
      </c>
      <c r="T1833" t="s">
        <v>15031</v>
      </c>
      <c r="U1833" t="s">
        <v>246</v>
      </c>
      <c r="V1833" t="s">
        <v>33</v>
      </c>
      <c r="W1833" t="s">
        <v>10125</v>
      </c>
      <c r="X1833" t="s">
        <v>2252</v>
      </c>
    </row>
    <row r="1834" spans="1:24" hidden="1" x14ac:dyDescent="0.25">
      <c r="A1834" t="s">
        <v>15032</v>
      </c>
      <c r="B1834" t="s">
        <v>15033</v>
      </c>
      <c r="C1834" s="1" t="str">
        <f t="shared" si="188"/>
        <v>21:0955</v>
      </c>
      <c r="D1834" s="1" t="str">
        <f t="shared" si="189"/>
        <v>21:0006</v>
      </c>
      <c r="E1834" t="s">
        <v>14890</v>
      </c>
      <c r="F1834" t="s">
        <v>15034</v>
      </c>
      <c r="H1834">
        <v>64.863397800000001</v>
      </c>
      <c r="I1834">
        <v>-110.883619</v>
      </c>
      <c r="J1834" s="1" t="str">
        <f t="shared" si="187"/>
        <v>Till</v>
      </c>
      <c r="K1834" s="1" t="str">
        <f t="shared" si="190"/>
        <v>Grain Mount: 0.25 – 0.50 mm</v>
      </c>
      <c r="L1834" t="s">
        <v>14316</v>
      </c>
      <c r="M1834" s="1" t="str">
        <f t="shared" si="191"/>
        <v>Ilm</v>
      </c>
      <c r="N1834" t="s">
        <v>233</v>
      </c>
      <c r="O1834" t="s">
        <v>409</v>
      </c>
      <c r="P1834" t="s">
        <v>221</v>
      </c>
      <c r="Q1834" t="s">
        <v>15035</v>
      </c>
      <c r="R1834" t="s">
        <v>1156</v>
      </c>
      <c r="S1834" t="s">
        <v>5142</v>
      </c>
      <c r="T1834" t="s">
        <v>4756</v>
      </c>
      <c r="U1834" t="s">
        <v>411</v>
      </c>
      <c r="V1834" t="s">
        <v>33</v>
      </c>
      <c r="W1834" t="s">
        <v>15036</v>
      </c>
      <c r="X1834" t="s">
        <v>15037</v>
      </c>
    </row>
    <row r="1835" spans="1:24" hidden="1" x14ac:dyDescent="0.25">
      <c r="A1835" t="s">
        <v>15038</v>
      </c>
      <c r="B1835" t="s">
        <v>15039</v>
      </c>
      <c r="C1835" s="1" t="str">
        <f t="shared" si="188"/>
        <v>21:0955</v>
      </c>
      <c r="D1835" s="1" t="str">
        <f t="shared" si="189"/>
        <v>21:0006</v>
      </c>
      <c r="E1835" t="s">
        <v>14890</v>
      </c>
      <c r="F1835" t="s">
        <v>15040</v>
      </c>
      <c r="H1835">
        <v>64.863397800000001</v>
      </c>
      <c r="I1835">
        <v>-110.883619</v>
      </c>
      <c r="J1835" s="1" t="str">
        <f t="shared" si="187"/>
        <v>Till</v>
      </c>
      <c r="K1835" s="1" t="str">
        <f t="shared" si="190"/>
        <v>Grain Mount: 0.25 – 0.50 mm</v>
      </c>
      <c r="L1835" t="s">
        <v>14316</v>
      </c>
      <c r="M1835" s="1" t="str">
        <f>HYPERLINK("http://geochem.nrcan.gc.ca/cdogs/content/kwd/kwd030533_e.htm", "Tur")</f>
        <v>Tur</v>
      </c>
      <c r="N1835" t="s">
        <v>15041</v>
      </c>
      <c r="O1835" t="s">
        <v>1156</v>
      </c>
      <c r="P1835" t="s">
        <v>47</v>
      </c>
      <c r="Q1835" t="s">
        <v>15042</v>
      </c>
      <c r="R1835" t="s">
        <v>156</v>
      </c>
      <c r="S1835" t="s">
        <v>4718</v>
      </c>
      <c r="T1835" t="s">
        <v>173</v>
      </c>
      <c r="U1835" t="s">
        <v>15043</v>
      </c>
      <c r="V1835" t="s">
        <v>15044</v>
      </c>
      <c r="W1835" t="s">
        <v>1860</v>
      </c>
      <c r="X1835" t="s">
        <v>15045</v>
      </c>
    </row>
    <row r="1836" spans="1:24" hidden="1" x14ac:dyDescent="0.25">
      <c r="A1836" t="s">
        <v>15046</v>
      </c>
      <c r="B1836" t="s">
        <v>15047</v>
      </c>
      <c r="C1836" s="1" t="str">
        <f t="shared" si="188"/>
        <v>21:0955</v>
      </c>
      <c r="D1836" s="1" t="str">
        <f t="shared" si="189"/>
        <v>21:0006</v>
      </c>
      <c r="E1836" t="s">
        <v>14890</v>
      </c>
      <c r="F1836" t="s">
        <v>15048</v>
      </c>
      <c r="H1836">
        <v>64.863397800000001</v>
      </c>
      <c r="I1836">
        <v>-110.883619</v>
      </c>
      <c r="J1836" s="1" t="str">
        <f t="shared" si="187"/>
        <v>Till</v>
      </c>
      <c r="K1836" s="1" t="str">
        <f t="shared" si="190"/>
        <v>Grain Mount: 0.25 – 0.50 mm</v>
      </c>
      <c r="L1836" t="s">
        <v>14316</v>
      </c>
      <c r="M1836" s="1" t="str">
        <f>HYPERLINK("http://geochem.nrcan.gc.ca/cdogs/content/kwd/kwd030538_e.htm", "Mg_Ilm")</f>
        <v>Mg_Ilm</v>
      </c>
      <c r="N1836" t="s">
        <v>10455</v>
      </c>
      <c r="O1836" t="s">
        <v>36</v>
      </c>
      <c r="P1836" t="s">
        <v>14115</v>
      </c>
      <c r="Q1836" t="s">
        <v>15049</v>
      </c>
      <c r="R1836" t="s">
        <v>90</v>
      </c>
      <c r="S1836" t="s">
        <v>1489</v>
      </c>
      <c r="T1836" t="s">
        <v>3465</v>
      </c>
      <c r="U1836" t="s">
        <v>33</v>
      </c>
      <c r="V1836" t="s">
        <v>33</v>
      </c>
      <c r="W1836" t="s">
        <v>15050</v>
      </c>
      <c r="X1836" t="s">
        <v>15051</v>
      </c>
    </row>
    <row r="1837" spans="1:24" hidden="1" x14ac:dyDescent="0.25">
      <c r="A1837" t="s">
        <v>15052</v>
      </c>
      <c r="B1837" t="s">
        <v>15053</v>
      </c>
      <c r="C1837" s="1" t="str">
        <f t="shared" si="188"/>
        <v>21:0955</v>
      </c>
      <c r="D1837" s="1" t="str">
        <f t="shared" si="189"/>
        <v>21:0006</v>
      </c>
      <c r="E1837" t="s">
        <v>14890</v>
      </c>
      <c r="F1837" t="s">
        <v>15054</v>
      </c>
      <c r="H1837">
        <v>64.863397800000001</v>
      </c>
      <c r="I1837">
        <v>-110.883619</v>
      </c>
      <c r="J1837" s="1" t="str">
        <f t="shared" si="187"/>
        <v>Till</v>
      </c>
      <c r="K1837" s="1" t="str">
        <f t="shared" si="190"/>
        <v>Grain Mount: 0.25 – 0.50 mm</v>
      </c>
      <c r="L1837" t="s">
        <v>14316</v>
      </c>
      <c r="M1837" s="1" t="str">
        <f>HYPERLINK("http://geochem.nrcan.gc.ca/cdogs/content/kwd/kwd030120_e.htm", "Ilm")</f>
        <v>Ilm</v>
      </c>
      <c r="N1837" t="s">
        <v>399</v>
      </c>
      <c r="O1837" t="s">
        <v>420</v>
      </c>
      <c r="P1837" t="s">
        <v>686</v>
      </c>
      <c r="Q1837" t="s">
        <v>15055</v>
      </c>
      <c r="R1837" t="s">
        <v>33</v>
      </c>
      <c r="S1837" t="s">
        <v>13400</v>
      </c>
      <c r="T1837" t="s">
        <v>5507</v>
      </c>
      <c r="U1837" t="s">
        <v>33</v>
      </c>
      <c r="V1837" t="s">
        <v>33</v>
      </c>
      <c r="W1837" t="s">
        <v>15056</v>
      </c>
      <c r="X1837" t="s">
        <v>15057</v>
      </c>
    </row>
    <row r="1838" spans="1:24" hidden="1" x14ac:dyDescent="0.25">
      <c r="A1838" t="s">
        <v>15058</v>
      </c>
      <c r="B1838" t="s">
        <v>15059</v>
      </c>
      <c r="C1838" s="1" t="str">
        <f t="shared" si="188"/>
        <v>21:0955</v>
      </c>
      <c r="D1838" s="1" t="str">
        <f t="shared" si="189"/>
        <v>21:0006</v>
      </c>
      <c r="E1838" t="s">
        <v>14890</v>
      </c>
      <c r="F1838" t="s">
        <v>15060</v>
      </c>
      <c r="H1838">
        <v>64.863397800000001</v>
      </c>
      <c r="I1838">
        <v>-110.883619</v>
      </c>
      <c r="J1838" s="1" t="str">
        <f t="shared" si="187"/>
        <v>Till</v>
      </c>
      <c r="K1838" s="1" t="str">
        <f t="shared" si="190"/>
        <v>Grain Mount: 0.25 – 0.50 mm</v>
      </c>
      <c r="L1838" t="s">
        <v>14316</v>
      </c>
      <c r="M1838" s="1" t="str">
        <f>HYPERLINK("http://geochem.nrcan.gc.ca/cdogs/content/kwd/kwd030120_e.htm", "Ilm")</f>
        <v>Ilm</v>
      </c>
      <c r="N1838" t="s">
        <v>509</v>
      </c>
      <c r="O1838" t="s">
        <v>686</v>
      </c>
      <c r="P1838" t="s">
        <v>641</v>
      </c>
      <c r="Q1838" t="s">
        <v>15061</v>
      </c>
      <c r="R1838" t="s">
        <v>33</v>
      </c>
      <c r="S1838" t="s">
        <v>15062</v>
      </c>
      <c r="T1838" t="s">
        <v>1201</v>
      </c>
      <c r="U1838" t="s">
        <v>33</v>
      </c>
      <c r="V1838" t="s">
        <v>33</v>
      </c>
      <c r="W1838" t="s">
        <v>15063</v>
      </c>
      <c r="X1838" t="s">
        <v>15064</v>
      </c>
    </row>
    <row r="1839" spans="1:24" hidden="1" x14ac:dyDescent="0.25">
      <c r="A1839" t="s">
        <v>15065</v>
      </c>
      <c r="B1839" t="s">
        <v>15066</v>
      </c>
      <c r="C1839" s="1" t="str">
        <f t="shared" si="188"/>
        <v>21:0955</v>
      </c>
      <c r="D1839" s="1" t="str">
        <f t="shared" si="189"/>
        <v>21:0006</v>
      </c>
      <c r="E1839" t="s">
        <v>14890</v>
      </c>
      <c r="F1839" t="s">
        <v>15067</v>
      </c>
      <c r="H1839">
        <v>64.863397800000001</v>
      </c>
      <c r="I1839">
        <v>-110.883619</v>
      </c>
      <c r="J1839" s="1" t="str">
        <f t="shared" si="187"/>
        <v>Till</v>
      </c>
      <c r="K1839" s="1" t="str">
        <f t="shared" si="190"/>
        <v>Grain Mount: 0.25 – 0.50 mm</v>
      </c>
      <c r="L1839" t="s">
        <v>14316</v>
      </c>
      <c r="M1839" s="1" t="str">
        <f>HYPERLINK("http://geochem.nrcan.gc.ca/cdogs/content/kwd/kwd030120_e.htm", "Ilm")</f>
        <v>Ilm</v>
      </c>
      <c r="N1839" t="s">
        <v>264</v>
      </c>
      <c r="O1839" t="s">
        <v>170</v>
      </c>
      <c r="P1839" t="s">
        <v>651</v>
      </c>
      <c r="Q1839" t="s">
        <v>15068</v>
      </c>
      <c r="R1839" t="s">
        <v>234</v>
      </c>
      <c r="S1839" t="s">
        <v>5662</v>
      </c>
      <c r="T1839" t="s">
        <v>4235</v>
      </c>
      <c r="U1839" t="s">
        <v>61</v>
      </c>
      <c r="V1839" t="s">
        <v>33</v>
      </c>
      <c r="W1839" t="s">
        <v>15069</v>
      </c>
      <c r="X1839" t="s">
        <v>15070</v>
      </c>
    </row>
    <row r="1840" spans="1:24" hidden="1" x14ac:dyDescent="0.25">
      <c r="A1840" t="s">
        <v>15071</v>
      </c>
      <c r="B1840" t="s">
        <v>15072</v>
      </c>
      <c r="C1840" s="1" t="str">
        <f t="shared" si="188"/>
        <v>21:0955</v>
      </c>
      <c r="D1840" s="1" t="str">
        <f t="shared" si="189"/>
        <v>21:0006</v>
      </c>
      <c r="E1840" t="s">
        <v>14890</v>
      </c>
      <c r="F1840" t="s">
        <v>15073</v>
      </c>
      <c r="H1840">
        <v>64.863397800000001</v>
      </c>
      <c r="I1840">
        <v>-110.883619</v>
      </c>
      <c r="J1840" s="1" t="str">
        <f t="shared" si="187"/>
        <v>Till</v>
      </c>
      <c r="K1840" s="1" t="str">
        <f t="shared" si="190"/>
        <v>Grain Mount: 0.25 – 0.50 mm</v>
      </c>
      <c r="L1840" t="s">
        <v>14316</v>
      </c>
      <c r="M1840" s="1" t="str">
        <f>HYPERLINK("http://geochem.nrcan.gc.ca/cdogs/content/kwd/kwd030120_e.htm", "Ilm")</f>
        <v>Ilm</v>
      </c>
      <c r="N1840" t="s">
        <v>318</v>
      </c>
      <c r="O1840" t="s">
        <v>33</v>
      </c>
      <c r="P1840" t="s">
        <v>400</v>
      </c>
      <c r="Q1840" t="s">
        <v>15074</v>
      </c>
      <c r="R1840" t="s">
        <v>33</v>
      </c>
      <c r="S1840" t="s">
        <v>2083</v>
      </c>
      <c r="T1840" t="s">
        <v>15075</v>
      </c>
      <c r="U1840" t="s">
        <v>33</v>
      </c>
      <c r="V1840" t="s">
        <v>33</v>
      </c>
      <c r="W1840" t="s">
        <v>15076</v>
      </c>
      <c r="X1840" t="s">
        <v>15077</v>
      </c>
    </row>
    <row r="1841" spans="1:24" hidden="1" x14ac:dyDescent="0.25">
      <c r="A1841" t="s">
        <v>15078</v>
      </c>
      <c r="B1841" t="s">
        <v>15079</v>
      </c>
      <c r="C1841" s="1" t="str">
        <f t="shared" si="188"/>
        <v>21:0955</v>
      </c>
      <c r="D1841" s="1" t="str">
        <f t="shared" si="189"/>
        <v>21:0006</v>
      </c>
      <c r="E1841" t="s">
        <v>14890</v>
      </c>
      <c r="F1841" t="s">
        <v>15080</v>
      </c>
      <c r="H1841">
        <v>64.863397800000001</v>
      </c>
      <c r="I1841">
        <v>-110.883619</v>
      </c>
      <c r="J1841" s="1" t="str">
        <f t="shared" si="187"/>
        <v>Till</v>
      </c>
      <c r="K1841" s="1" t="str">
        <f t="shared" si="190"/>
        <v>Grain Mount: 0.25 – 0.50 mm</v>
      </c>
      <c r="L1841" t="s">
        <v>14316</v>
      </c>
      <c r="M1841" s="1" t="str">
        <f>HYPERLINK("http://geochem.nrcan.gc.ca/cdogs/content/kwd/kwd030538_e.htm", "Mg_Ilm")</f>
        <v>Mg_Ilm</v>
      </c>
      <c r="N1841" t="s">
        <v>3465</v>
      </c>
      <c r="O1841" t="s">
        <v>474</v>
      </c>
      <c r="P1841" t="s">
        <v>15081</v>
      </c>
      <c r="Q1841" t="s">
        <v>15082</v>
      </c>
      <c r="R1841" t="s">
        <v>246</v>
      </c>
      <c r="S1841" t="s">
        <v>15083</v>
      </c>
      <c r="T1841" t="s">
        <v>5507</v>
      </c>
      <c r="U1841" t="s">
        <v>411</v>
      </c>
      <c r="V1841" t="s">
        <v>33</v>
      </c>
      <c r="W1841" t="s">
        <v>9262</v>
      </c>
      <c r="X1841" t="s">
        <v>15084</v>
      </c>
    </row>
    <row r="1842" spans="1:24" hidden="1" x14ac:dyDescent="0.25">
      <c r="A1842" t="s">
        <v>15085</v>
      </c>
      <c r="B1842" t="s">
        <v>15086</v>
      </c>
      <c r="C1842" s="1" t="str">
        <f t="shared" si="188"/>
        <v>21:0955</v>
      </c>
      <c r="D1842" s="1" t="str">
        <f t="shared" si="189"/>
        <v>21:0006</v>
      </c>
      <c r="E1842" t="s">
        <v>14890</v>
      </c>
      <c r="F1842" t="s">
        <v>15087</v>
      </c>
      <c r="H1842">
        <v>64.863397800000001</v>
      </c>
      <c r="I1842">
        <v>-110.883619</v>
      </c>
      <c r="J1842" s="1" t="str">
        <f t="shared" si="187"/>
        <v>Till</v>
      </c>
      <c r="K1842" s="1" t="str">
        <f t="shared" si="190"/>
        <v>Grain Mount: 0.25 – 0.50 mm</v>
      </c>
      <c r="L1842" t="s">
        <v>14316</v>
      </c>
      <c r="M1842" s="1" t="str">
        <f>HYPERLINK("http://geochem.nrcan.gc.ca/cdogs/content/kwd/kwd030120_e.htm", "Ilm")</f>
        <v>Ilm</v>
      </c>
      <c r="N1842" t="s">
        <v>156</v>
      </c>
      <c r="O1842" t="s">
        <v>226</v>
      </c>
      <c r="P1842" t="s">
        <v>291</v>
      </c>
      <c r="Q1842" t="s">
        <v>15088</v>
      </c>
      <c r="R1842" t="s">
        <v>33</v>
      </c>
      <c r="S1842" t="s">
        <v>1390</v>
      </c>
      <c r="T1842" t="s">
        <v>607</v>
      </c>
      <c r="U1842" t="s">
        <v>33</v>
      </c>
      <c r="V1842" t="s">
        <v>33</v>
      </c>
      <c r="W1842" t="s">
        <v>15089</v>
      </c>
      <c r="X1842" t="s">
        <v>11390</v>
      </c>
    </row>
    <row r="1843" spans="1:24" hidden="1" x14ac:dyDescent="0.25">
      <c r="A1843" t="s">
        <v>15090</v>
      </c>
      <c r="B1843" t="s">
        <v>15091</v>
      </c>
      <c r="C1843" s="1" t="str">
        <f t="shared" si="188"/>
        <v>21:0955</v>
      </c>
      <c r="D1843" s="1" t="str">
        <f t="shared" si="189"/>
        <v>21:0006</v>
      </c>
      <c r="E1843" t="s">
        <v>14890</v>
      </c>
      <c r="F1843" t="s">
        <v>15092</v>
      </c>
      <c r="H1843">
        <v>64.863397800000001</v>
      </c>
      <c r="I1843">
        <v>-110.883619</v>
      </c>
      <c r="J1843" s="1" t="str">
        <f t="shared" si="187"/>
        <v>Till</v>
      </c>
      <c r="K1843" s="1" t="str">
        <f t="shared" si="190"/>
        <v>Grain Mount: 0.25 – 0.50 mm</v>
      </c>
      <c r="L1843" t="s">
        <v>14316</v>
      </c>
      <c r="M1843" s="1" t="str">
        <f>HYPERLINK("http://geochem.nrcan.gc.ca/cdogs/content/kwd/kwd030120_e.htm", "Ilm")</f>
        <v>Ilm</v>
      </c>
      <c r="N1843" t="s">
        <v>14139</v>
      </c>
      <c r="O1843" t="s">
        <v>33</v>
      </c>
      <c r="P1843" t="s">
        <v>1191</v>
      </c>
      <c r="Q1843" t="s">
        <v>15093</v>
      </c>
      <c r="R1843" t="s">
        <v>90</v>
      </c>
      <c r="S1843" t="s">
        <v>15094</v>
      </c>
      <c r="T1843" t="s">
        <v>4704</v>
      </c>
      <c r="U1843" t="s">
        <v>33</v>
      </c>
      <c r="V1843" t="s">
        <v>33</v>
      </c>
      <c r="W1843" t="s">
        <v>15095</v>
      </c>
      <c r="X1843" t="s">
        <v>15096</v>
      </c>
    </row>
    <row r="1844" spans="1:24" hidden="1" x14ac:dyDescent="0.25">
      <c r="A1844" t="s">
        <v>15097</v>
      </c>
      <c r="B1844" t="s">
        <v>15098</v>
      </c>
      <c r="C1844" s="1" t="str">
        <f t="shared" si="188"/>
        <v>21:0955</v>
      </c>
      <c r="D1844" s="1" t="str">
        <f t="shared" si="189"/>
        <v>21:0006</v>
      </c>
      <c r="E1844" t="s">
        <v>14890</v>
      </c>
      <c r="F1844" t="s">
        <v>15099</v>
      </c>
      <c r="H1844">
        <v>64.863397800000001</v>
      </c>
      <c r="I1844">
        <v>-110.883619</v>
      </c>
      <c r="J1844" s="1" t="str">
        <f t="shared" si="187"/>
        <v>Till</v>
      </c>
      <c r="K1844" s="1" t="str">
        <f t="shared" si="190"/>
        <v>Grain Mount: 0.25 – 0.50 mm</v>
      </c>
      <c r="L1844" t="s">
        <v>14316</v>
      </c>
      <c r="M1844" s="1" t="str">
        <f>HYPERLINK("http://geochem.nrcan.gc.ca/cdogs/content/kwd/kwd030120_e.htm", "Ilm")</f>
        <v>Ilm</v>
      </c>
      <c r="N1844" t="s">
        <v>245</v>
      </c>
      <c r="O1844" t="s">
        <v>278</v>
      </c>
      <c r="P1844" t="s">
        <v>129</v>
      </c>
      <c r="Q1844" t="s">
        <v>15100</v>
      </c>
      <c r="R1844" t="s">
        <v>33</v>
      </c>
      <c r="S1844" t="s">
        <v>501</v>
      </c>
      <c r="T1844" t="s">
        <v>9626</v>
      </c>
      <c r="U1844" t="s">
        <v>33</v>
      </c>
      <c r="V1844" t="s">
        <v>33</v>
      </c>
      <c r="W1844" t="s">
        <v>15101</v>
      </c>
      <c r="X1844" t="s">
        <v>15102</v>
      </c>
    </row>
    <row r="1845" spans="1:24" hidden="1" x14ac:dyDescent="0.25">
      <c r="A1845" t="s">
        <v>15103</v>
      </c>
      <c r="B1845" t="s">
        <v>15104</v>
      </c>
      <c r="C1845" s="1" t="str">
        <f t="shared" si="188"/>
        <v>21:0955</v>
      </c>
      <c r="D1845" s="1" t="str">
        <f t="shared" si="189"/>
        <v>21:0006</v>
      </c>
      <c r="E1845" t="s">
        <v>14890</v>
      </c>
      <c r="F1845" t="s">
        <v>15105</v>
      </c>
      <c r="H1845">
        <v>64.863397800000001</v>
      </c>
      <c r="I1845">
        <v>-110.883619</v>
      </c>
      <c r="J1845" s="1" t="str">
        <f t="shared" si="187"/>
        <v>Till</v>
      </c>
      <c r="K1845" s="1" t="str">
        <f t="shared" si="190"/>
        <v>Grain Mount: 0.25 – 0.50 mm</v>
      </c>
      <c r="L1845" t="s">
        <v>14316</v>
      </c>
      <c r="M1845" s="1" t="str">
        <f>HYPERLINK("http://geochem.nrcan.gc.ca/cdogs/content/kwd/kwd030120_e.htm", "Ilm")</f>
        <v>Ilm</v>
      </c>
      <c r="N1845" t="s">
        <v>489</v>
      </c>
      <c r="O1845" t="s">
        <v>47</v>
      </c>
      <c r="P1845" t="s">
        <v>490</v>
      </c>
      <c r="Q1845" t="s">
        <v>15106</v>
      </c>
      <c r="R1845" t="s">
        <v>33</v>
      </c>
      <c r="S1845" t="s">
        <v>5486</v>
      </c>
      <c r="T1845" t="s">
        <v>1339</v>
      </c>
      <c r="U1845" t="s">
        <v>33</v>
      </c>
      <c r="V1845" t="s">
        <v>33</v>
      </c>
      <c r="W1845" t="s">
        <v>15107</v>
      </c>
      <c r="X1845" t="s">
        <v>10020</v>
      </c>
    </row>
    <row r="1846" spans="1:24" hidden="1" x14ac:dyDescent="0.25">
      <c r="A1846" t="s">
        <v>15108</v>
      </c>
      <c r="B1846" t="s">
        <v>15109</v>
      </c>
      <c r="C1846" s="1" t="str">
        <f t="shared" si="188"/>
        <v>21:0955</v>
      </c>
      <c r="D1846" s="1" t="str">
        <f t="shared" si="189"/>
        <v>21:0006</v>
      </c>
      <c r="E1846" t="s">
        <v>14890</v>
      </c>
      <c r="F1846" t="s">
        <v>15110</v>
      </c>
      <c r="H1846">
        <v>64.863397800000001</v>
      </c>
      <c r="I1846">
        <v>-110.883619</v>
      </c>
      <c r="J1846" s="1" t="str">
        <f t="shared" si="187"/>
        <v>Till</v>
      </c>
      <c r="K1846" s="1" t="str">
        <f t="shared" si="190"/>
        <v>Grain Mount: 0.25 – 0.50 mm</v>
      </c>
      <c r="L1846" t="s">
        <v>14316</v>
      </c>
      <c r="M1846" s="1" t="str">
        <f>HYPERLINK("http://geochem.nrcan.gc.ca/cdogs/content/kwd/kwd030120_e.htm", "Ilm")</f>
        <v>Ilm</v>
      </c>
      <c r="N1846" t="s">
        <v>398</v>
      </c>
      <c r="O1846" t="s">
        <v>399</v>
      </c>
      <c r="P1846" t="s">
        <v>457</v>
      </c>
      <c r="Q1846" t="s">
        <v>15111</v>
      </c>
      <c r="R1846" t="s">
        <v>33</v>
      </c>
      <c r="S1846" t="s">
        <v>2399</v>
      </c>
      <c r="T1846" t="s">
        <v>15112</v>
      </c>
      <c r="U1846" t="s">
        <v>33</v>
      </c>
      <c r="V1846" t="s">
        <v>33</v>
      </c>
      <c r="W1846" t="s">
        <v>9480</v>
      </c>
      <c r="X1846" t="s">
        <v>10474</v>
      </c>
    </row>
    <row r="1847" spans="1:24" hidden="1" x14ac:dyDescent="0.25">
      <c r="A1847" t="s">
        <v>15113</v>
      </c>
      <c r="B1847" t="s">
        <v>15114</v>
      </c>
      <c r="C1847" s="1" t="str">
        <f t="shared" si="188"/>
        <v>21:0955</v>
      </c>
      <c r="D1847" s="1" t="str">
        <f t="shared" si="189"/>
        <v>21:0006</v>
      </c>
      <c r="E1847" t="s">
        <v>14890</v>
      </c>
      <c r="F1847" t="s">
        <v>15115</v>
      </c>
      <c r="H1847">
        <v>64.863397800000001</v>
      </c>
      <c r="I1847">
        <v>-110.883619</v>
      </c>
      <c r="J1847" s="1" t="str">
        <f t="shared" si="187"/>
        <v>Till</v>
      </c>
      <c r="K1847" s="1" t="str">
        <f t="shared" si="190"/>
        <v>Grain Mount: 0.25 – 0.50 mm</v>
      </c>
      <c r="L1847" t="s">
        <v>14316</v>
      </c>
      <c r="M1847" s="1" t="str">
        <f>HYPERLINK("http://geochem.nrcan.gc.ca/cdogs/content/kwd/kwd030115_e.htm", "Chr")</f>
        <v>Chr</v>
      </c>
      <c r="N1847" t="s">
        <v>8330</v>
      </c>
      <c r="O1847" t="s">
        <v>226</v>
      </c>
      <c r="P1847" t="s">
        <v>15116</v>
      </c>
      <c r="Q1847" t="s">
        <v>7708</v>
      </c>
      <c r="R1847" t="s">
        <v>33</v>
      </c>
      <c r="S1847" t="s">
        <v>15117</v>
      </c>
      <c r="T1847" t="s">
        <v>3113</v>
      </c>
      <c r="U1847" t="s">
        <v>223</v>
      </c>
      <c r="V1847" t="s">
        <v>1124</v>
      </c>
      <c r="W1847" t="s">
        <v>4266</v>
      </c>
      <c r="X1847" t="s">
        <v>15118</v>
      </c>
    </row>
    <row r="1848" spans="1:24" hidden="1" x14ac:dyDescent="0.25">
      <c r="A1848" t="s">
        <v>15119</v>
      </c>
      <c r="B1848" t="s">
        <v>15120</v>
      </c>
      <c r="C1848" s="1" t="str">
        <f t="shared" si="188"/>
        <v>21:0955</v>
      </c>
      <c r="D1848" s="1" t="str">
        <f t="shared" si="189"/>
        <v>21:0006</v>
      </c>
      <c r="E1848" t="s">
        <v>14890</v>
      </c>
      <c r="F1848" t="s">
        <v>15121</v>
      </c>
      <c r="H1848">
        <v>64.863397800000001</v>
      </c>
      <c r="I1848">
        <v>-110.883619</v>
      </c>
      <c r="J1848" s="1" t="str">
        <f t="shared" si="187"/>
        <v>Till</v>
      </c>
      <c r="K1848" s="1" t="str">
        <f t="shared" si="190"/>
        <v>Grain Mount: 0.25 – 0.50 mm</v>
      </c>
      <c r="L1848" t="s">
        <v>14316</v>
      </c>
      <c r="M1848" s="1" t="str">
        <f>HYPERLINK("http://geochem.nrcan.gc.ca/cdogs/content/kwd/kwd030120_e.htm", "Ilm")</f>
        <v>Ilm</v>
      </c>
      <c r="N1848" t="s">
        <v>307</v>
      </c>
      <c r="O1848" t="s">
        <v>33</v>
      </c>
      <c r="P1848" t="s">
        <v>170</v>
      </c>
      <c r="Q1848" t="s">
        <v>9856</v>
      </c>
      <c r="R1848" t="s">
        <v>278</v>
      </c>
      <c r="S1848" t="s">
        <v>2707</v>
      </c>
      <c r="T1848" t="s">
        <v>784</v>
      </c>
      <c r="U1848" t="s">
        <v>87</v>
      </c>
      <c r="V1848" t="s">
        <v>33</v>
      </c>
      <c r="W1848" t="s">
        <v>3511</v>
      </c>
      <c r="X1848" t="s">
        <v>15122</v>
      </c>
    </row>
    <row r="1849" spans="1:24" hidden="1" x14ac:dyDescent="0.25">
      <c r="A1849" t="s">
        <v>15123</v>
      </c>
      <c r="B1849" t="s">
        <v>15124</v>
      </c>
      <c r="C1849" s="1" t="str">
        <f t="shared" si="188"/>
        <v>21:0955</v>
      </c>
      <c r="D1849" s="1" t="str">
        <f t="shared" si="189"/>
        <v>21:0006</v>
      </c>
      <c r="E1849" t="s">
        <v>14890</v>
      </c>
      <c r="F1849" t="s">
        <v>15125</v>
      </c>
      <c r="H1849">
        <v>64.863397800000001</v>
      </c>
      <c r="I1849">
        <v>-110.883619</v>
      </c>
      <c r="J1849" s="1" t="str">
        <f t="shared" si="187"/>
        <v>Till</v>
      </c>
      <c r="K1849" s="1" t="str">
        <f t="shared" si="190"/>
        <v>Grain Mount: 0.25 – 0.50 mm</v>
      </c>
      <c r="L1849" t="s">
        <v>14316</v>
      </c>
      <c r="M1849" s="1" t="str">
        <f>HYPERLINK("http://geochem.nrcan.gc.ca/cdogs/content/kwd/kwd030120_e.htm", "Ilm")</f>
        <v>Ilm</v>
      </c>
      <c r="N1849" t="s">
        <v>399</v>
      </c>
      <c r="O1849" t="s">
        <v>235</v>
      </c>
      <c r="P1849" t="s">
        <v>245</v>
      </c>
      <c r="Q1849" t="s">
        <v>15126</v>
      </c>
      <c r="R1849" t="s">
        <v>457</v>
      </c>
      <c r="S1849" t="s">
        <v>2340</v>
      </c>
      <c r="T1849" t="s">
        <v>2341</v>
      </c>
      <c r="U1849" t="s">
        <v>33</v>
      </c>
      <c r="V1849" t="s">
        <v>33</v>
      </c>
      <c r="W1849" t="s">
        <v>15127</v>
      </c>
      <c r="X1849" t="s">
        <v>15128</v>
      </c>
    </row>
    <row r="1850" spans="1:24" hidden="1" x14ac:dyDescent="0.25">
      <c r="A1850" t="s">
        <v>15129</v>
      </c>
      <c r="B1850" t="s">
        <v>15130</v>
      </c>
      <c r="C1850" s="1" t="str">
        <f t="shared" si="188"/>
        <v>21:0955</v>
      </c>
      <c r="D1850" s="1" t="str">
        <f t="shared" si="189"/>
        <v>21:0006</v>
      </c>
      <c r="E1850" t="s">
        <v>15131</v>
      </c>
      <c r="F1850" t="s">
        <v>15132</v>
      </c>
      <c r="H1850">
        <v>64.932587699999999</v>
      </c>
      <c r="I1850">
        <v>-110.7406028</v>
      </c>
      <c r="J1850" s="1" t="str">
        <f t="shared" si="187"/>
        <v>Till</v>
      </c>
      <c r="K1850" s="1" t="str">
        <f t="shared" si="190"/>
        <v>Grain Mount: 0.25 – 0.50 mm</v>
      </c>
      <c r="L1850" t="s">
        <v>14316</v>
      </c>
      <c r="M1850" s="1" t="str">
        <f>HYPERLINK("http://geochem.nrcan.gc.ca/cdogs/content/kwd/kwd030523_e.htm", "Prp")</f>
        <v>Prp</v>
      </c>
      <c r="N1850" t="s">
        <v>75</v>
      </c>
      <c r="O1850" t="s">
        <v>15133</v>
      </c>
      <c r="P1850" t="s">
        <v>9209</v>
      </c>
      <c r="Q1850" t="s">
        <v>15134</v>
      </c>
      <c r="R1850" t="s">
        <v>366</v>
      </c>
      <c r="S1850" t="s">
        <v>139</v>
      </c>
      <c r="T1850" t="s">
        <v>4440</v>
      </c>
      <c r="U1850" t="s">
        <v>33</v>
      </c>
      <c r="V1850" t="s">
        <v>15135</v>
      </c>
      <c r="W1850" t="s">
        <v>411</v>
      </c>
      <c r="X1850" t="s">
        <v>15136</v>
      </c>
    </row>
    <row r="1851" spans="1:24" hidden="1" x14ac:dyDescent="0.25">
      <c r="A1851" t="s">
        <v>15137</v>
      </c>
      <c r="B1851" t="s">
        <v>15138</v>
      </c>
      <c r="C1851" s="1" t="str">
        <f t="shared" si="188"/>
        <v>21:0955</v>
      </c>
      <c r="D1851" s="1" t="str">
        <f t="shared" si="189"/>
        <v>21:0006</v>
      </c>
      <c r="E1851" t="s">
        <v>15131</v>
      </c>
      <c r="F1851" t="s">
        <v>15139</v>
      </c>
      <c r="H1851">
        <v>64.932587699999999</v>
      </c>
      <c r="I1851">
        <v>-110.7406028</v>
      </c>
      <c r="J1851" s="1" t="str">
        <f t="shared" si="187"/>
        <v>Till</v>
      </c>
      <c r="K1851" s="1" t="str">
        <f t="shared" si="190"/>
        <v>Grain Mount: 0.25 – 0.50 mm</v>
      </c>
      <c r="L1851" t="s">
        <v>14316</v>
      </c>
      <c r="M1851" s="1" t="str">
        <f>HYPERLINK("http://geochem.nrcan.gc.ca/cdogs/content/kwd/kwd030523_e.htm", "Prp")</f>
        <v>Prp</v>
      </c>
      <c r="N1851" t="s">
        <v>15140</v>
      </c>
      <c r="O1851" t="s">
        <v>15141</v>
      </c>
      <c r="P1851" t="s">
        <v>15142</v>
      </c>
      <c r="Q1851" t="s">
        <v>15143</v>
      </c>
      <c r="R1851" t="s">
        <v>33</v>
      </c>
      <c r="S1851" t="s">
        <v>15144</v>
      </c>
      <c r="T1851" t="s">
        <v>1115</v>
      </c>
      <c r="U1851" t="s">
        <v>245</v>
      </c>
      <c r="V1851" t="s">
        <v>5621</v>
      </c>
      <c r="W1851" t="s">
        <v>1215</v>
      </c>
      <c r="X1851" t="s">
        <v>15145</v>
      </c>
    </row>
    <row r="1852" spans="1:24" hidden="1" x14ac:dyDescent="0.25">
      <c r="A1852" t="s">
        <v>15146</v>
      </c>
      <c r="B1852" t="s">
        <v>15147</v>
      </c>
      <c r="C1852" s="1" t="str">
        <f t="shared" si="188"/>
        <v>21:0955</v>
      </c>
      <c r="D1852" s="1" t="str">
        <f t="shared" si="189"/>
        <v>21:0006</v>
      </c>
      <c r="E1852" t="s">
        <v>15131</v>
      </c>
      <c r="F1852" t="s">
        <v>15148</v>
      </c>
      <c r="H1852">
        <v>64.932587699999999</v>
      </c>
      <c r="I1852">
        <v>-110.7406028</v>
      </c>
      <c r="J1852" s="1" t="str">
        <f t="shared" si="187"/>
        <v>Till</v>
      </c>
      <c r="K1852" s="1" t="str">
        <f t="shared" si="190"/>
        <v>Grain Mount: 0.25 – 0.50 mm</v>
      </c>
      <c r="L1852" t="s">
        <v>14316</v>
      </c>
      <c r="M1852" s="1" t="str">
        <f>HYPERLINK("http://geochem.nrcan.gc.ca/cdogs/content/kwd/kwd030525_e.htm", "Sps")</f>
        <v>Sps</v>
      </c>
      <c r="N1852" t="s">
        <v>3278</v>
      </c>
      <c r="O1852" t="s">
        <v>9464</v>
      </c>
      <c r="P1852" t="s">
        <v>61</v>
      </c>
      <c r="Q1852" t="s">
        <v>15149</v>
      </c>
      <c r="R1852" t="s">
        <v>33</v>
      </c>
      <c r="S1852" t="s">
        <v>13215</v>
      </c>
      <c r="T1852" t="s">
        <v>12708</v>
      </c>
      <c r="U1852" t="s">
        <v>184</v>
      </c>
      <c r="V1852" t="s">
        <v>15150</v>
      </c>
      <c r="W1852" t="s">
        <v>633</v>
      </c>
      <c r="X1852" t="s">
        <v>15151</v>
      </c>
    </row>
    <row r="1853" spans="1:24" hidden="1" x14ac:dyDescent="0.25">
      <c r="A1853" t="s">
        <v>15152</v>
      </c>
      <c r="B1853" t="s">
        <v>15153</v>
      </c>
      <c r="C1853" s="1" t="str">
        <f t="shared" si="188"/>
        <v>21:0955</v>
      </c>
      <c r="D1853" s="1" t="str">
        <f t="shared" si="189"/>
        <v>21:0006</v>
      </c>
      <c r="E1853" t="s">
        <v>15131</v>
      </c>
      <c r="F1853" t="s">
        <v>15154</v>
      </c>
      <c r="H1853">
        <v>64.932587699999999</v>
      </c>
      <c r="I1853">
        <v>-110.7406028</v>
      </c>
      <c r="J1853" s="1" t="str">
        <f t="shared" si="187"/>
        <v>Till</v>
      </c>
      <c r="K1853" s="1" t="str">
        <f t="shared" si="190"/>
        <v>Grain Mount: 0.25 – 0.50 mm</v>
      </c>
      <c r="L1853" t="s">
        <v>14316</v>
      </c>
      <c r="M1853" s="1" t="str">
        <f>HYPERLINK("http://geochem.nrcan.gc.ca/cdogs/content/kwd/kwd030530_e.htm", "Cr_Di")</f>
        <v>Cr_Di</v>
      </c>
      <c r="N1853" t="s">
        <v>15155</v>
      </c>
      <c r="O1853" t="s">
        <v>14976</v>
      </c>
      <c r="P1853" t="s">
        <v>11379</v>
      </c>
      <c r="Q1853" t="s">
        <v>15156</v>
      </c>
      <c r="R1853" t="s">
        <v>33</v>
      </c>
      <c r="S1853" t="s">
        <v>15157</v>
      </c>
      <c r="T1853" t="s">
        <v>64</v>
      </c>
      <c r="U1853" t="s">
        <v>6499</v>
      </c>
      <c r="V1853" t="s">
        <v>15158</v>
      </c>
      <c r="W1853" t="s">
        <v>221</v>
      </c>
      <c r="X1853" t="s">
        <v>12631</v>
      </c>
    </row>
    <row r="1854" spans="1:24" hidden="1" x14ac:dyDescent="0.25">
      <c r="A1854" t="s">
        <v>15159</v>
      </c>
      <c r="B1854" t="s">
        <v>15160</v>
      </c>
      <c r="C1854" s="1" t="str">
        <f t="shared" si="188"/>
        <v>21:0955</v>
      </c>
      <c r="D1854" s="1" t="str">
        <f t="shared" si="189"/>
        <v>21:0006</v>
      </c>
      <c r="E1854" t="s">
        <v>15131</v>
      </c>
      <c r="F1854" t="s">
        <v>15161</v>
      </c>
      <c r="H1854">
        <v>64.932587699999999</v>
      </c>
      <c r="I1854">
        <v>-110.7406028</v>
      </c>
      <c r="J1854" s="1" t="str">
        <f t="shared" si="187"/>
        <v>Till</v>
      </c>
      <c r="K1854" s="1" t="str">
        <f t="shared" si="190"/>
        <v>Grain Mount: 0.25 – 0.50 mm</v>
      </c>
      <c r="L1854" t="s">
        <v>14316</v>
      </c>
      <c r="M1854" s="1" t="str">
        <f>HYPERLINK("http://geochem.nrcan.gc.ca/cdogs/content/kwd/kwd030543_e.htm", "Di")</f>
        <v>Di</v>
      </c>
      <c r="N1854" t="s">
        <v>15162</v>
      </c>
      <c r="O1854" t="s">
        <v>15163</v>
      </c>
      <c r="P1854" t="s">
        <v>3454</v>
      </c>
      <c r="Q1854" t="s">
        <v>15164</v>
      </c>
      <c r="R1854" t="s">
        <v>235</v>
      </c>
      <c r="S1854" t="s">
        <v>15165</v>
      </c>
      <c r="T1854" t="s">
        <v>3546</v>
      </c>
      <c r="U1854" t="s">
        <v>1263</v>
      </c>
      <c r="V1854" t="s">
        <v>13260</v>
      </c>
      <c r="W1854" t="s">
        <v>1621</v>
      </c>
      <c r="X1854" t="s">
        <v>15166</v>
      </c>
    </row>
    <row r="1855" spans="1:24" hidden="1" x14ac:dyDescent="0.25">
      <c r="A1855" t="s">
        <v>15167</v>
      </c>
      <c r="B1855" t="s">
        <v>15168</v>
      </c>
      <c r="C1855" s="1" t="str">
        <f t="shared" si="188"/>
        <v>21:0955</v>
      </c>
      <c r="D1855" s="1" t="str">
        <f t="shared" si="189"/>
        <v>21:0006</v>
      </c>
      <c r="E1855" t="s">
        <v>15131</v>
      </c>
      <c r="F1855" t="s">
        <v>15169</v>
      </c>
      <c r="H1855">
        <v>64.932587699999999</v>
      </c>
      <c r="I1855">
        <v>-110.7406028</v>
      </c>
      <c r="J1855" s="1" t="str">
        <f t="shared" si="187"/>
        <v>Till</v>
      </c>
      <c r="K1855" s="1" t="str">
        <f t="shared" si="190"/>
        <v>Grain Mount: 0.25 – 0.50 mm</v>
      </c>
      <c r="L1855" t="s">
        <v>14316</v>
      </c>
      <c r="M1855" s="1" t="str">
        <f>HYPERLINK("http://geochem.nrcan.gc.ca/cdogs/content/kwd/kwd030548_e.htm", "Ap")</f>
        <v>Ap</v>
      </c>
      <c r="N1855" t="s">
        <v>420</v>
      </c>
      <c r="O1855" t="s">
        <v>15170</v>
      </c>
      <c r="P1855" t="s">
        <v>955</v>
      </c>
      <c r="Q1855" t="s">
        <v>4718</v>
      </c>
      <c r="R1855" t="s">
        <v>474</v>
      </c>
      <c r="S1855" t="s">
        <v>457</v>
      </c>
      <c r="T1855" t="s">
        <v>15171</v>
      </c>
      <c r="U1855" t="s">
        <v>686</v>
      </c>
      <c r="V1855" t="s">
        <v>782</v>
      </c>
      <c r="W1855" t="s">
        <v>47</v>
      </c>
      <c r="X1855" t="s">
        <v>15172</v>
      </c>
    </row>
    <row r="1856" spans="1:24" hidden="1" x14ac:dyDescent="0.25">
      <c r="A1856" t="s">
        <v>15173</v>
      </c>
      <c r="B1856" t="s">
        <v>15174</v>
      </c>
      <c r="C1856" s="1" t="str">
        <f t="shared" si="188"/>
        <v>21:0955</v>
      </c>
      <c r="D1856" s="1" t="str">
        <f t="shared" si="189"/>
        <v>21:0006</v>
      </c>
      <c r="E1856" t="s">
        <v>15131</v>
      </c>
      <c r="F1856" t="s">
        <v>15175</v>
      </c>
      <c r="H1856">
        <v>64.932587699999999</v>
      </c>
      <c r="I1856">
        <v>-110.7406028</v>
      </c>
      <c r="J1856" s="1" t="str">
        <f t="shared" si="187"/>
        <v>Till</v>
      </c>
      <c r="K1856" s="1" t="str">
        <f t="shared" si="190"/>
        <v>Grain Mount: 0.25 – 0.50 mm</v>
      </c>
      <c r="L1856" t="s">
        <v>14316</v>
      </c>
      <c r="M1856" s="1" t="str">
        <f>HYPERLINK("http://geochem.nrcan.gc.ca/cdogs/content/kwd/kwd030120_e.htm", "Ilm")</f>
        <v>Ilm</v>
      </c>
      <c r="N1856" t="s">
        <v>1036</v>
      </c>
      <c r="O1856" t="s">
        <v>255</v>
      </c>
      <c r="P1856" t="s">
        <v>172</v>
      </c>
      <c r="Q1856" t="s">
        <v>15176</v>
      </c>
      <c r="R1856" t="s">
        <v>33</v>
      </c>
      <c r="S1856" t="s">
        <v>2083</v>
      </c>
      <c r="T1856" t="s">
        <v>15177</v>
      </c>
      <c r="U1856" t="s">
        <v>33</v>
      </c>
      <c r="V1856" t="s">
        <v>33</v>
      </c>
      <c r="W1856" t="s">
        <v>15178</v>
      </c>
      <c r="X1856" t="s">
        <v>15179</v>
      </c>
    </row>
    <row r="1857" spans="1:24" hidden="1" x14ac:dyDescent="0.25">
      <c r="A1857" t="s">
        <v>15180</v>
      </c>
      <c r="B1857" t="s">
        <v>15181</v>
      </c>
      <c r="C1857" s="1" t="str">
        <f t="shared" si="188"/>
        <v>21:0955</v>
      </c>
      <c r="D1857" s="1" t="str">
        <f t="shared" si="189"/>
        <v>21:0006</v>
      </c>
      <c r="E1857" t="s">
        <v>15131</v>
      </c>
      <c r="F1857" t="s">
        <v>15182</v>
      </c>
      <c r="H1857">
        <v>64.932587699999999</v>
      </c>
      <c r="I1857">
        <v>-110.7406028</v>
      </c>
      <c r="J1857" s="1" t="str">
        <f t="shared" si="187"/>
        <v>Till</v>
      </c>
      <c r="K1857" s="1" t="str">
        <f t="shared" si="190"/>
        <v>Grain Mount: 0.25 – 0.50 mm</v>
      </c>
      <c r="L1857" t="s">
        <v>14316</v>
      </c>
      <c r="M1857" s="1" t="str">
        <f>HYPERLINK("http://geochem.nrcan.gc.ca/cdogs/content/kwd/kwd030120_e.htm", "Ilm")</f>
        <v>Ilm</v>
      </c>
      <c r="N1857" t="s">
        <v>1078</v>
      </c>
      <c r="O1857" t="s">
        <v>555</v>
      </c>
      <c r="P1857" t="s">
        <v>412</v>
      </c>
      <c r="Q1857" t="s">
        <v>2053</v>
      </c>
      <c r="R1857" t="s">
        <v>220</v>
      </c>
      <c r="S1857" t="s">
        <v>8726</v>
      </c>
      <c r="T1857" t="s">
        <v>3741</v>
      </c>
      <c r="U1857" t="s">
        <v>33</v>
      </c>
      <c r="V1857" t="s">
        <v>33</v>
      </c>
      <c r="W1857" t="s">
        <v>15183</v>
      </c>
      <c r="X1857" t="s">
        <v>15184</v>
      </c>
    </row>
    <row r="1858" spans="1:24" hidden="1" x14ac:dyDescent="0.25">
      <c r="A1858" t="s">
        <v>15185</v>
      </c>
      <c r="B1858" t="s">
        <v>15186</v>
      </c>
      <c r="C1858" s="1" t="str">
        <f t="shared" si="188"/>
        <v>21:0955</v>
      </c>
      <c r="D1858" s="1" t="str">
        <f t="shared" si="189"/>
        <v>21:0006</v>
      </c>
      <c r="E1858" t="s">
        <v>15131</v>
      </c>
      <c r="F1858" t="s">
        <v>15187</v>
      </c>
      <c r="H1858">
        <v>64.932587699999999</v>
      </c>
      <c r="I1858">
        <v>-110.7406028</v>
      </c>
      <c r="J1858" s="1" t="str">
        <f t="shared" si="187"/>
        <v>Till</v>
      </c>
      <c r="K1858" s="1" t="str">
        <f t="shared" si="190"/>
        <v>Grain Mount: 0.25 – 0.50 mm</v>
      </c>
      <c r="L1858" t="s">
        <v>14316</v>
      </c>
      <c r="M1858" s="1" t="str">
        <f>HYPERLINK("http://geochem.nrcan.gc.ca/cdogs/content/kwd/kwd030120_e.htm", "Ilm")</f>
        <v>Ilm</v>
      </c>
      <c r="N1858" t="s">
        <v>4123</v>
      </c>
      <c r="O1858" t="s">
        <v>33</v>
      </c>
      <c r="P1858" t="s">
        <v>1124</v>
      </c>
      <c r="Q1858" t="s">
        <v>15188</v>
      </c>
      <c r="R1858" t="s">
        <v>33</v>
      </c>
      <c r="S1858" t="s">
        <v>4984</v>
      </c>
      <c r="T1858" t="s">
        <v>3619</v>
      </c>
      <c r="U1858" t="s">
        <v>33</v>
      </c>
      <c r="V1858" t="s">
        <v>420</v>
      </c>
      <c r="W1858" t="s">
        <v>15189</v>
      </c>
      <c r="X1858" t="s">
        <v>15190</v>
      </c>
    </row>
    <row r="1859" spans="1:24" hidden="1" x14ac:dyDescent="0.25">
      <c r="A1859" t="s">
        <v>15191</v>
      </c>
      <c r="B1859" t="s">
        <v>15192</v>
      </c>
      <c r="C1859" s="1" t="str">
        <f t="shared" si="188"/>
        <v>21:0955</v>
      </c>
      <c r="D1859" s="1" t="str">
        <f t="shared" si="189"/>
        <v>21:0006</v>
      </c>
      <c r="E1859" t="s">
        <v>15131</v>
      </c>
      <c r="F1859" t="s">
        <v>15193</v>
      </c>
      <c r="H1859">
        <v>64.932587699999999</v>
      </c>
      <c r="I1859">
        <v>-110.7406028</v>
      </c>
      <c r="J1859" s="1" t="str">
        <f t="shared" si="187"/>
        <v>Till</v>
      </c>
      <c r="K1859" s="1" t="str">
        <f t="shared" si="190"/>
        <v>Grain Mount: 0.25 – 0.50 mm</v>
      </c>
      <c r="L1859" t="s">
        <v>14316</v>
      </c>
      <c r="M1859" s="1" t="str">
        <f>HYPERLINK("http://geochem.nrcan.gc.ca/cdogs/content/kwd/kwd030120_e.htm", "Ilm")</f>
        <v>Ilm</v>
      </c>
      <c r="N1859" t="s">
        <v>156</v>
      </c>
      <c r="O1859" t="s">
        <v>474</v>
      </c>
      <c r="P1859" t="s">
        <v>184</v>
      </c>
      <c r="Q1859" t="s">
        <v>15194</v>
      </c>
      <c r="R1859" t="s">
        <v>33</v>
      </c>
      <c r="S1859" t="s">
        <v>5367</v>
      </c>
      <c r="T1859" t="s">
        <v>14961</v>
      </c>
      <c r="U1859" t="s">
        <v>424</v>
      </c>
      <c r="V1859" t="s">
        <v>33</v>
      </c>
      <c r="W1859" t="s">
        <v>15195</v>
      </c>
      <c r="X1859" t="s">
        <v>15196</v>
      </c>
    </row>
    <row r="1860" spans="1:24" hidden="1" x14ac:dyDescent="0.25">
      <c r="A1860" t="s">
        <v>15197</v>
      </c>
      <c r="B1860" t="s">
        <v>15198</v>
      </c>
      <c r="C1860" s="1" t="str">
        <f t="shared" si="188"/>
        <v>21:0955</v>
      </c>
      <c r="D1860" s="1" t="str">
        <f t="shared" si="189"/>
        <v>21:0006</v>
      </c>
      <c r="E1860" t="s">
        <v>15131</v>
      </c>
      <c r="F1860" t="s">
        <v>15199</v>
      </c>
      <c r="H1860">
        <v>64.932587699999999</v>
      </c>
      <c r="I1860">
        <v>-110.7406028</v>
      </c>
      <c r="J1860" s="1" t="str">
        <f t="shared" si="187"/>
        <v>Till</v>
      </c>
      <c r="K1860" s="1" t="str">
        <f t="shared" si="190"/>
        <v>Grain Mount: 0.25 – 0.50 mm</v>
      </c>
      <c r="L1860" t="s">
        <v>14316</v>
      </c>
      <c r="M1860" s="1" t="str">
        <f>HYPERLINK("http://geochem.nrcan.gc.ca/cdogs/content/kwd/kwd030120_e.htm", "Ilm")</f>
        <v>Ilm</v>
      </c>
      <c r="N1860" t="s">
        <v>533</v>
      </c>
      <c r="O1860" t="s">
        <v>641</v>
      </c>
      <c r="P1860" t="s">
        <v>172</v>
      </c>
      <c r="Q1860" t="s">
        <v>15200</v>
      </c>
      <c r="R1860" t="s">
        <v>33</v>
      </c>
      <c r="S1860" t="s">
        <v>224</v>
      </c>
      <c r="T1860" t="s">
        <v>15201</v>
      </c>
      <c r="U1860" t="s">
        <v>33</v>
      </c>
      <c r="V1860" t="s">
        <v>15202</v>
      </c>
      <c r="W1860" t="s">
        <v>15203</v>
      </c>
      <c r="X1860" t="s">
        <v>15204</v>
      </c>
    </row>
    <row r="1861" spans="1:24" hidden="1" x14ac:dyDescent="0.25">
      <c r="A1861" t="s">
        <v>15205</v>
      </c>
      <c r="B1861" t="s">
        <v>15206</v>
      </c>
      <c r="C1861" s="1" t="str">
        <f t="shared" si="188"/>
        <v>21:0955</v>
      </c>
      <c r="D1861" s="1" t="str">
        <f t="shared" si="189"/>
        <v>21:0006</v>
      </c>
      <c r="E1861" t="s">
        <v>15131</v>
      </c>
      <c r="F1861" t="s">
        <v>15207</v>
      </c>
      <c r="H1861">
        <v>64.932587699999999</v>
      </c>
      <c r="I1861">
        <v>-110.7406028</v>
      </c>
      <c r="J1861" s="1" t="str">
        <f t="shared" si="187"/>
        <v>Till</v>
      </c>
      <c r="K1861" s="1" t="str">
        <f t="shared" si="190"/>
        <v>Grain Mount: 0.25 – 0.50 mm</v>
      </c>
      <c r="L1861" t="s">
        <v>14316</v>
      </c>
      <c r="M1861" s="1" t="str">
        <f>HYPERLINK("http://geochem.nrcan.gc.ca/cdogs/content/kwd/kwd030533_e.htm", "Tur")</f>
        <v>Tur</v>
      </c>
      <c r="N1861" t="s">
        <v>15208</v>
      </c>
      <c r="O1861" t="s">
        <v>15209</v>
      </c>
      <c r="P1861" t="s">
        <v>47</v>
      </c>
      <c r="Q1861" t="s">
        <v>15210</v>
      </c>
      <c r="R1861" t="s">
        <v>2948</v>
      </c>
      <c r="S1861" t="s">
        <v>8497</v>
      </c>
      <c r="T1861" t="s">
        <v>63</v>
      </c>
      <c r="U1861" t="s">
        <v>1569</v>
      </c>
      <c r="V1861" t="s">
        <v>15211</v>
      </c>
      <c r="W1861" t="s">
        <v>9968</v>
      </c>
      <c r="X1861" t="s">
        <v>15212</v>
      </c>
    </row>
    <row r="1862" spans="1:24" hidden="1" x14ac:dyDescent="0.25">
      <c r="A1862" t="s">
        <v>15213</v>
      </c>
      <c r="B1862" t="s">
        <v>15214</v>
      </c>
      <c r="C1862" s="1" t="str">
        <f t="shared" si="188"/>
        <v>21:0955</v>
      </c>
      <c r="D1862" s="1" t="str">
        <f t="shared" si="189"/>
        <v>21:0006</v>
      </c>
      <c r="E1862" t="s">
        <v>15131</v>
      </c>
      <c r="F1862" t="s">
        <v>15215</v>
      </c>
      <c r="H1862">
        <v>64.932587699999999</v>
      </c>
      <c r="I1862">
        <v>-110.7406028</v>
      </c>
      <c r="J1862" s="1" t="str">
        <f t="shared" si="187"/>
        <v>Till</v>
      </c>
      <c r="K1862" s="1" t="str">
        <f t="shared" si="190"/>
        <v>Grain Mount: 0.25 – 0.50 mm</v>
      </c>
      <c r="L1862" t="s">
        <v>14316</v>
      </c>
      <c r="M1862" s="1" t="str">
        <f t="shared" ref="M1862:M1871" si="192">HYPERLINK("http://geochem.nrcan.gc.ca/cdogs/content/kwd/kwd030120_e.htm", "Ilm")</f>
        <v>Ilm</v>
      </c>
      <c r="N1862" t="s">
        <v>2948</v>
      </c>
      <c r="O1862" t="s">
        <v>366</v>
      </c>
      <c r="P1862" t="s">
        <v>669</v>
      </c>
      <c r="Q1862" t="s">
        <v>15216</v>
      </c>
      <c r="R1862" t="s">
        <v>291</v>
      </c>
      <c r="S1862" t="s">
        <v>1646</v>
      </c>
      <c r="T1862" t="s">
        <v>3900</v>
      </c>
      <c r="U1862" t="s">
        <v>33</v>
      </c>
      <c r="V1862" t="s">
        <v>33</v>
      </c>
      <c r="W1862" t="s">
        <v>15217</v>
      </c>
      <c r="X1862" t="s">
        <v>15218</v>
      </c>
    </row>
    <row r="1863" spans="1:24" hidden="1" x14ac:dyDescent="0.25">
      <c r="A1863" t="s">
        <v>15219</v>
      </c>
      <c r="B1863" t="s">
        <v>15220</v>
      </c>
      <c r="C1863" s="1" t="str">
        <f t="shared" si="188"/>
        <v>21:0955</v>
      </c>
      <c r="D1863" s="1" t="str">
        <f t="shared" si="189"/>
        <v>21:0006</v>
      </c>
      <c r="E1863" t="s">
        <v>15131</v>
      </c>
      <c r="F1863" t="s">
        <v>15221</v>
      </c>
      <c r="H1863">
        <v>64.932587699999999</v>
      </c>
      <c r="I1863">
        <v>-110.7406028</v>
      </c>
      <c r="J1863" s="1" t="str">
        <f t="shared" si="187"/>
        <v>Till</v>
      </c>
      <c r="K1863" s="1" t="str">
        <f t="shared" si="190"/>
        <v>Grain Mount: 0.25 – 0.50 mm</v>
      </c>
      <c r="L1863" t="s">
        <v>14316</v>
      </c>
      <c r="M1863" s="1" t="str">
        <f t="shared" si="192"/>
        <v>Ilm</v>
      </c>
      <c r="N1863" t="s">
        <v>15222</v>
      </c>
      <c r="O1863" t="s">
        <v>33</v>
      </c>
      <c r="P1863" t="s">
        <v>235</v>
      </c>
      <c r="Q1863" t="s">
        <v>15223</v>
      </c>
      <c r="R1863" t="s">
        <v>101</v>
      </c>
      <c r="S1863" t="s">
        <v>15224</v>
      </c>
      <c r="T1863" t="s">
        <v>9787</v>
      </c>
      <c r="U1863" t="s">
        <v>33</v>
      </c>
      <c r="V1863" t="s">
        <v>15225</v>
      </c>
      <c r="W1863" t="s">
        <v>15226</v>
      </c>
      <c r="X1863" t="s">
        <v>15227</v>
      </c>
    </row>
    <row r="1864" spans="1:24" hidden="1" x14ac:dyDescent="0.25">
      <c r="A1864" t="s">
        <v>15228</v>
      </c>
      <c r="B1864" t="s">
        <v>15229</v>
      </c>
      <c r="C1864" s="1" t="str">
        <f t="shared" si="188"/>
        <v>21:0955</v>
      </c>
      <c r="D1864" s="1" t="str">
        <f t="shared" si="189"/>
        <v>21:0006</v>
      </c>
      <c r="E1864" t="s">
        <v>15131</v>
      </c>
      <c r="F1864" t="s">
        <v>15230</v>
      </c>
      <c r="H1864">
        <v>64.932587699999999</v>
      </c>
      <c r="I1864">
        <v>-110.7406028</v>
      </c>
      <c r="J1864" s="1" t="str">
        <f t="shared" si="187"/>
        <v>Till</v>
      </c>
      <c r="K1864" s="1" t="str">
        <f t="shared" si="190"/>
        <v>Grain Mount: 0.25 – 0.50 mm</v>
      </c>
      <c r="L1864" t="s">
        <v>14316</v>
      </c>
      <c r="M1864" s="1" t="str">
        <f t="shared" si="192"/>
        <v>Ilm</v>
      </c>
      <c r="N1864" t="s">
        <v>291</v>
      </c>
      <c r="O1864" t="s">
        <v>246</v>
      </c>
      <c r="P1864" t="s">
        <v>115</v>
      </c>
      <c r="Q1864" t="s">
        <v>15231</v>
      </c>
      <c r="R1864" t="s">
        <v>234</v>
      </c>
      <c r="S1864" t="s">
        <v>175</v>
      </c>
      <c r="T1864" t="s">
        <v>5581</v>
      </c>
      <c r="U1864" t="s">
        <v>33</v>
      </c>
      <c r="V1864" t="s">
        <v>33</v>
      </c>
      <c r="W1864" t="s">
        <v>15232</v>
      </c>
      <c r="X1864" t="s">
        <v>15233</v>
      </c>
    </row>
    <row r="1865" spans="1:24" hidden="1" x14ac:dyDescent="0.25">
      <c r="A1865" t="s">
        <v>15234</v>
      </c>
      <c r="B1865" t="s">
        <v>15235</v>
      </c>
      <c r="C1865" s="1" t="str">
        <f t="shared" si="188"/>
        <v>21:0955</v>
      </c>
      <c r="D1865" s="1" t="str">
        <f t="shared" si="189"/>
        <v>21:0006</v>
      </c>
      <c r="E1865" t="s">
        <v>15131</v>
      </c>
      <c r="F1865" t="s">
        <v>15236</v>
      </c>
      <c r="H1865">
        <v>64.932587699999999</v>
      </c>
      <c r="I1865">
        <v>-110.7406028</v>
      </c>
      <c r="J1865" s="1" t="str">
        <f t="shared" si="187"/>
        <v>Till</v>
      </c>
      <c r="K1865" s="1" t="str">
        <f t="shared" si="190"/>
        <v>Grain Mount: 0.25 – 0.50 mm</v>
      </c>
      <c r="L1865" t="s">
        <v>14316</v>
      </c>
      <c r="M1865" s="1" t="str">
        <f t="shared" si="192"/>
        <v>Ilm</v>
      </c>
      <c r="N1865" t="s">
        <v>718</v>
      </c>
      <c r="O1865" t="s">
        <v>255</v>
      </c>
      <c r="P1865" t="s">
        <v>1269</v>
      </c>
      <c r="Q1865" t="s">
        <v>256</v>
      </c>
      <c r="R1865" t="s">
        <v>235</v>
      </c>
      <c r="S1865" t="s">
        <v>414</v>
      </c>
      <c r="T1865" t="s">
        <v>280</v>
      </c>
      <c r="U1865" t="s">
        <v>209</v>
      </c>
      <c r="V1865" t="s">
        <v>33</v>
      </c>
      <c r="W1865" t="s">
        <v>15237</v>
      </c>
      <c r="X1865" t="s">
        <v>671</v>
      </c>
    </row>
    <row r="1866" spans="1:24" hidden="1" x14ac:dyDescent="0.25">
      <c r="A1866" t="s">
        <v>15238</v>
      </c>
      <c r="B1866" t="s">
        <v>15239</v>
      </c>
      <c r="C1866" s="1" t="str">
        <f t="shared" si="188"/>
        <v>21:0955</v>
      </c>
      <c r="D1866" s="1" t="str">
        <f t="shared" si="189"/>
        <v>21:0006</v>
      </c>
      <c r="E1866" t="s">
        <v>15131</v>
      </c>
      <c r="F1866" t="s">
        <v>15240</v>
      </c>
      <c r="H1866">
        <v>64.932587699999999</v>
      </c>
      <c r="I1866">
        <v>-110.7406028</v>
      </c>
      <c r="J1866" s="1" t="str">
        <f t="shared" si="187"/>
        <v>Till</v>
      </c>
      <c r="K1866" s="1" t="str">
        <f t="shared" si="190"/>
        <v>Grain Mount: 0.25 – 0.50 mm</v>
      </c>
      <c r="L1866" t="s">
        <v>14316</v>
      </c>
      <c r="M1866" s="1" t="str">
        <f t="shared" si="192"/>
        <v>Ilm</v>
      </c>
      <c r="N1866" t="s">
        <v>254</v>
      </c>
      <c r="O1866" t="s">
        <v>33</v>
      </c>
      <c r="P1866" t="s">
        <v>4827</v>
      </c>
      <c r="Q1866" t="s">
        <v>15241</v>
      </c>
      <c r="R1866" t="s">
        <v>220</v>
      </c>
      <c r="S1866" t="s">
        <v>14951</v>
      </c>
      <c r="T1866" t="s">
        <v>2007</v>
      </c>
      <c r="U1866" t="s">
        <v>366</v>
      </c>
      <c r="V1866" t="s">
        <v>36</v>
      </c>
      <c r="W1866" t="s">
        <v>15242</v>
      </c>
      <c r="X1866" t="s">
        <v>15243</v>
      </c>
    </row>
    <row r="1867" spans="1:24" hidden="1" x14ac:dyDescent="0.25">
      <c r="A1867" t="s">
        <v>15244</v>
      </c>
      <c r="B1867" t="s">
        <v>15245</v>
      </c>
      <c r="C1867" s="1" t="str">
        <f t="shared" si="188"/>
        <v>21:0955</v>
      </c>
      <c r="D1867" s="1" t="str">
        <f t="shared" si="189"/>
        <v>21:0006</v>
      </c>
      <c r="E1867" t="s">
        <v>15131</v>
      </c>
      <c r="F1867" t="s">
        <v>15246</v>
      </c>
      <c r="H1867">
        <v>64.932587699999999</v>
      </c>
      <c r="I1867">
        <v>-110.7406028</v>
      </c>
      <c r="J1867" s="1" t="str">
        <f t="shared" si="187"/>
        <v>Till</v>
      </c>
      <c r="K1867" s="1" t="str">
        <f t="shared" si="190"/>
        <v>Grain Mount: 0.25 – 0.50 mm</v>
      </c>
      <c r="L1867" t="s">
        <v>14316</v>
      </c>
      <c r="M1867" s="1" t="str">
        <f t="shared" si="192"/>
        <v>Ilm</v>
      </c>
      <c r="N1867" t="s">
        <v>170</v>
      </c>
      <c r="O1867" t="s">
        <v>245</v>
      </c>
      <c r="P1867" t="s">
        <v>184</v>
      </c>
      <c r="Q1867" t="s">
        <v>15247</v>
      </c>
      <c r="R1867" t="s">
        <v>33</v>
      </c>
      <c r="S1867" t="s">
        <v>7516</v>
      </c>
      <c r="T1867" t="s">
        <v>15248</v>
      </c>
      <c r="U1867" t="s">
        <v>33</v>
      </c>
      <c r="V1867" t="s">
        <v>15249</v>
      </c>
      <c r="W1867" t="s">
        <v>15250</v>
      </c>
      <c r="X1867" t="s">
        <v>15251</v>
      </c>
    </row>
    <row r="1868" spans="1:24" hidden="1" x14ac:dyDescent="0.25">
      <c r="A1868" t="s">
        <v>15252</v>
      </c>
      <c r="B1868" t="s">
        <v>15253</v>
      </c>
      <c r="C1868" s="1" t="str">
        <f t="shared" si="188"/>
        <v>21:0955</v>
      </c>
      <c r="D1868" s="1" t="str">
        <f t="shared" si="189"/>
        <v>21:0006</v>
      </c>
      <c r="E1868" t="s">
        <v>15131</v>
      </c>
      <c r="F1868" t="s">
        <v>15254</v>
      </c>
      <c r="H1868">
        <v>64.932587699999999</v>
      </c>
      <c r="I1868">
        <v>-110.7406028</v>
      </c>
      <c r="J1868" s="1" t="str">
        <f t="shared" si="187"/>
        <v>Till</v>
      </c>
      <c r="K1868" s="1" t="str">
        <f t="shared" si="190"/>
        <v>Grain Mount: 0.25 – 0.50 mm</v>
      </c>
      <c r="L1868" t="s">
        <v>14316</v>
      </c>
      <c r="M1868" s="1" t="str">
        <f t="shared" si="192"/>
        <v>Ilm</v>
      </c>
      <c r="N1868" t="s">
        <v>219</v>
      </c>
      <c r="O1868" t="s">
        <v>555</v>
      </c>
      <c r="P1868" t="s">
        <v>1191</v>
      </c>
      <c r="Q1868" t="s">
        <v>15255</v>
      </c>
      <c r="R1868" t="s">
        <v>226</v>
      </c>
      <c r="S1868" t="s">
        <v>8925</v>
      </c>
      <c r="T1868" t="s">
        <v>3680</v>
      </c>
      <c r="U1868" t="s">
        <v>33</v>
      </c>
      <c r="V1868" t="s">
        <v>33</v>
      </c>
      <c r="W1868" t="s">
        <v>6189</v>
      </c>
      <c r="X1868" t="s">
        <v>15256</v>
      </c>
    </row>
    <row r="1869" spans="1:24" hidden="1" x14ac:dyDescent="0.25">
      <c r="A1869" t="s">
        <v>15257</v>
      </c>
      <c r="B1869" t="s">
        <v>15258</v>
      </c>
      <c r="C1869" s="1" t="str">
        <f t="shared" si="188"/>
        <v>21:0955</v>
      </c>
      <c r="D1869" s="1" t="str">
        <f t="shared" si="189"/>
        <v>21:0006</v>
      </c>
      <c r="E1869" t="s">
        <v>15131</v>
      </c>
      <c r="F1869" t="s">
        <v>15259</v>
      </c>
      <c r="H1869">
        <v>64.932587699999999</v>
      </c>
      <c r="I1869">
        <v>-110.7406028</v>
      </c>
      <c r="J1869" s="1" t="str">
        <f t="shared" si="187"/>
        <v>Till</v>
      </c>
      <c r="K1869" s="1" t="str">
        <f t="shared" si="190"/>
        <v>Grain Mount: 0.25 – 0.50 mm</v>
      </c>
      <c r="L1869" t="s">
        <v>14316</v>
      </c>
      <c r="M1869" s="1" t="str">
        <f t="shared" si="192"/>
        <v>Ilm</v>
      </c>
      <c r="N1869" t="s">
        <v>1558</v>
      </c>
      <c r="O1869" t="s">
        <v>33</v>
      </c>
      <c r="P1869" t="s">
        <v>115</v>
      </c>
      <c r="Q1869" t="s">
        <v>15260</v>
      </c>
      <c r="R1869" t="s">
        <v>234</v>
      </c>
      <c r="S1869" t="s">
        <v>824</v>
      </c>
      <c r="T1869" t="s">
        <v>8012</v>
      </c>
      <c r="U1869" t="s">
        <v>170</v>
      </c>
      <c r="V1869" t="s">
        <v>33</v>
      </c>
      <c r="W1869" t="s">
        <v>15261</v>
      </c>
      <c r="X1869" t="s">
        <v>15262</v>
      </c>
    </row>
    <row r="1870" spans="1:24" hidden="1" x14ac:dyDescent="0.25">
      <c r="A1870" t="s">
        <v>15263</v>
      </c>
      <c r="B1870" t="s">
        <v>15264</v>
      </c>
      <c r="C1870" s="1" t="str">
        <f t="shared" si="188"/>
        <v>21:0955</v>
      </c>
      <c r="D1870" s="1" t="str">
        <f t="shared" si="189"/>
        <v>21:0006</v>
      </c>
      <c r="E1870" t="s">
        <v>15131</v>
      </c>
      <c r="F1870" t="s">
        <v>15265</v>
      </c>
      <c r="H1870">
        <v>64.932587699999999</v>
      </c>
      <c r="I1870">
        <v>-110.7406028</v>
      </c>
      <c r="J1870" s="1" t="str">
        <f t="shared" si="187"/>
        <v>Till</v>
      </c>
      <c r="K1870" s="1" t="str">
        <f t="shared" si="190"/>
        <v>Grain Mount: 0.25 – 0.50 mm</v>
      </c>
      <c r="L1870" t="s">
        <v>14316</v>
      </c>
      <c r="M1870" s="1" t="str">
        <f t="shared" si="192"/>
        <v>Ilm</v>
      </c>
      <c r="N1870" t="s">
        <v>184</v>
      </c>
      <c r="O1870" t="s">
        <v>33</v>
      </c>
      <c r="P1870" t="s">
        <v>307</v>
      </c>
      <c r="Q1870" t="s">
        <v>15266</v>
      </c>
      <c r="R1870" t="s">
        <v>226</v>
      </c>
      <c r="S1870" t="s">
        <v>255</v>
      </c>
      <c r="T1870" t="s">
        <v>10971</v>
      </c>
      <c r="U1870" t="s">
        <v>318</v>
      </c>
      <c r="V1870" t="s">
        <v>33</v>
      </c>
      <c r="W1870" t="s">
        <v>15267</v>
      </c>
      <c r="X1870" t="s">
        <v>15268</v>
      </c>
    </row>
    <row r="1871" spans="1:24" hidden="1" x14ac:dyDescent="0.25">
      <c r="A1871" t="s">
        <v>15269</v>
      </c>
      <c r="B1871" t="s">
        <v>15270</v>
      </c>
      <c r="C1871" s="1" t="str">
        <f t="shared" si="188"/>
        <v>21:0955</v>
      </c>
      <c r="D1871" s="1" t="str">
        <f t="shared" si="189"/>
        <v>21:0006</v>
      </c>
      <c r="E1871" t="s">
        <v>15131</v>
      </c>
      <c r="F1871" t="s">
        <v>15271</v>
      </c>
      <c r="H1871">
        <v>64.932587699999999</v>
      </c>
      <c r="I1871">
        <v>-110.7406028</v>
      </c>
      <c r="J1871" s="1" t="str">
        <f t="shared" si="187"/>
        <v>Till</v>
      </c>
      <c r="K1871" s="1" t="str">
        <f t="shared" si="190"/>
        <v>Grain Mount: 0.25 – 0.50 mm</v>
      </c>
      <c r="L1871" t="s">
        <v>14316</v>
      </c>
      <c r="M1871" s="1" t="str">
        <f t="shared" si="192"/>
        <v>Ilm</v>
      </c>
      <c r="N1871" t="s">
        <v>398</v>
      </c>
      <c r="O1871" t="s">
        <v>33</v>
      </c>
      <c r="P1871" t="s">
        <v>254</v>
      </c>
      <c r="Q1871" t="s">
        <v>15272</v>
      </c>
      <c r="R1871" t="s">
        <v>474</v>
      </c>
      <c r="S1871" t="s">
        <v>1269</v>
      </c>
      <c r="T1871" t="s">
        <v>4993</v>
      </c>
      <c r="U1871" t="s">
        <v>33</v>
      </c>
      <c r="V1871" t="s">
        <v>33</v>
      </c>
      <c r="W1871" t="s">
        <v>4868</v>
      </c>
      <c r="X1871" t="s">
        <v>1418</v>
      </c>
    </row>
    <row r="1872" spans="1:24" hidden="1" x14ac:dyDescent="0.25">
      <c r="A1872" t="s">
        <v>15273</v>
      </c>
      <c r="B1872" t="s">
        <v>15274</v>
      </c>
      <c r="C1872" s="1" t="str">
        <f t="shared" si="188"/>
        <v>21:0955</v>
      </c>
      <c r="D1872" s="1" t="str">
        <f t="shared" si="189"/>
        <v>21:0006</v>
      </c>
      <c r="E1872" t="s">
        <v>15275</v>
      </c>
      <c r="F1872" t="s">
        <v>15276</v>
      </c>
      <c r="H1872">
        <v>64.750862400000003</v>
      </c>
      <c r="I1872">
        <v>-111.30219289999999</v>
      </c>
      <c r="J1872" s="1" t="str">
        <f t="shared" si="187"/>
        <v>Till</v>
      </c>
      <c r="K1872" s="1" t="str">
        <f t="shared" si="190"/>
        <v>Grain Mount: 0.25 – 0.50 mm</v>
      </c>
      <c r="L1872" t="s">
        <v>15277</v>
      </c>
      <c r="M1872" s="1" t="str">
        <f t="shared" ref="M1872:M1918" si="193">HYPERLINK("http://geochem.nrcan.gc.ca/cdogs/content/kwd/kwd030523_e.htm", "Prp")</f>
        <v>Prp</v>
      </c>
      <c r="N1872" t="s">
        <v>15278</v>
      </c>
      <c r="O1872" t="s">
        <v>11963</v>
      </c>
      <c r="P1872" t="s">
        <v>15279</v>
      </c>
      <c r="Q1872" t="s">
        <v>5804</v>
      </c>
      <c r="R1872" t="s">
        <v>33</v>
      </c>
      <c r="S1872" t="s">
        <v>15280</v>
      </c>
      <c r="T1872" t="s">
        <v>601</v>
      </c>
      <c r="U1872" t="s">
        <v>209</v>
      </c>
      <c r="V1872" t="s">
        <v>4412</v>
      </c>
      <c r="W1872" t="s">
        <v>3472</v>
      </c>
      <c r="X1872" t="s">
        <v>8392</v>
      </c>
    </row>
    <row r="1873" spans="1:24" hidden="1" x14ac:dyDescent="0.25">
      <c r="A1873" t="s">
        <v>15281</v>
      </c>
      <c r="B1873" t="s">
        <v>15282</v>
      </c>
      <c r="C1873" s="1" t="str">
        <f t="shared" si="188"/>
        <v>21:0955</v>
      </c>
      <c r="D1873" s="1" t="str">
        <f t="shared" si="189"/>
        <v>21:0006</v>
      </c>
      <c r="E1873" t="s">
        <v>15275</v>
      </c>
      <c r="F1873" t="s">
        <v>15283</v>
      </c>
      <c r="H1873">
        <v>64.750862400000003</v>
      </c>
      <c r="I1873">
        <v>-111.30219289999999</v>
      </c>
      <c r="J1873" s="1" t="str">
        <f t="shared" si="187"/>
        <v>Till</v>
      </c>
      <c r="K1873" s="1" t="str">
        <f t="shared" si="190"/>
        <v>Grain Mount: 0.25 – 0.50 mm</v>
      </c>
      <c r="L1873" t="s">
        <v>15277</v>
      </c>
      <c r="M1873" s="1" t="str">
        <f t="shared" si="193"/>
        <v>Prp</v>
      </c>
      <c r="N1873" t="s">
        <v>9016</v>
      </c>
      <c r="O1873" t="s">
        <v>2082</v>
      </c>
      <c r="P1873" t="s">
        <v>15284</v>
      </c>
      <c r="Q1873" t="s">
        <v>3389</v>
      </c>
      <c r="R1873" t="s">
        <v>555</v>
      </c>
      <c r="S1873" t="s">
        <v>11479</v>
      </c>
      <c r="T1873" t="s">
        <v>997</v>
      </c>
      <c r="U1873" t="s">
        <v>33</v>
      </c>
      <c r="V1873" t="s">
        <v>3431</v>
      </c>
      <c r="W1873" t="s">
        <v>1081</v>
      </c>
      <c r="X1873" t="s">
        <v>15285</v>
      </c>
    </row>
    <row r="1874" spans="1:24" hidden="1" x14ac:dyDescent="0.25">
      <c r="A1874" t="s">
        <v>15286</v>
      </c>
      <c r="B1874" t="s">
        <v>15287</v>
      </c>
      <c r="C1874" s="1" t="str">
        <f t="shared" si="188"/>
        <v>21:0955</v>
      </c>
      <c r="D1874" s="1" t="str">
        <f t="shared" si="189"/>
        <v>21:0006</v>
      </c>
      <c r="E1874" t="s">
        <v>15275</v>
      </c>
      <c r="F1874" t="s">
        <v>15288</v>
      </c>
      <c r="H1874">
        <v>64.750862400000003</v>
      </c>
      <c r="I1874">
        <v>-111.30219289999999</v>
      </c>
      <c r="J1874" s="1" t="str">
        <f t="shared" si="187"/>
        <v>Till</v>
      </c>
      <c r="K1874" s="1" t="str">
        <f t="shared" si="190"/>
        <v>Grain Mount: 0.25 – 0.50 mm</v>
      </c>
      <c r="L1874" t="s">
        <v>15277</v>
      </c>
      <c r="M1874" s="1" t="str">
        <f t="shared" si="193"/>
        <v>Prp</v>
      </c>
      <c r="N1874" t="s">
        <v>8915</v>
      </c>
      <c r="O1874" t="s">
        <v>5256</v>
      </c>
      <c r="P1874" t="s">
        <v>15289</v>
      </c>
      <c r="Q1874" t="s">
        <v>15290</v>
      </c>
      <c r="R1874" t="s">
        <v>462</v>
      </c>
      <c r="S1874" t="s">
        <v>7994</v>
      </c>
      <c r="T1874" t="s">
        <v>2893</v>
      </c>
      <c r="U1874" t="s">
        <v>728</v>
      </c>
      <c r="V1874" t="s">
        <v>15291</v>
      </c>
      <c r="W1874" t="s">
        <v>556</v>
      </c>
      <c r="X1874" t="s">
        <v>15292</v>
      </c>
    </row>
    <row r="1875" spans="1:24" hidden="1" x14ac:dyDescent="0.25">
      <c r="A1875" t="s">
        <v>15293</v>
      </c>
      <c r="B1875" t="s">
        <v>15294</v>
      </c>
      <c r="C1875" s="1" t="str">
        <f t="shared" si="188"/>
        <v>21:0955</v>
      </c>
      <c r="D1875" s="1" t="str">
        <f t="shared" si="189"/>
        <v>21:0006</v>
      </c>
      <c r="E1875" t="s">
        <v>15275</v>
      </c>
      <c r="F1875" t="s">
        <v>15295</v>
      </c>
      <c r="H1875">
        <v>64.750862400000003</v>
      </c>
      <c r="I1875">
        <v>-111.30219289999999</v>
      </c>
      <c r="J1875" s="1" t="str">
        <f t="shared" si="187"/>
        <v>Till</v>
      </c>
      <c r="K1875" s="1" t="str">
        <f t="shared" si="190"/>
        <v>Grain Mount: 0.25 – 0.50 mm</v>
      </c>
      <c r="L1875" t="s">
        <v>15277</v>
      </c>
      <c r="M1875" s="1" t="str">
        <f t="shared" si="193"/>
        <v>Prp</v>
      </c>
      <c r="N1875" t="s">
        <v>11140</v>
      </c>
      <c r="O1875" t="s">
        <v>15296</v>
      </c>
      <c r="P1875" t="s">
        <v>15297</v>
      </c>
      <c r="Q1875" t="s">
        <v>15298</v>
      </c>
      <c r="R1875" t="s">
        <v>61</v>
      </c>
      <c r="S1875" t="s">
        <v>4665</v>
      </c>
      <c r="T1875" t="s">
        <v>868</v>
      </c>
      <c r="U1875" t="s">
        <v>223</v>
      </c>
      <c r="V1875" t="s">
        <v>10232</v>
      </c>
      <c r="W1875" t="s">
        <v>8764</v>
      </c>
      <c r="X1875" t="s">
        <v>15299</v>
      </c>
    </row>
    <row r="1876" spans="1:24" hidden="1" x14ac:dyDescent="0.25">
      <c r="A1876" t="s">
        <v>15300</v>
      </c>
      <c r="B1876" t="s">
        <v>15301</v>
      </c>
      <c r="C1876" s="1" t="str">
        <f t="shared" si="188"/>
        <v>21:0955</v>
      </c>
      <c r="D1876" s="1" t="str">
        <f t="shared" si="189"/>
        <v>21:0006</v>
      </c>
      <c r="E1876" t="s">
        <v>15275</v>
      </c>
      <c r="F1876" t="s">
        <v>15302</v>
      </c>
      <c r="H1876">
        <v>64.750862400000003</v>
      </c>
      <c r="I1876">
        <v>-111.30219289999999</v>
      </c>
      <c r="J1876" s="1" t="str">
        <f t="shared" si="187"/>
        <v>Till</v>
      </c>
      <c r="K1876" s="1" t="str">
        <f t="shared" si="190"/>
        <v>Grain Mount: 0.25 – 0.50 mm</v>
      </c>
      <c r="L1876" t="s">
        <v>15277</v>
      </c>
      <c r="M1876" s="1" t="str">
        <f t="shared" si="193"/>
        <v>Prp</v>
      </c>
      <c r="N1876" t="s">
        <v>7612</v>
      </c>
      <c r="O1876" t="s">
        <v>8407</v>
      </c>
      <c r="P1876" t="s">
        <v>12955</v>
      </c>
      <c r="Q1876" t="s">
        <v>3389</v>
      </c>
      <c r="R1876" t="s">
        <v>245</v>
      </c>
      <c r="S1876" t="s">
        <v>3679</v>
      </c>
      <c r="T1876" t="s">
        <v>1262</v>
      </c>
      <c r="U1876" t="s">
        <v>33</v>
      </c>
      <c r="V1876" t="s">
        <v>11544</v>
      </c>
      <c r="W1876" t="s">
        <v>2634</v>
      </c>
      <c r="X1876" t="s">
        <v>15303</v>
      </c>
    </row>
    <row r="1877" spans="1:24" hidden="1" x14ac:dyDescent="0.25">
      <c r="A1877" t="s">
        <v>15304</v>
      </c>
      <c r="B1877" t="s">
        <v>15305</v>
      </c>
      <c r="C1877" s="1" t="str">
        <f t="shared" si="188"/>
        <v>21:0955</v>
      </c>
      <c r="D1877" s="1" t="str">
        <f t="shared" si="189"/>
        <v>21:0006</v>
      </c>
      <c r="E1877" t="s">
        <v>15275</v>
      </c>
      <c r="F1877" t="s">
        <v>15306</v>
      </c>
      <c r="H1877">
        <v>64.750862400000003</v>
      </c>
      <c r="I1877">
        <v>-111.30219289999999</v>
      </c>
      <c r="J1877" s="1" t="str">
        <f t="shared" si="187"/>
        <v>Till</v>
      </c>
      <c r="K1877" s="1" t="str">
        <f t="shared" si="190"/>
        <v>Grain Mount: 0.25 – 0.50 mm</v>
      </c>
      <c r="L1877" t="s">
        <v>15277</v>
      </c>
      <c r="M1877" s="1" t="str">
        <f t="shared" si="193"/>
        <v>Prp</v>
      </c>
      <c r="N1877" t="s">
        <v>15307</v>
      </c>
      <c r="O1877" t="s">
        <v>15308</v>
      </c>
      <c r="P1877" t="s">
        <v>15309</v>
      </c>
      <c r="Q1877" t="s">
        <v>15310</v>
      </c>
      <c r="R1877" t="s">
        <v>555</v>
      </c>
      <c r="S1877" t="s">
        <v>3344</v>
      </c>
      <c r="T1877" t="s">
        <v>3223</v>
      </c>
      <c r="U1877" t="s">
        <v>409</v>
      </c>
      <c r="V1877" t="s">
        <v>4225</v>
      </c>
      <c r="W1877" t="s">
        <v>307</v>
      </c>
      <c r="X1877" t="s">
        <v>15311</v>
      </c>
    </row>
    <row r="1878" spans="1:24" hidden="1" x14ac:dyDescent="0.25">
      <c r="A1878" t="s">
        <v>15312</v>
      </c>
      <c r="B1878" t="s">
        <v>15313</v>
      </c>
      <c r="C1878" s="1" t="str">
        <f t="shared" si="188"/>
        <v>21:0955</v>
      </c>
      <c r="D1878" s="1" t="str">
        <f t="shared" si="189"/>
        <v>21:0006</v>
      </c>
      <c r="E1878" t="s">
        <v>15275</v>
      </c>
      <c r="F1878" t="s">
        <v>15314</v>
      </c>
      <c r="H1878">
        <v>64.750862400000003</v>
      </c>
      <c r="I1878">
        <v>-111.30219289999999</v>
      </c>
      <c r="J1878" s="1" t="str">
        <f t="shared" si="187"/>
        <v>Till</v>
      </c>
      <c r="K1878" s="1" t="str">
        <f t="shared" si="190"/>
        <v>Grain Mount: 0.25 – 0.50 mm</v>
      </c>
      <c r="L1878" t="s">
        <v>15277</v>
      </c>
      <c r="M1878" s="1" t="str">
        <f t="shared" si="193"/>
        <v>Prp</v>
      </c>
      <c r="N1878" t="s">
        <v>15315</v>
      </c>
      <c r="O1878" t="s">
        <v>15316</v>
      </c>
      <c r="P1878" t="s">
        <v>15317</v>
      </c>
      <c r="Q1878" t="s">
        <v>15318</v>
      </c>
      <c r="R1878" t="s">
        <v>226</v>
      </c>
      <c r="S1878" t="s">
        <v>13134</v>
      </c>
      <c r="T1878" t="s">
        <v>3293</v>
      </c>
      <c r="U1878" t="s">
        <v>291</v>
      </c>
      <c r="V1878" t="s">
        <v>15319</v>
      </c>
      <c r="W1878" t="s">
        <v>33</v>
      </c>
      <c r="X1878" t="s">
        <v>14431</v>
      </c>
    </row>
    <row r="1879" spans="1:24" hidden="1" x14ac:dyDescent="0.25">
      <c r="A1879" t="s">
        <v>15320</v>
      </c>
      <c r="B1879" t="s">
        <v>15321</v>
      </c>
      <c r="C1879" s="1" t="str">
        <f t="shared" si="188"/>
        <v>21:0955</v>
      </c>
      <c r="D1879" s="1" t="str">
        <f t="shared" si="189"/>
        <v>21:0006</v>
      </c>
      <c r="E1879" t="s">
        <v>15275</v>
      </c>
      <c r="F1879" t="s">
        <v>15322</v>
      </c>
      <c r="H1879">
        <v>64.750862400000003</v>
      </c>
      <c r="I1879">
        <v>-111.30219289999999</v>
      </c>
      <c r="J1879" s="1" t="str">
        <f t="shared" si="187"/>
        <v>Till</v>
      </c>
      <c r="K1879" s="1" t="str">
        <f t="shared" si="190"/>
        <v>Grain Mount: 0.25 – 0.50 mm</v>
      </c>
      <c r="L1879" t="s">
        <v>15277</v>
      </c>
      <c r="M1879" s="1" t="str">
        <f t="shared" si="193"/>
        <v>Prp</v>
      </c>
      <c r="N1879" t="s">
        <v>15323</v>
      </c>
      <c r="O1879" t="s">
        <v>15324</v>
      </c>
      <c r="P1879" t="s">
        <v>7287</v>
      </c>
      <c r="Q1879" t="s">
        <v>15325</v>
      </c>
      <c r="R1879" t="s">
        <v>462</v>
      </c>
      <c r="S1879" t="s">
        <v>13117</v>
      </c>
      <c r="T1879" t="s">
        <v>4031</v>
      </c>
      <c r="U1879" t="s">
        <v>33</v>
      </c>
      <c r="V1879" t="s">
        <v>1669</v>
      </c>
      <c r="W1879" t="s">
        <v>366</v>
      </c>
      <c r="X1879" t="s">
        <v>8490</v>
      </c>
    </row>
    <row r="1880" spans="1:24" hidden="1" x14ac:dyDescent="0.25">
      <c r="A1880" t="s">
        <v>15326</v>
      </c>
      <c r="B1880" t="s">
        <v>15327</v>
      </c>
      <c r="C1880" s="1" t="str">
        <f t="shared" si="188"/>
        <v>21:0955</v>
      </c>
      <c r="D1880" s="1" t="str">
        <f t="shared" si="189"/>
        <v>21:0006</v>
      </c>
      <c r="E1880" t="s">
        <v>15275</v>
      </c>
      <c r="F1880" t="s">
        <v>15328</v>
      </c>
      <c r="H1880">
        <v>64.750862400000003</v>
      </c>
      <c r="I1880">
        <v>-111.30219289999999</v>
      </c>
      <c r="J1880" s="1" t="str">
        <f t="shared" si="187"/>
        <v>Till</v>
      </c>
      <c r="K1880" s="1" t="str">
        <f t="shared" si="190"/>
        <v>Grain Mount: 0.25 – 0.50 mm</v>
      </c>
      <c r="L1880" t="s">
        <v>15277</v>
      </c>
      <c r="M1880" s="1" t="str">
        <f t="shared" si="193"/>
        <v>Prp</v>
      </c>
      <c r="N1880" t="s">
        <v>6993</v>
      </c>
      <c r="O1880" t="s">
        <v>10589</v>
      </c>
      <c r="P1880" t="s">
        <v>15329</v>
      </c>
      <c r="Q1880" t="s">
        <v>15330</v>
      </c>
      <c r="R1880" t="s">
        <v>33</v>
      </c>
      <c r="S1880" t="s">
        <v>12039</v>
      </c>
      <c r="T1880" t="s">
        <v>15331</v>
      </c>
      <c r="U1880" t="s">
        <v>33</v>
      </c>
      <c r="V1880" t="s">
        <v>7015</v>
      </c>
      <c r="W1880" t="s">
        <v>2600</v>
      </c>
      <c r="X1880" t="s">
        <v>15332</v>
      </c>
    </row>
    <row r="1881" spans="1:24" hidden="1" x14ac:dyDescent="0.25">
      <c r="A1881" t="s">
        <v>15333</v>
      </c>
      <c r="B1881" t="s">
        <v>15334</v>
      </c>
      <c r="C1881" s="1" t="str">
        <f t="shared" si="188"/>
        <v>21:0955</v>
      </c>
      <c r="D1881" s="1" t="str">
        <f t="shared" si="189"/>
        <v>21:0006</v>
      </c>
      <c r="E1881" t="s">
        <v>15275</v>
      </c>
      <c r="F1881" t="s">
        <v>15335</v>
      </c>
      <c r="H1881">
        <v>64.750862400000003</v>
      </c>
      <c r="I1881">
        <v>-111.30219289999999</v>
      </c>
      <c r="J1881" s="1" t="str">
        <f t="shared" ref="J1881:J1944" si="194">HYPERLINK("http://geochem.nrcan.gc.ca/cdogs/content/kwd/kwd020044_e.htm", "Till")</f>
        <v>Till</v>
      </c>
      <c r="K1881" s="1" t="str">
        <f t="shared" si="190"/>
        <v>Grain Mount: 0.25 – 0.50 mm</v>
      </c>
      <c r="L1881" t="s">
        <v>15277</v>
      </c>
      <c r="M1881" s="1" t="str">
        <f t="shared" si="193"/>
        <v>Prp</v>
      </c>
      <c r="N1881" t="s">
        <v>11912</v>
      </c>
      <c r="O1881" t="s">
        <v>15336</v>
      </c>
      <c r="P1881" t="s">
        <v>434</v>
      </c>
      <c r="Q1881" t="s">
        <v>15337</v>
      </c>
      <c r="R1881" t="s">
        <v>87</v>
      </c>
      <c r="S1881" t="s">
        <v>15338</v>
      </c>
      <c r="T1881" t="s">
        <v>5632</v>
      </c>
      <c r="U1881" t="s">
        <v>33</v>
      </c>
      <c r="V1881" t="s">
        <v>11568</v>
      </c>
      <c r="W1881" t="s">
        <v>115</v>
      </c>
      <c r="X1881" t="s">
        <v>3392</v>
      </c>
    </row>
    <row r="1882" spans="1:24" hidden="1" x14ac:dyDescent="0.25">
      <c r="A1882" t="s">
        <v>15339</v>
      </c>
      <c r="B1882" t="s">
        <v>15340</v>
      </c>
      <c r="C1882" s="1" t="str">
        <f t="shared" si="188"/>
        <v>21:0955</v>
      </c>
      <c r="D1882" s="1" t="str">
        <f t="shared" si="189"/>
        <v>21:0006</v>
      </c>
      <c r="E1882" t="s">
        <v>15275</v>
      </c>
      <c r="F1882" t="s">
        <v>15341</v>
      </c>
      <c r="H1882">
        <v>64.750862400000003</v>
      </c>
      <c r="I1882">
        <v>-111.30219289999999</v>
      </c>
      <c r="J1882" s="1" t="str">
        <f t="shared" si="194"/>
        <v>Till</v>
      </c>
      <c r="K1882" s="1" t="str">
        <f t="shared" si="190"/>
        <v>Grain Mount: 0.25 – 0.50 mm</v>
      </c>
      <c r="L1882" t="s">
        <v>15277</v>
      </c>
      <c r="M1882" s="1" t="str">
        <f t="shared" si="193"/>
        <v>Prp</v>
      </c>
      <c r="N1882" t="s">
        <v>12039</v>
      </c>
      <c r="O1882" t="s">
        <v>15342</v>
      </c>
      <c r="P1882" t="s">
        <v>2911</v>
      </c>
      <c r="Q1882" t="s">
        <v>8585</v>
      </c>
      <c r="R1882" t="s">
        <v>33</v>
      </c>
      <c r="S1882" t="s">
        <v>15343</v>
      </c>
      <c r="T1882" t="s">
        <v>198</v>
      </c>
      <c r="U1882" t="s">
        <v>90</v>
      </c>
      <c r="V1882" t="s">
        <v>8314</v>
      </c>
      <c r="W1882" t="s">
        <v>3487</v>
      </c>
      <c r="X1882" t="s">
        <v>15344</v>
      </c>
    </row>
    <row r="1883" spans="1:24" hidden="1" x14ac:dyDescent="0.25">
      <c r="A1883" t="s">
        <v>15345</v>
      </c>
      <c r="B1883" t="s">
        <v>15346</v>
      </c>
      <c r="C1883" s="1" t="str">
        <f t="shared" si="188"/>
        <v>21:0955</v>
      </c>
      <c r="D1883" s="1" t="str">
        <f t="shared" si="189"/>
        <v>21:0006</v>
      </c>
      <c r="E1883" t="s">
        <v>15275</v>
      </c>
      <c r="F1883" t="s">
        <v>15347</v>
      </c>
      <c r="H1883">
        <v>64.750862400000003</v>
      </c>
      <c r="I1883">
        <v>-111.30219289999999</v>
      </c>
      <c r="J1883" s="1" t="str">
        <f t="shared" si="194"/>
        <v>Till</v>
      </c>
      <c r="K1883" s="1" t="str">
        <f t="shared" si="190"/>
        <v>Grain Mount: 0.25 – 0.50 mm</v>
      </c>
      <c r="L1883" t="s">
        <v>15277</v>
      </c>
      <c r="M1883" s="1" t="str">
        <f t="shared" si="193"/>
        <v>Prp</v>
      </c>
      <c r="N1883" t="s">
        <v>15348</v>
      </c>
      <c r="O1883" t="s">
        <v>7920</v>
      </c>
      <c r="P1883" t="s">
        <v>15349</v>
      </c>
      <c r="Q1883" t="s">
        <v>15350</v>
      </c>
      <c r="R1883" t="s">
        <v>33</v>
      </c>
      <c r="S1883" t="s">
        <v>15351</v>
      </c>
      <c r="T1883" t="s">
        <v>9567</v>
      </c>
      <c r="U1883" t="s">
        <v>104</v>
      </c>
      <c r="V1883" t="s">
        <v>5134</v>
      </c>
      <c r="W1883" t="s">
        <v>955</v>
      </c>
      <c r="X1883" t="s">
        <v>7309</v>
      </c>
    </row>
    <row r="1884" spans="1:24" hidden="1" x14ac:dyDescent="0.25">
      <c r="A1884" t="s">
        <v>15352</v>
      </c>
      <c r="B1884" t="s">
        <v>15353</v>
      </c>
      <c r="C1884" s="1" t="str">
        <f t="shared" si="188"/>
        <v>21:0955</v>
      </c>
      <c r="D1884" s="1" t="str">
        <f t="shared" si="189"/>
        <v>21:0006</v>
      </c>
      <c r="E1884" t="s">
        <v>15275</v>
      </c>
      <c r="F1884" t="s">
        <v>15354</v>
      </c>
      <c r="H1884">
        <v>64.750862400000003</v>
      </c>
      <c r="I1884">
        <v>-111.30219289999999</v>
      </c>
      <c r="J1884" s="1" t="str">
        <f t="shared" si="194"/>
        <v>Till</v>
      </c>
      <c r="K1884" s="1" t="str">
        <f t="shared" si="190"/>
        <v>Grain Mount: 0.25 – 0.50 mm</v>
      </c>
      <c r="L1884" t="s">
        <v>15277</v>
      </c>
      <c r="M1884" s="1" t="str">
        <f t="shared" si="193"/>
        <v>Prp</v>
      </c>
      <c r="N1884" t="s">
        <v>14503</v>
      </c>
      <c r="O1884" t="s">
        <v>11194</v>
      </c>
      <c r="P1884" t="s">
        <v>15355</v>
      </c>
      <c r="Q1884" t="s">
        <v>4222</v>
      </c>
      <c r="R1884" t="s">
        <v>245</v>
      </c>
      <c r="S1884" t="s">
        <v>15356</v>
      </c>
      <c r="T1884" t="s">
        <v>38</v>
      </c>
      <c r="U1884" t="s">
        <v>33</v>
      </c>
      <c r="V1884" t="s">
        <v>2633</v>
      </c>
      <c r="W1884" t="s">
        <v>235</v>
      </c>
      <c r="X1884" t="s">
        <v>15357</v>
      </c>
    </row>
    <row r="1885" spans="1:24" hidden="1" x14ac:dyDescent="0.25">
      <c r="A1885" t="s">
        <v>15358</v>
      </c>
      <c r="B1885" t="s">
        <v>15359</v>
      </c>
      <c r="C1885" s="1" t="str">
        <f t="shared" si="188"/>
        <v>21:0955</v>
      </c>
      <c r="D1885" s="1" t="str">
        <f t="shared" si="189"/>
        <v>21:0006</v>
      </c>
      <c r="E1885" t="s">
        <v>15275</v>
      </c>
      <c r="F1885" t="s">
        <v>15360</v>
      </c>
      <c r="H1885">
        <v>64.750862400000003</v>
      </c>
      <c r="I1885">
        <v>-111.30219289999999</v>
      </c>
      <c r="J1885" s="1" t="str">
        <f t="shared" si="194"/>
        <v>Till</v>
      </c>
      <c r="K1885" s="1" t="str">
        <f t="shared" si="190"/>
        <v>Grain Mount: 0.25 – 0.50 mm</v>
      </c>
      <c r="L1885" t="s">
        <v>15277</v>
      </c>
      <c r="M1885" s="1" t="str">
        <f t="shared" si="193"/>
        <v>Prp</v>
      </c>
      <c r="N1885" t="s">
        <v>11507</v>
      </c>
      <c r="O1885" t="s">
        <v>7543</v>
      </c>
      <c r="P1885" t="s">
        <v>15361</v>
      </c>
      <c r="Q1885" t="s">
        <v>7269</v>
      </c>
      <c r="R1885" t="s">
        <v>33</v>
      </c>
      <c r="S1885" t="s">
        <v>12487</v>
      </c>
      <c r="T1885" t="s">
        <v>437</v>
      </c>
      <c r="U1885" t="s">
        <v>33</v>
      </c>
      <c r="V1885" t="s">
        <v>15362</v>
      </c>
      <c r="W1885" t="s">
        <v>2141</v>
      </c>
      <c r="X1885" t="s">
        <v>6011</v>
      </c>
    </row>
    <row r="1886" spans="1:24" hidden="1" x14ac:dyDescent="0.25">
      <c r="A1886" t="s">
        <v>15363</v>
      </c>
      <c r="B1886" t="s">
        <v>15364</v>
      </c>
      <c r="C1886" s="1" t="str">
        <f t="shared" ref="C1886:C1949" si="195">HYPERLINK("http://geochem.nrcan.gc.ca/cdogs/content/bdl/bdl210955_e.htm", "21:0955")</f>
        <v>21:0955</v>
      </c>
      <c r="D1886" s="1" t="str">
        <f t="shared" ref="D1886:D1949" si="196">HYPERLINK("http://geochem.nrcan.gc.ca/cdogs/content/svy/svy210006_e.htm", "21:0006")</f>
        <v>21:0006</v>
      </c>
      <c r="E1886" t="s">
        <v>15275</v>
      </c>
      <c r="F1886" t="s">
        <v>15365</v>
      </c>
      <c r="H1886">
        <v>64.750862400000003</v>
      </c>
      <c r="I1886">
        <v>-111.30219289999999</v>
      </c>
      <c r="J1886" s="1" t="str">
        <f t="shared" si="194"/>
        <v>Till</v>
      </c>
      <c r="K1886" s="1" t="str">
        <f t="shared" ref="K1886:K1949" si="197">HYPERLINK("http://geochem.nrcan.gc.ca/cdogs/content/kwd/kwd080043_e.htm", "Grain Mount: 0.25 – 0.50 mm")</f>
        <v>Grain Mount: 0.25 – 0.50 mm</v>
      </c>
      <c r="L1886" t="s">
        <v>15277</v>
      </c>
      <c r="M1886" s="1" t="str">
        <f t="shared" si="193"/>
        <v>Prp</v>
      </c>
      <c r="N1886" t="s">
        <v>15366</v>
      </c>
      <c r="O1886" t="s">
        <v>8423</v>
      </c>
      <c r="P1886" t="s">
        <v>7966</v>
      </c>
      <c r="Q1886" t="s">
        <v>15367</v>
      </c>
      <c r="R1886" t="s">
        <v>33</v>
      </c>
      <c r="S1886" t="s">
        <v>15368</v>
      </c>
      <c r="T1886" t="s">
        <v>3720</v>
      </c>
      <c r="U1886" t="s">
        <v>61</v>
      </c>
      <c r="V1886" t="s">
        <v>15369</v>
      </c>
      <c r="W1886" t="s">
        <v>728</v>
      </c>
      <c r="X1886" t="s">
        <v>15370</v>
      </c>
    </row>
    <row r="1887" spans="1:24" hidden="1" x14ac:dyDescent="0.25">
      <c r="A1887" t="s">
        <v>15371</v>
      </c>
      <c r="B1887" t="s">
        <v>15372</v>
      </c>
      <c r="C1887" s="1" t="str">
        <f t="shared" si="195"/>
        <v>21:0955</v>
      </c>
      <c r="D1887" s="1" t="str">
        <f t="shared" si="196"/>
        <v>21:0006</v>
      </c>
      <c r="E1887" t="s">
        <v>15275</v>
      </c>
      <c r="F1887" t="s">
        <v>15373</v>
      </c>
      <c r="H1887">
        <v>64.750862400000003</v>
      </c>
      <c r="I1887">
        <v>-111.30219289999999</v>
      </c>
      <c r="J1887" s="1" t="str">
        <f t="shared" si="194"/>
        <v>Till</v>
      </c>
      <c r="K1887" s="1" t="str">
        <f t="shared" si="197"/>
        <v>Grain Mount: 0.25 – 0.50 mm</v>
      </c>
      <c r="L1887" t="s">
        <v>15277</v>
      </c>
      <c r="M1887" s="1" t="str">
        <f t="shared" si="193"/>
        <v>Prp</v>
      </c>
      <c r="N1887" t="s">
        <v>15374</v>
      </c>
      <c r="O1887" t="s">
        <v>9184</v>
      </c>
      <c r="P1887" t="s">
        <v>15375</v>
      </c>
      <c r="Q1887" t="s">
        <v>15376</v>
      </c>
      <c r="R1887" t="s">
        <v>33</v>
      </c>
      <c r="S1887" t="s">
        <v>15377</v>
      </c>
      <c r="T1887" t="s">
        <v>3858</v>
      </c>
      <c r="U1887" t="s">
        <v>728</v>
      </c>
      <c r="V1887" t="s">
        <v>15378</v>
      </c>
      <c r="W1887" t="s">
        <v>439</v>
      </c>
      <c r="X1887" t="s">
        <v>11159</v>
      </c>
    </row>
    <row r="1888" spans="1:24" hidden="1" x14ac:dyDescent="0.25">
      <c r="A1888" t="s">
        <v>15379</v>
      </c>
      <c r="B1888" t="s">
        <v>15380</v>
      </c>
      <c r="C1888" s="1" t="str">
        <f t="shared" si="195"/>
        <v>21:0955</v>
      </c>
      <c r="D1888" s="1" t="str">
        <f t="shared" si="196"/>
        <v>21:0006</v>
      </c>
      <c r="E1888" t="s">
        <v>15275</v>
      </c>
      <c r="F1888" t="s">
        <v>15381</v>
      </c>
      <c r="H1888">
        <v>64.750862400000003</v>
      </c>
      <c r="I1888">
        <v>-111.30219289999999</v>
      </c>
      <c r="J1888" s="1" t="str">
        <f t="shared" si="194"/>
        <v>Till</v>
      </c>
      <c r="K1888" s="1" t="str">
        <f t="shared" si="197"/>
        <v>Grain Mount: 0.25 – 0.50 mm</v>
      </c>
      <c r="L1888" t="s">
        <v>15277</v>
      </c>
      <c r="M1888" s="1" t="str">
        <f t="shared" si="193"/>
        <v>Prp</v>
      </c>
      <c r="N1888" t="s">
        <v>4040</v>
      </c>
      <c r="O1888" t="s">
        <v>15382</v>
      </c>
      <c r="P1888" t="s">
        <v>4273</v>
      </c>
      <c r="Q1888" t="s">
        <v>8344</v>
      </c>
      <c r="R1888" t="s">
        <v>33</v>
      </c>
      <c r="S1888" t="s">
        <v>15383</v>
      </c>
      <c r="T1888" t="s">
        <v>1668</v>
      </c>
      <c r="U1888" t="s">
        <v>254</v>
      </c>
      <c r="V1888" t="s">
        <v>15384</v>
      </c>
      <c r="W1888" t="s">
        <v>985</v>
      </c>
      <c r="X1888" t="s">
        <v>15385</v>
      </c>
    </row>
    <row r="1889" spans="1:24" hidden="1" x14ac:dyDescent="0.25">
      <c r="A1889" t="s">
        <v>15386</v>
      </c>
      <c r="B1889" t="s">
        <v>15387</v>
      </c>
      <c r="C1889" s="1" t="str">
        <f t="shared" si="195"/>
        <v>21:0955</v>
      </c>
      <c r="D1889" s="1" t="str">
        <f t="shared" si="196"/>
        <v>21:0006</v>
      </c>
      <c r="E1889" t="s">
        <v>15275</v>
      </c>
      <c r="F1889" t="s">
        <v>15388</v>
      </c>
      <c r="H1889">
        <v>64.750862400000003</v>
      </c>
      <c r="I1889">
        <v>-111.30219289999999</v>
      </c>
      <c r="J1889" s="1" t="str">
        <f t="shared" si="194"/>
        <v>Till</v>
      </c>
      <c r="K1889" s="1" t="str">
        <f t="shared" si="197"/>
        <v>Grain Mount: 0.25 – 0.50 mm</v>
      </c>
      <c r="L1889" t="s">
        <v>15277</v>
      </c>
      <c r="M1889" s="1" t="str">
        <f t="shared" si="193"/>
        <v>Prp</v>
      </c>
      <c r="N1889" t="s">
        <v>14907</v>
      </c>
      <c r="O1889" t="s">
        <v>10815</v>
      </c>
      <c r="P1889" t="s">
        <v>15389</v>
      </c>
      <c r="Q1889" t="s">
        <v>15390</v>
      </c>
      <c r="R1889" t="s">
        <v>33</v>
      </c>
      <c r="S1889" t="s">
        <v>15391</v>
      </c>
      <c r="T1889" t="s">
        <v>939</v>
      </c>
      <c r="U1889" t="s">
        <v>641</v>
      </c>
      <c r="V1889" t="s">
        <v>7620</v>
      </c>
      <c r="W1889" t="s">
        <v>868</v>
      </c>
      <c r="X1889" t="s">
        <v>15392</v>
      </c>
    </row>
    <row r="1890" spans="1:24" hidden="1" x14ac:dyDescent="0.25">
      <c r="A1890" t="s">
        <v>15393</v>
      </c>
      <c r="B1890" t="s">
        <v>15394</v>
      </c>
      <c r="C1890" s="1" t="str">
        <f t="shared" si="195"/>
        <v>21:0955</v>
      </c>
      <c r="D1890" s="1" t="str">
        <f t="shared" si="196"/>
        <v>21:0006</v>
      </c>
      <c r="E1890" t="s">
        <v>15275</v>
      </c>
      <c r="F1890" t="s">
        <v>15395</v>
      </c>
      <c r="H1890">
        <v>64.750862400000003</v>
      </c>
      <c r="I1890">
        <v>-111.30219289999999</v>
      </c>
      <c r="J1890" s="1" t="str">
        <f t="shared" si="194"/>
        <v>Till</v>
      </c>
      <c r="K1890" s="1" t="str">
        <f t="shared" si="197"/>
        <v>Grain Mount: 0.25 – 0.50 mm</v>
      </c>
      <c r="L1890" t="s">
        <v>15277</v>
      </c>
      <c r="M1890" s="1" t="str">
        <f t="shared" si="193"/>
        <v>Prp</v>
      </c>
      <c r="N1890" t="s">
        <v>15396</v>
      </c>
      <c r="O1890" t="s">
        <v>15397</v>
      </c>
      <c r="P1890" t="s">
        <v>15398</v>
      </c>
      <c r="Q1890" t="s">
        <v>15399</v>
      </c>
      <c r="R1890" t="s">
        <v>33</v>
      </c>
      <c r="S1890" t="s">
        <v>5933</v>
      </c>
      <c r="T1890" t="s">
        <v>330</v>
      </c>
      <c r="U1890" t="s">
        <v>728</v>
      </c>
      <c r="V1890" t="s">
        <v>3420</v>
      </c>
      <c r="W1890" t="s">
        <v>4118</v>
      </c>
      <c r="X1890" t="s">
        <v>15400</v>
      </c>
    </row>
    <row r="1891" spans="1:24" hidden="1" x14ac:dyDescent="0.25">
      <c r="A1891" t="s">
        <v>15401</v>
      </c>
      <c r="B1891" t="s">
        <v>15402</v>
      </c>
      <c r="C1891" s="1" t="str">
        <f t="shared" si="195"/>
        <v>21:0955</v>
      </c>
      <c r="D1891" s="1" t="str">
        <f t="shared" si="196"/>
        <v>21:0006</v>
      </c>
      <c r="E1891" t="s">
        <v>15275</v>
      </c>
      <c r="F1891" t="s">
        <v>15403</v>
      </c>
      <c r="H1891">
        <v>64.750862400000003</v>
      </c>
      <c r="I1891">
        <v>-111.30219289999999</v>
      </c>
      <c r="J1891" s="1" t="str">
        <f t="shared" si="194"/>
        <v>Till</v>
      </c>
      <c r="K1891" s="1" t="str">
        <f t="shared" si="197"/>
        <v>Grain Mount: 0.25 – 0.50 mm</v>
      </c>
      <c r="L1891" t="s">
        <v>15277</v>
      </c>
      <c r="M1891" s="1" t="str">
        <f t="shared" si="193"/>
        <v>Prp</v>
      </c>
      <c r="N1891" t="s">
        <v>11507</v>
      </c>
      <c r="O1891" t="s">
        <v>11566</v>
      </c>
      <c r="P1891" t="s">
        <v>15404</v>
      </c>
      <c r="Q1891" t="s">
        <v>6125</v>
      </c>
      <c r="R1891" t="s">
        <v>33</v>
      </c>
      <c r="S1891" t="s">
        <v>15405</v>
      </c>
      <c r="T1891" t="s">
        <v>293</v>
      </c>
      <c r="U1891" t="s">
        <v>245</v>
      </c>
      <c r="V1891" t="s">
        <v>15406</v>
      </c>
      <c r="W1891" t="s">
        <v>4276</v>
      </c>
      <c r="X1891" t="s">
        <v>15407</v>
      </c>
    </row>
    <row r="1892" spans="1:24" hidden="1" x14ac:dyDescent="0.25">
      <c r="A1892" t="s">
        <v>15408</v>
      </c>
      <c r="B1892" t="s">
        <v>15409</v>
      </c>
      <c r="C1892" s="1" t="str">
        <f t="shared" si="195"/>
        <v>21:0955</v>
      </c>
      <c r="D1892" s="1" t="str">
        <f t="shared" si="196"/>
        <v>21:0006</v>
      </c>
      <c r="E1892" t="s">
        <v>15275</v>
      </c>
      <c r="F1892" t="s">
        <v>15410</v>
      </c>
      <c r="H1892">
        <v>64.750862400000003</v>
      </c>
      <c r="I1892">
        <v>-111.30219289999999</v>
      </c>
      <c r="J1892" s="1" t="str">
        <f t="shared" si="194"/>
        <v>Till</v>
      </c>
      <c r="K1892" s="1" t="str">
        <f t="shared" si="197"/>
        <v>Grain Mount: 0.25 – 0.50 mm</v>
      </c>
      <c r="L1892" t="s">
        <v>15277</v>
      </c>
      <c r="M1892" s="1" t="str">
        <f t="shared" si="193"/>
        <v>Prp</v>
      </c>
      <c r="N1892" t="s">
        <v>9234</v>
      </c>
      <c r="O1892" t="s">
        <v>15411</v>
      </c>
      <c r="P1892" t="s">
        <v>14202</v>
      </c>
      <c r="Q1892" t="s">
        <v>15412</v>
      </c>
      <c r="R1892" t="s">
        <v>33</v>
      </c>
      <c r="S1892" t="s">
        <v>15413</v>
      </c>
      <c r="T1892" t="s">
        <v>1827</v>
      </c>
      <c r="U1892" t="s">
        <v>421</v>
      </c>
      <c r="V1892" t="s">
        <v>15414</v>
      </c>
      <c r="W1892" t="s">
        <v>1263</v>
      </c>
      <c r="X1892" t="s">
        <v>11927</v>
      </c>
    </row>
    <row r="1893" spans="1:24" hidden="1" x14ac:dyDescent="0.25">
      <c r="A1893" t="s">
        <v>15415</v>
      </c>
      <c r="B1893" t="s">
        <v>15416</v>
      </c>
      <c r="C1893" s="1" t="str">
        <f t="shared" si="195"/>
        <v>21:0955</v>
      </c>
      <c r="D1893" s="1" t="str">
        <f t="shared" si="196"/>
        <v>21:0006</v>
      </c>
      <c r="E1893" t="s">
        <v>15275</v>
      </c>
      <c r="F1893" t="s">
        <v>15417</v>
      </c>
      <c r="H1893">
        <v>64.750862400000003</v>
      </c>
      <c r="I1893">
        <v>-111.30219289999999</v>
      </c>
      <c r="J1893" s="1" t="str">
        <f t="shared" si="194"/>
        <v>Till</v>
      </c>
      <c r="K1893" s="1" t="str">
        <f t="shared" si="197"/>
        <v>Grain Mount: 0.25 – 0.50 mm</v>
      </c>
      <c r="L1893" t="s">
        <v>15277</v>
      </c>
      <c r="M1893" s="1" t="str">
        <f t="shared" si="193"/>
        <v>Prp</v>
      </c>
      <c r="N1893" t="s">
        <v>15418</v>
      </c>
      <c r="O1893" t="s">
        <v>15419</v>
      </c>
      <c r="P1893" t="s">
        <v>15420</v>
      </c>
      <c r="Q1893" t="s">
        <v>1137</v>
      </c>
      <c r="R1893" t="s">
        <v>223</v>
      </c>
      <c r="S1893" t="s">
        <v>15421</v>
      </c>
      <c r="T1893" t="s">
        <v>927</v>
      </c>
      <c r="U1893" t="s">
        <v>245</v>
      </c>
      <c r="V1893" t="s">
        <v>15422</v>
      </c>
      <c r="W1893" t="s">
        <v>1646</v>
      </c>
      <c r="X1893" t="s">
        <v>15423</v>
      </c>
    </row>
    <row r="1894" spans="1:24" hidden="1" x14ac:dyDescent="0.25">
      <c r="A1894" t="s">
        <v>15424</v>
      </c>
      <c r="B1894" t="s">
        <v>15425</v>
      </c>
      <c r="C1894" s="1" t="str">
        <f t="shared" si="195"/>
        <v>21:0955</v>
      </c>
      <c r="D1894" s="1" t="str">
        <f t="shared" si="196"/>
        <v>21:0006</v>
      </c>
      <c r="E1894" t="s">
        <v>15275</v>
      </c>
      <c r="F1894" t="s">
        <v>15426</v>
      </c>
      <c r="H1894">
        <v>64.750862400000003</v>
      </c>
      <c r="I1894">
        <v>-111.30219289999999</v>
      </c>
      <c r="J1894" s="1" t="str">
        <f t="shared" si="194"/>
        <v>Till</v>
      </c>
      <c r="K1894" s="1" t="str">
        <f t="shared" si="197"/>
        <v>Grain Mount: 0.25 – 0.50 mm</v>
      </c>
      <c r="L1894" t="s">
        <v>15277</v>
      </c>
      <c r="M1894" s="1" t="str">
        <f t="shared" si="193"/>
        <v>Prp</v>
      </c>
      <c r="N1894" t="s">
        <v>15427</v>
      </c>
      <c r="O1894" t="s">
        <v>15428</v>
      </c>
      <c r="P1894" t="s">
        <v>7749</v>
      </c>
      <c r="Q1894" t="s">
        <v>7252</v>
      </c>
      <c r="R1894" t="s">
        <v>33</v>
      </c>
      <c r="S1894" t="s">
        <v>367</v>
      </c>
      <c r="T1894" t="s">
        <v>2448</v>
      </c>
      <c r="U1894" t="s">
        <v>501</v>
      </c>
      <c r="V1894" t="s">
        <v>15429</v>
      </c>
      <c r="W1894" t="s">
        <v>1207</v>
      </c>
      <c r="X1894" t="s">
        <v>15430</v>
      </c>
    </row>
    <row r="1895" spans="1:24" hidden="1" x14ac:dyDescent="0.25">
      <c r="A1895" t="s">
        <v>15431</v>
      </c>
      <c r="B1895" t="s">
        <v>15432</v>
      </c>
      <c r="C1895" s="1" t="str">
        <f t="shared" si="195"/>
        <v>21:0955</v>
      </c>
      <c r="D1895" s="1" t="str">
        <f t="shared" si="196"/>
        <v>21:0006</v>
      </c>
      <c r="E1895" t="s">
        <v>15275</v>
      </c>
      <c r="F1895" t="s">
        <v>15433</v>
      </c>
      <c r="H1895">
        <v>64.750862400000003</v>
      </c>
      <c r="I1895">
        <v>-111.30219289999999</v>
      </c>
      <c r="J1895" s="1" t="str">
        <f t="shared" si="194"/>
        <v>Till</v>
      </c>
      <c r="K1895" s="1" t="str">
        <f t="shared" si="197"/>
        <v>Grain Mount: 0.25 – 0.50 mm</v>
      </c>
      <c r="L1895" t="s">
        <v>15277</v>
      </c>
      <c r="M1895" s="1" t="str">
        <f t="shared" si="193"/>
        <v>Prp</v>
      </c>
      <c r="N1895" t="s">
        <v>15434</v>
      </c>
      <c r="O1895" t="s">
        <v>3707</v>
      </c>
      <c r="P1895" t="s">
        <v>15435</v>
      </c>
      <c r="Q1895" t="s">
        <v>2684</v>
      </c>
      <c r="R1895" t="s">
        <v>223</v>
      </c>
      <c r="S1895" t="s">
        <v>15436</v>
      </c>
      <c r="T1895" t="s">
        <v>8206</v>
      </c>
      <c r="U1895" t="s">
        <v>474</v>
      </c>
      <c r="V1895" t="s">
        <v>3979</v>
      </c>
      <c r="W1895" t="s">
        <v>3421</v>
      </c>
      <c r="X1895" t="s">
        <v>15437</v>
      </c>
    </row>
    <row r="1896" spans="1:24" hidden="1" x14ac:dyDescent="0.25">
      <c r="A1896" t="s">
        <v>15438</v>
      </c>
      <c r="B1896" t="s">
        <v>15439</v>
      </c>
      <c r="C1896" s="1" t="str">
        <f t="shared" si="195"/>
        <v>21:0955</v>
      </c>
      <c r="D1896" s="1" t="str">
        <f t="shared" si="196"/>
        <v>21:0006</v>
      </c>
      <c r="E1896" t="s">
        <v>15275</v>
      </c>
      <c r="F1896" t="s">
        <v>15440</v>
      </c>
      <c r="H1896">
        <v>64.750862400000003</v>
      </c>
      <c r="I1896">
        <v>-111.30219289999999</v>
      </c>
      <c r="J1896" s="1" t="str">
        <f t="shared" si="194"/>
        <v>Till</v>
      </c>
      <c r="K1896" s="1" t="str">
        <f t="shared" si="197"/>
        <v>Grain Mount: 0.25 – 0.50 mm</v>
      </c>
      <c r="L1896" t="s">
        <v>15277</v>
      </c>
      <c r="M1896" s="1" t="str">
        <f t="shared" si="193"/>
        <v>Prp</v>
      </c>
      <c r="N1896" t="s">
        <v>15441</v>
      </c>
      <c r="O1896" t="s">
        <v>15442</v>
      </c>
      <c r="P1896" t="s">
        <v>15443</v>
      </c>
      <c r="Q1896" t="s">
        <v>8221</v>
      </c>
      <c r="R1896" t="s">
        <v>245</v>
      </c>
      <c r="S1896" t="s">
        <v>8695</v>
      </c>
      <c r="T1896" t="s">
        <v>2234</v>
      </c>
      <c r="U1896" t="s">
        <v>307</v>
      </c>
      <c r="V1896" t="s">
        <v>15444</v>
      </c>
      <c r="W1896" t="s">
        <v>4756</v>
      </c>
      <c r="X1896" t="s">
        <v>3255</v>
      </c>
    </row>
    <row r="1897" spans="1:24" hidden="1" x14ac:dyDescent="0.25">
      <c r="A1897" t="s">
        <v>15445</v>
      </c>
      <c r="B1897" t="s">
        <v>15446</v>
      </c>
      <c r="C1897" s="1" t="str">
        <f t="shared" si="195"/>
        <v>21:0955</v>
      </c>
      <c r="D1897" s="1" t="str">
        <f t="shared" si="196"/>
        <v>21:0006</v>
      </c>
      <c r="E1897" t="s">
        <v>15275</v>
      </c>
      <c r="F1897" t="s">
        <v>15447</v>
      </c>
      <c r="H1897">
        <v>64.750862400000003</v>
      </c>
      <c r="I1897">
        <v>-111.30219289999999</v>
      </c>
      <c r="J1897" s="1" t="str">
        <f t="shared" si="194"/>
        <v>Till</v>
      </c>
      <c r="K1897" s="1" t="str">
        <f t="shared" si="197"/>
        <v>Grain Mount: 0.25 – 0.50 mm</v>
      </c>
      <c r="L1897" t="s">
        <v>15277</v>
      </c>
      <c r="M1897" s="1" t="str">
        <f t="shared" si="193"/>
        <v>Prp</v>
      </c>
      <c r="N1897" t="s">
        <v>13035</v>
      </c>
      <c r="O1897" t="s">
        <v>15448</v>
      </c>
      <c r="P1897" t="s">
        <v>7552</v>
      </c>
      <c r="Q1897" t="s">
        <v>15449</v>
      </c>
      <c r="R1897" t="s">
        <v>226</v>
      </c>
      <c r="S1897" t="s">
        <v>15450</v>
      </c>
      <c r="T1897" t="s">
        <v>4031</v>
      </c>
      <c r="U1897" t="s">
        <v>209</v>
      </c>
      <c r="V1897" t="s">
        <v>8037</v>
      </c>
      <c r="W1897" t="s">
        <v>7985</v>
      </c>
      <c r="X1897" t="s">
        <v>15451</v>
      </c>
    </row>
    <row r="1898" spans="1:24" hidden="1" x14ac:dyDescent="0.25">
      <c r="A1898" t="s">
        <v>15452</v>
      </c>
      <c r="B1898" t="s">
        <v>15453</v>
      </c>
      <c r="C1898" s="1" t="str">
        <f t="shared" si="195"/>
        <v>21:0955</v>
      </c>
      <c r="D1898" s="1" t="str">
        <f t="shared" si="196"/>
        <v>21:0006</v>
      </c>
      <c r="E1898" t="s">
        <v>15275</v>
      </c>
      <c r="F1898" t="s">
        <v>15454</v>
      </c>
      <c r="H1898">
        <v>64.750862400000003</v>
      </c>
      <c r="I1898">
        <v>-111.30219289999999</v>
      </c>
      <c r="J1898" s="1" t="str">
        <f t="shared" si="194"/>
        <v>Till</v>
      </c>
      <c r="K1898" s="1" t="str">
        <f t="shared" si="197"/>
        <v>Grain Mount: 0.25 – 0.50 mm</v>
      </c>
      <c r="L1898" t="s">
        <v>15277</v>
      </c>
      <c r="M1898" s="1" t="str">
        <f t="shared" si="193"/>
        <v>Prp</v>
      </c>
      <c r="N1898" t="s">
        <v>8494</v>
      </c>
      <c r="O1898" t="s">
        <v>15455</v>
      </c>
      <c r="P1898" t="s">
        <v>7461</v>
      </c>
      <c r="Q1898" t="s">
        <v>15456</v>
      </c>
      <c r="R1898" t="s">
        <v>245</v>
      </c>
      <c r="S1898" t="s">
        <v>15457</v>
      </c>
      <c r="T1898" t="s">
        <v>1295</v>
      </c>
      <c r="U1898" t="s">
        <v>33</v>
      </c>
      <c r="V1898" t="s">
        <v>15458</v>
      </c>
      <c r="W1898" t="s">
        <v>33</v>
      </c>
      <c r="X1898" t="s">
        <v>6695</v>
      </c>
    </row>
    <row r="1899" spans="1:24" hidden="1" x14ac:dyDescent="0.25">
      <c r="A1899" t="s">
        <v>15459</v>
      </c>
      <c r="B1899" t="s">
        <v>15460</v>
      </c>
      <c r="C1899" s="1" t="str">
        <f t="shared" si="195"/>
        <v>21:0955</v>
      </c>
      <c r="D1899" s="1" t="str">
        <f t="shared" si="196"/>
        <v>21:0006</v>
      </c>
      <c r="E1899" t="s">
        <v>15275</v>
      </c>
      <c r="F1899" t="s">
        <v>15461</v>
      </c>
      <c r="H1899">
        <v>64.750862400000003</v>
      </c>
      <c r="I1899">
        <v>-111.30219289999999</v>
      </c>
      <c r="J1899" s="1" t="str">
        <f t="shared" si="194"/>
        <v>Till</v>
      </c>
      <c r="K1899" s="1" t="str">
        <f t="shared" si="197"/>
        <v>Grain Mount: 0.25 – 0.50 mm</v>
      </c>
      <c r="L1899" t="s">
        <v>15277</v>
      </c>
      <c r="M1899" s="1" t="str">
        <f t="shared" si="193"/>
        <v>Prp</v>
      </c>
      <c r="N1899" t="s">
        <v>15462</v>
      </c>
      <c r="O1899" t="s">
        <v>8321</v>
      </c>
      <c r="P1899" t="s">
        <v>15463</v>
      </c>
      <c r="Q1899" t="s">
        <v>15464</v>
      </c>
      <c r="R1899" t="s">
        <v>61</v>
      </c>
      <c r="S1899" t="s">
        <v>15465</v>
      </c>
      <c r="T1899" t="s">
        <v>2423</v>
      </c>
      <c r="U1899" t="s">
        <v>424</v>
      </c>
      <c r="V1899" t="s">
        <v>4196</v>
      </c>
      <c r="W1899" t="s">
        <v>1451</v>
      </c>
      <c r="X1899" t="s">
        <v>15466</v>
      </c>
    </row>
    <row r="1900" spans="1:24" hidden="1" x14ac:dyDescent="0.25">
      <c r="A1900" t="s">
        <v>15467</v>
      </c>
      <c r="B1900" t="s">
        <v>15468</v>
      </c>
      <c r="C1900" s="1" t="str">
        <f t="shared" si="195"/>
        <v>21:0955</v>
      </c>
      <c r="D1900" s="1" t="str">
        <f t="shared" si="196"/>
        <v>21:0006</v>
      </c>
      <c r="E1900" t="s">
        <v>15275</v>
      </c>
      <c r="F1900" t="s">
        <v>15469</v>
      </c>
      <c r="H1900">
        <v>64.750862400000003</v>
      </c>
      <c r="I1900">
        <v>-111.30219289999999</v>
      </c>
      <c r="J1900" s="1" t="str">
        <f t="shared" si="194"/>
        <v>Till</v>
      </c>
      <c r="K1900" s="1" t="str">
        <f t="shared" si="197"/>
        <v>Grain Mount: 0.25 – 0.50 mm</v>
      </c>
      <c r="L1900" t="s">
        <v>15277</v>
      </c>
      <c r="M1900" s="1" t="str">
        <f t="shared" si="193"/>
        <v>Prp</v>
      </c>
      <c r="N1900" t="s">
        <v>15470</v>
      </c>
      <c r="O1900" t="s">
        <v>15471</v>
      </c>
      <c r="P1900" t="s">
        <v>15472</v>
      </c>
      <c r="Q1900" t="s">
        <v>7993</v>
      </c>
      <c r="R1900" t="s">
        <v>33</v>
      </c>
      <c r="S1900" t="s">
        <v>4428</v>
      </c>
      <c r="T1900" t="s">
        <v>3113</v>
      </c>
      <c r="U1900" t="s">
        <v>33</v>
      </c>
      <c r="V1900" t="s">
        <v>15473</v>
      </c>
      <c r="W1900" t="s">
        <v>3202</v>
      </c>
      <c r="X1900" t="s">
        <v>3933</v>
      </c>
    </row>
    <row r="1901" spans="1:24" hidden="1" x14ac:dyDescent="0.25">
      <c r="A1901" t="s">
        <v>15474</v>
      </c>
      <c r="B1901" t="s">
        <v>15475</v>
      </c>
      <c r="C1901" s="1" t="str">
        <f t="shared" si="195"/>
        <v>21:0955</v>
      </c>
      <c r="D1901" s="1" t="str">
        <f t="shared" si="196"/>
        <v>21:0006</v>
      </c>
      <c r="E1901" t="s">
        <v>15275</v>
      </c>
      <c r="F1901" t="s">
        <v>15476</v>
      </c>
      <c r="H1901">
        <v>64.750862400000003</v>
      </c>
      <c r="I1901">
        <v>-111.30219289999999</v>
      </c>
      <c r="J1901" s="1" t="str">
        <f t="shared" si="194"/>
        <v>Till</v>
      </c>
      <c r="K1901" s="1" t="str">
        <f t="shared" si="197"/>
        <v>Grain Mount: 0.25 – 0.50 mm</v>
      </c>
      <c r="L1901" t="s">
        <v>15277</v>
      </c>
      <c r="M1901" s="1" t="str">
        <f t="shared" si="193"/>
        <v>Prp</v>
      </c>
      <c r="N1901" t="s">
        <v>7708</v>
      </c>
      <c r="O1901" t="s">
        <v>15477</v>
      </c>
      <c r="P1901" t="s">
        <v>15478</v>
      </c>
      <c r="Q1901" t="s">
        <v>15479</v>
      </c>
      <c r="R1901" t="s">
        <v>220</v>
      </c>
      <c r="S1901" t="s">
        <v>1667</v>
      </c>
      <c r="T1901" t="s">
        <v>985</v>
      </c>
      <c r="U1901" t="s">
        <v>170</v>
      </c>
      <c r="V1901" t="s">
        <v>15480</v>
      </c>
      <c r="W1901" t="s">
        <v>1646</v>
      </c>
      <c r="X1901" t="s">
        <v>15481</v>
      </c>
    </row>
    <row r="1902" spans="1:24" hidden="1" x14ac:dyDescent="0.25">
      <c r="A1902" t="s">
        <v>15482</v>
      </c>
      <c r="B1902" t="s">
        <v>15483</v>
      </c>
      <c r="C1902" s="1" t="str">
        <f t="shared" si="195"/>
        <v>21:0955</v>
      </c>
      <c r="D1902" s="1" t="str">
        <f t="shared" si="196"/>
        <v>21:0006</v>
      </c>
      <c r="E1902" t="s">
        <v>15275</v>
      </c>
      <c r="F1902" t="s">
        <v>15484</v>
      </c>
      <c r="H1902">
        <v>64.750862400000003</v>
      </c>
      <c r="I1902">
        <v>-111.30219289999999</v>
      </c>
      <c r="J1902" s="1" t="str">
        <f t="shared" si="194"/>
        <v>Till</v>
      </c>
      <c r="K1902" s="1" t="str">
        <f t="shared" si="197"/>
        <v>Grain Mount: 0.25 – 0.50 mm</v>
      </c>
      <c r="L1902" t="s">
        <v>15277</v>
      </c>
      <c r="M1902" s="1" t="str">
        <f t="shared" si="193"/>
        <v>Prp</v>
      </c>
      <c r="N1902" t="s">
        <v>15485</v>
      </c>
      <c r="O1902" t="s">
        <v>5856</v>
      </c>
      <c r="P1902" t="s">
        <v>15486</v>
      </c>
      <c r="Q1902" t="s">
        <v>15487</v>
      </c>
      <c r="R1902" t="s">
        <v>33</v>
      </c>
      <c r="S1902" t="s">
        <v>7396</v>
      </c>
      <c r="T1902" t="s">
        <v>2234</v>
      </c>
      <c r="U1902" t="s">
        <v>33</v>
      </c>
      <c r="V1902" t="s">
        <v>7387</v>
      </c>
      <c r="W1902" t="s">
        <v>669</v>
      </c>
      <c r="X1902" t="s">
        <v>7182</v>
      </c>
    </row>
    <row r="1903" spans="1:24" hidden="1" x14ac:dyDescent="0.25">
      <c r="A1903" t="s">
        <v>15488</v>
      </c>
      <c r="B1903" t="s">
        <v>15489</v>
      </c>
      <c r="C1903" s="1" t="str">
        <f t="shared" si="195"/>
        <v>21:0955</v>
      </c>
      <c r="D1903" s="1" t="str">
        <f t="shared" si="196"/>
        <v>21:0006</v>
      </c>
      <c r="E1903" t="s">
        <v>15275</v>
      </c>
      <c r="F1903" t="s">
        <v>15490</v>
      </c>
      <c r="H1903">
        <v>64.750862400000003</v>
      </c>
      <c r="I1903">
        <v>-111.30219289999999</v>
      </c>
      <c r="J1903" s="1" t="str">
        <f t="shared" si="194"/>
        <v>Till</v>
      </c>
      <c r="K1903" s="1" t="str">
        <f t="shared" si="197"/>
        <v>Grain Mount: 0.25 – 0.50 mm</v>
      </c>
      <c r="L1903" t="s">
        <v>15277</v>
      </c>
      <c r="M1903" s="1" t="str">
        <f t="shared" si="193"/>
        <v>Prp</v>
      </c>
      <c r="N1903" t="s">
        <v>15491</v>
      </c>
      <c r="O1903" t="s">
        <v>15492</v>
      </c>
      <c r="P1903" t="s">
        <v>15493</v>
      </c>
      <c r="Q1903" t="s">
        <v>11440</v>
      </c>
      <c r="R1903" t="s">
        <v>33</v>
      </c>
      <c r="S1903" t="s">
        <v>8658</v>
      </c>
      <c r="T1903" t="s">
        <v>49</v>
      </c>
      <c r="U1903" t="s">
        <v>33</v>
      </c>
      <c r="V1903" t="s">
        <v>8181</v>
      </c>
      <c r="W1903" t="s">
        <v>214</v>
      </c>
      <c r="X1903" t="s">
        <v>11159</v>
      </c>
    </row>
    <row r="1904" spans="1:24" hidden="1" x14ac:dyDescent="0.25">
      <c r="A1904" t="s">
        <v>15494</v>
      </c>
      <c r="B1904" t="s">
        <v>15495</v>
      </c>
      <c r="C1904" s="1" t="str">
        <f t="shared" si="195"/>
        <v>21:0955</v>
      </c>
      <c r="D1904" s="1" t="str">
        <f t="shared" si="196"/>
        <v>21:0006</v>
      </c>
      <c r="E1904" t="s">
        <v>15275</v>
      </c>
      <c r="F1904" t="s">
        <v>15496</v>
      </c>
      <c r="H1904">
        <v>64.750862400000003</v>
      </c>
      <c r="I1904">
        <v>-111.30219289999999</v>
      </c>
      <c r="J1904" s="1" t="str">
        <f t="shared" si="194"/>
        <v>Till</v>
      </c>
      <c r="K1904" s="1" t="str">
        <f t="shared" si="197"/>
        <v>Grain Mount: 0.25 – 0.50 mm</v>
      </c>
      <c r="L1904" t="s">
        <v>15277</v>
      </c>
      <c r="M1904" s="1" t="str">
        <f t="shared" si="193"/>
        <v>Prp</v>
      </c>
      <c r="N1904" t="s">
        <v>15497</v>
      </c>
      <c r="O1904" t="s">
        <v>15498</v>
      </c>
      <c r="P1904" t="s">
        <v>15499</v>
      </c>
      <c r="Q1904" t="s">
        <v>12832</v>
      </c>
      <c r="R1904" t="s">
        <v>33</v>
      </c>
      <c r="S1904" t="s">
        <v>7542</v>
      </c>
      <c r="T1904" t="s">
        <v>182</v>
      </c>
      <c r="U1904" t="s">
        <v>33</v>
      </c>
      <c r="V1904" t="s">
        <v>12775</v>
      </c>
      <c r="W1904" t="s">
        <v>765</v>
      </c>
      <c r="X1904" t="s">
        <v>13528</v>
      </c>
    </row>
    <row r="1905" spans="1:24" hidden="1" x14ac:dyDescent="0.25">
      <c r="A1905" t="s">
        <v>15500</v>
      </c>
      <c r="B1905" t="s">
        <v>15501</v>
      </c>
      <c r="C1905" s="1" t="str">
        <f t="shared" si="195"/>
        <v>21:0955</v>
      </c>
      <c r="D1905" s="1" t="str">
        <f t="shared" si="196"/>
        <v>21:0006</v>
      </c>
      <c r="E1905" t="s">
        <v>15275</v>
      </c>
      <c r="F1905" t="s">
        <v>15502</v>
      </c>
      <c r="H1905">
        <v>64.750862400000003</v>
      </c>
      <c r="I1905">
        <v>-111.30219289999999</v>
      </c>
      <c r="J1905" s="1" t="str">
        <f t="shared" si="194"/>
        <v>Till</v>
      </c>
      <c r="K1905" s="1" t="str">
        <f t="shared" si="197"/>
        <v>Grain Mount: 0.25 – 0.50 mm</v>
      </c>
      <c r="L1905" t="s">
        <v>15277</v>
      </c>
      <c r="M1905" s="1" t="str">
        <f t="shared" si="193"/>
        <v>Prp</v>
      </c>
      <c r="N1905" t="s">
        <v>1919</v>
      </c>
      <c r="O1905" t="s">
        <v>15503</v>
      </c>
      <c r="P1905" t="s">
        <v>15504</v>
      </c>
      <c r="Q1905" t="s">
        <v>7156</v>
      </c>
      <c r="R1905" t="s">
        <v>221</v>
      </c>
      <c r="S1905" t="s">
        <v>15505</v>
      </c>
      <c r="T1905" t="s">
        <v>3741</v>
      </c>
      <c r="U1905" t="s">
        <v>33</v>
      </c>
      <c r="V1905" t="s">
        <v>1472</v>
      </c>
      <c r="W1905" t="s">
        <v>33</v>
      </c>
      <c r="X1905" t="s">
        <v>7263</v>
      </c>
    </row>
    <row r="1906" spans="1:24" hidden="1" x14ac:dyDescent="0.25">
      <c r="A1906" t="s">
        <v>15506</v>
      </c>
      <c r="B1906" t="s">
        <v>15507</v>
      </c>
      <c r="C1906" s="1" t="str">
        <f t="shared" si="195"/>
        <v>21:0955</v>
      </c>
      <c r="D1906" s="1" t="str">
        <f t="shared" si="196"/>
        <v>21:0006</v>
      </c>
      <c r="E1906" t="s">
        <v>15275</v>
      </c>
      <c r="F1906" t="s">
        <v>15508</v>
      </c>
      <c r="H1906">
        <v>64.750862400000003</v>
      </c>
      <c r="I1906">
        <v>-111.30219289999999</v>
      </c>
      <c r="J1906" s="1" t="str">
        <f t="shared" si="194"/>
        <v>Till</v>
      </c>
      <c r="K1906" s="1" t="str">
        <f t="shared" si="197"/>
        <v>Grain Mount: 0.25 – 0.50 mm</v>
      </c>
      <c r="L1906" t="s">
        <v>15277</v>
      </c>
      <c r="M1906" s="1" t="str">
        <f t="shared" si="193"/>
        <v>Prp</v>
      </c>
      <c r="N1906" t="s">
        <v>10853</v>
      </c>
      <c r="O1906" t="s">
        <v>15509</v>
      </c>
      <c r="P1906" t="s">
        <v>7179</v>
      </c>
      <c r="Q1906" t="s">
        <v>852</v>
      </c>
      <c r="R1906" t="s">
        <v>33</v>
      </c>
      <c r="S1906" t="s">
        <v>15510</v>
      </c>
      <c r="T1906" t="s">
        <v>880</v>
      </c>
      <c r="U1906" t="s">
        <v>331</v>
      </c>
      <c r="V1906" t="s">
        <v>10893</v>
      </c>
      <c r="W1906" t="s">
        <v>641</v>
      </c>
      <c r="X1906" t="s">
        <v>15511</v>
      </c>
    </row>
    <row r="1907" spans="1:24" hidden="1" x14ac:dyDescent="0.25">
      <c r="A1907" t="s">
        <v>15512</v>
      </c>
      <c r="B1907" t="s">
        <v>15513</v>
      </c>
      <c r="C1907" s="1" t="str">
        <f t="shared" si="195"/>
        <v>21:0955</v>
      </c>
      <c r="D1907" s="1" t="str">
        <f t="shared" si="196"/>
        <v>21:0006</v>
      </c>
      <c r="E1907" t="s">
        <v>15275</v>
      </c>
      <c r="F1907" t="s">
        <v>15514</v>
      </c>
      <c r="H1907">
        <v>64.750862400000003</v>
      </c>
      <c r="I1907">
        <v>-111.30219289999999</v>
      </c>
      <c r="J1907" s="1" t="str">
        <f t="shared" si="194"/>
        <v>Till</v>
      </c>
      <c r="K1907" s="1" t="str">
        <f t="shared" si="197"/>
        <v>Grain Mount: 0.25 – 0.50 mm</v>
      </c>
      <c r="L1907" t="s">
        <v>15277</v>
      </c>
      <c r="M1907" s="1" t="str">
        <f t="shared" si="193"/>
        <v>Prp</v>
      </c>
      <c r="N1907" t="s">
        <v>7503</v>
      </c>
      <c r="O1907" t="s">
        <v>7772</v>
      </c>
      <c r="P1907" t="s">
        <v>7949</v>
      </c>
      <c r="Q1907" t="s">
        <v>15515</v>
      </c>
      <c r="R1907" t="s">
        <v>223</v>
      </c>
      <c r="S1907" t="s">
        <v>8036</v>
      </c>
      <c r="T1907" t="s">
        <v>7516</v>
      </c>
      <c r="U1907" t="s">
        <v>424</v>
      </c>
      <c r="V1907" t="s">
        <v>13148</v>
      </c>
      <c r="W1907" t="s">
        <v>1297</v>
      </c>
      <c r="X1907" t="s">
        <v>2268</v>
      </c>
    </row>
    <row r="1908" spans="1:24" hidden="1" x14ac:dyDescent="0.25">
      <c r="A1908" t="s">
        <v>15516</v>
      </c>
      <c r="B1908" t="s">
        <v>15517</v>
      </c>
      <c r="C1908" s="1" t="str">
        <f t="shared" si="195"/>
        <v>21:0955</v>
      </c>
      <c r="D1908" s="1" t="str">
        <f t="shared" si="196"/>
        <v>21:0006</v>
      </c>
      <c r="E1908" t="s">
        <v>15275</v>
      </c>
      <c r="F1908" t="s">
        <v>15518</v>
      </c>
      <c r="H1908">
        <v>64.750862400000003</v>
      </c>
      <c r="I1908">
        <v>-111.30219289999999</v>
      </c>
      <c r="J1908" s="1" t="str">
        <f t="shared" si="194"/>
        <v>Till</v>
      </c>
      <c r="K1908" s="1" t="str">
        <f t="shared" si="197"/>
        <v>Grain Mount: 0.25 – 0.50 mm</v>
      </c>
      <c r="L1908" t="s">
        <v>15277</v>
      </c>
      <c r="M1908" s="1" t="str">
        <f t="shared" si="193"/>
        <v>Prp</v>
      </c>
      <c r="N1908" t="s">
        <v>10582</v>
      </c>
      <c r="O1908" t="s">
        <v>15519</v>
      </c>
      <c r="P1908" t="s">
        <v>10190</v>
      </c>
      <c r="Q1908" t="s">
        <v>10239</v>
      </c>
      <c r="R1908" t="s">
        <v>220</v>
      </c>
      <c r="S1908" t="s">
        <v>8028</v>
      </c>
      <c r="T1908" t="s">
        <v>4031</v>
      </c>
      <c r="U1908" t="s">
        <v>474</v>
      </c>
      <c r="V1908" t="s">
        <v>5220</v>
      </c>
      <c r="W1908" t="s">
        <v>63</v>
      </c>
      <c r="X1908" t="s">
        <v>8595</v>
      </c>
    </row>
    <row r="1909" spans="1:24" hidden="1" x14ac:dyDescent="0.25">
      <c r="A1909" t="s">
        <v>15520</v>
      </c>
      <c r="B1909" t="s">
        <v>15521</v>
      </c>
      <c r="C1909" s="1" t="str">
        <f t="shared" si="195"/>
        <v>21:0955</v>
      </c>
      <c r="D1909" s="1" t="str">
        <f t="shared" si="196"/>
        <v>21:0006</v>
      </c>
      <c r="E1909" t="s">
        <v>15275</v>
      </c>
      <c r="F1909" t="s">
        <v>15522</v>
      </c>
      <c r="H1909">
        <v>64.750862400000003</v>
      </c>
      <c r="I1909">
        <v>-111.30219289999999</v>
      </c>
      <c r="J1909" s="1" t="str">
        <f t="shared" si="194"/>
        <v>Till</v>
      </c>
      <c r="K1909" s="1" t="str">
        <f t="shared" si="197"/>
        <v>Grain Mount: 0.25 – 0.50 mm</v>
      </c>
      <c r="L1909" t="s">
        <v>15277</v>
      </c>
      <c r="M1909" s="1" t="str">
        <f t="shared" si="193"/>
        <v>Prp</v>
      </c>
      <c r="N1909" t="s">
        <v>6744</v>
      </c>
      <c r="O1909" t="s">
        <v>15523</v>
      </c>
      <c r="P1909" t="s">
        <v>15524</v>
      </c>
      <c r="Q1909" t="s">
        <v>1580</v>
      </c>
      <c r="R1909" t="s">
        <v>411</v>
      </c>
      <c r="S1909" t="s">
        <v>15525</v>
      </c>
      <c r="T1909" t="s">
        <v>2707</v>
      </c>
      <c r="U1909" t="s">
        <v>33</v>
      </c>
      <c r="V1909" t="s">
        <v>8619</v>
      </c>
      <c r="W1909" t="s">
        <v>927</v>
      </c>
      <c r="X1909" t="s">
        <v>8446</v>
      </c>
    </row>
    <row r="1910" spans="1:24" hidden="1" x14ac:dyDescent="0.25">
      <c r="A1910" t="s">
        <v>15526</v>
      </c>
      <c r="B1910" t="s">
        <v>15527</v>
      </c>
      <c r="C1910" s="1" t="str">
        <f t="shared" si="195"/>
        <v>21:0955</v>
      </c>
      <c r="D1910" s="1" t="str">
        <f t="shared" si="196"/>
        <v>21:0006</v>
      </c>
      <c r="E1910" t="s">
        <v>15275</v>
      </c>
      <c r="F1910" t="s">
        <v>15528</v>
      </c>
      <c r="H1910">
        <v>64.750862400000003</v>
      </c>
      <c r="I1910">
        <v>-111.30219289999999</v>
      </c>
      <c r="J1910" s="1" t="str">
        <f t="shared" si="194"/>
        <v>Till</v>
      </c>
      <c r="K1910" s="1" t="str">
        <f t="shared" si="197"/>
        <v>Grain Mount: 0.25 – 0.50 mm</v>
      </c>
      <c r="L1910" t="s">
        <v>15277</v>
      </c>
      <c r="M1910" s="1" t="str">
        <f t="shared" si="193"/>
        <v>Prp</v>
      </c>
      <c r="N1910" t="s">
        <v>15529</v>
      </c>
      <c r="O1910" t="s">
        <v>10237</v>
      </c>
      <c r="P1910" t="s">
        <v>15530</v>
      </c>
      <c r="Q1910" t="s">
        <v>3081</v>
      </c>
      <c r="R1910" t="s">
        <v>90</v>
      </c>
      <c r="S1910" t="s">
        <v>14143</v>
      </c>
      <c r="T1910" t="s">
        <v>3293</v>
      </c>
      <c r="U1910" t="s">
        <v>33</v>
      </c>
      <c r="V1910" t="s">
        <v>2926</v>
      </c>
      <c r="W1910" t="s">
        <v>307</v>
      </c>
      <c r="X1910" t="s">
        <v>15531</v>
      </c>
    </row>
    <row r="1911" spans="1:24" hidden="1" x14ac:dyDescent="0.25">
      <c r="A1911" t="s">
        <v>15532</v>
      </c>
      <c r="B1911" t="s">
        <v>15533</v>
      </c>
      <c r="C1911" s="1" t="str">
        <f t="shared" si="195"/>
        <v>21:0955</v>
      </c>
      <c r="D1911" s="1" t="str">
        <f t="shared" si="196"/>
        <v>21:0006</v>
      </c>
      <c r="E1911" t="s">
        <v>15275</v>
      </c>
      <c r="F1911" t="s">
        <v>15534</v>
      </c>
      <c r="H1911">
        <v>64.750862400000003</v>
      </c>
      <c r="I1911">
        <v>-111.30219289999999</v>
      </c>
      <c r="J1911" s="1" t="str">
        <f t="shared" si="194"/>
        <v>Till</v>
      </c>
      <c r="K1911" s="1" t="str">
        <f t="shared" si="197"/>
        <v>Grain Mount: 0.25 – 0.50 mm</v>
      </c>
      <c r="L1911" t="s">
        <v>15277</v>
      </c>
      <c r="M1911" s="1" t="str">
        <f t="shared" si="193"/>
        <v>Prp</v>
      </c>
      <c r="N1911" t="s">
        <v>15535</v>
      </c>
      <c r="O1911" t="s">
        <v>13005</v>
      </c>
      <c r="P1911" t="s">
        <v>15536</v>
      </c>
      <c r="Q1911" t="s">
        <v>4539</v>
      </c>
      <c r="R1911" t="s">
        <v>33</v>
      </c>
      <c r="S1911" t="s">
        <v>15537</v>
      </c>
      <c r="T1911" t="s">
        <v>317</v>
      </c>
      <c r="U1911" t="s">
        <v>33</v>
      </c>
      <c r="V1911" t="s">
        <v>10950</v>
      </c>
      <c r="W1911" t="s">
        <v>939</v>
      </c>
      <c r="X1911" t="s">
        <v>15538</v>
      </c>
    </row>
    <row r="1912" spans="1:24" hidden="1" x14ac:dyDescent="0.25">
      <c r="A1912" t="s">
        <v>15539</v>
      </c>
      <c r="B1912" t="s">
        <v>15540</v>
      </c>
      <c r="C1912" s="1" t="str">
        <f t="shared" si="195"/>
        <v>21:0955</v>
      </c>
      <c r="D1912" s="1" t="str">
        <f t="shared" si="196"/>
        <v>21:0006</v>
      </c>
      <c r="E1912" t="s">
        <v>15275</v>
      </c>
      <c r="F1912" t="s">
        <v>15541</v>
      </c>
      <c r="H1912">
        <v>64.750862400000003</v>
      </c>
      <c r="I1912">
        <v>-111.30219289999999</v>
      </c>
      <c r="J1912" s="1" t="str">
        <f t="shared" si="194"/>
        <v>Till</v>
      </c>
      <c r="K1912" s="1" t="str">
        <f t="shared" si="197"/>
        <v>Grain Mount: 0.25 – 0.50 mm</v>
      </c>
      <c r="L1912" t="s">
        <v>15277</v>
      </c>
      <c r="M1912" s="1" t="str">
        <f t="shared" si="193"/>
        <v>Prp</v>
      </c>
      <c r="N1912" t="s">
        <v>10533</v>
      </c>
      <c r="O1912" t="s">
        <v>3696</v>
      </c>
      <c r="P1912" t="s">
        <v>15542</v>
      </c>
      <c r="Q1912" t="s">
        <v>11456</v>
      </c>
      <c r="R1912" t="s">
        <v>278</v>
      </c>
      <c r="S1912" t="s">
        <v>8313</v>
      </c>
      <c r="T1912" t="s">
        <v>2893</v>
      </c>
      <c r="U1912" t="s">
        <v>366</v>
      </c>
      <c r="V1912" t="s">
        <v>15543</v>
      </c>
      <c r="W1912" t="s">
        <v>526</v>
      </c>
      <c r="X1912" t="s">
        <v>15544</v>
      </c>
    </row>
    <row r="1913" spans="1:24" hidden="1" x14ac:dyDescent="0.25">
      <c r="A1913" t="s">
        <v>15545</v>
      </c>
      <c r="B1913" t="s">
        <v>15546</v>
      </c>
      <c r="C1913" s="1" t="str">
        <f t="shared" si="195"/>
        <v>21:0955</v>
      </c>
      <c r="D1913" s="1" t="str">
        <f t="shared" si="196"/>
        <v>21:0006</v>
      </c>
      <c r="E1913" t="s">
        <v>15275</v>
      </c>
      <c r="F1913" t="s">
        <v>15547</v>
      </c>
      <c r="H1913">
        <v>64.750862400000003</v>
      </c>
      <c r="I1913">
        <v>-111.30219289999999</v>
      </c>
      <c r="J1913" s="1" t="str">
        <f t="shared" si="194"/>
        <v>Till</v>
      </c>
      <c r="K1913" s="1" t="str">
        <f t="shared" si="197"/>
        <v>Grain Mount: 0.25 – 0.50 mm</v>
      </c>
      <c r="L1913" t="s">
        <v>15277</v>
      </c>
      <c r="M1913" s="1" t="str">
        <f t="shared" si="193"/>
        <v>Prp</v>
      </c>
      <c r="N1913" t="s">
        <v>15548</v>
      </c>
      <c r="O1913" t="s">
        <v>8077</v>
      </c>
      <c r="P1913" t="s">
        <v>12855</v>
      </c>
      <c r="Q1913" t="s">
        <v>11615</v>
      </c>
      <c r="R1913" t="s">
        <v>33</v>
      </c>
      <c r="S1913" t="s">
        <v>10150</v>
      </c>
      <c r="T1913" t="s">
        <v>3113</v>
      </c>
      <c r="U1913" t="s">
        <v>318</v>
      </c>
      <c r="V1913" t="s">
        <v>15549</v>
      </c>
      <c r="W1913" t="s">
        <v>15550</v>
      </c>
      <c r="X1913" t="s">
        <v>11709</v>
      </c>
    </row>
    <row r="1914" spans="1:24" hidden="1" x14ac:dyDescent="0.25">
      <c r="A1914" t="s">
        <v>15551</v>
      </c>
      <c r="B1914" t="s">
        <v>15552</v>
      </c>
      <c r="C1914" s="1" t="str">
        <f t="shared" si="195"/>
        <v>21:0955</v>
      </c>
      <c r="D1914" s="1" t="str">
        <f t="shared" si="196"/>
        <v>21:0006</v>
      </c>
      <c r="E1914" t="s">
        <v>15275</v>
      </c>
      <c r="F1914" t="s">
        <v>15553</v>
      </c>
      <c r="H1914">
        <v>64.750862400000003</v>
      </c>
      <c r="I1914">
        <v>-111.30219289999999</v>
      </c>
      <c r="J1914" s="1" t="str">
        <f t="shared" si="194"/>
        <v>Till</v>
      </c>
      <c r="K1914" s="1" t="str">
        <f t="shared" si="197"/>
        <v>Grain Mount: 0.25 – 0.50 mm</v>
      </c>
      <c r="L1914" t="s">
        <v>15277</v>
      </c>
      <c r="M1914" s="1" t="str">
        <f t="shared" si="193"/>
        <v>Prp</v>
      </c>
      <c r="N1914" t="s">
        <v>15554</v>
      </c>
      <c r="O1914" t="s">
        <v>15555</v>
      </c>
      <c r="P1914" t="s">
        <v>15556</v>
      </c>
      <c r="Q1914" t="s">
        <v>8230</v>
      </c>
      <c r="R1914" t="s">
        <v>33</v>
      </c>
      <c r="S1914" t="s">
        <v>15557</v>
      </c>
      <c r="T1914" t="s">
        <v>880</v>
      </c>
      <c r="U1914" t="s">
        <v>87</v>
      </c>
      <c r="V1914" t="s">
        <v>7060</v>
      </c>
      <c r="W1914" t="s">
        <v>1451</v>
      </c>
      <c r="X1914" t="s">
        <v>15558</v>
      </c>
    </row>
    <row r="1915" spans="1:24" hidden="1" x14ac:dyDescent="0.25">
      <c r="A1915" t="s">
        <v>15559</v>
      </c>
      <c r="B1915" t="s">
        <v>15560</v>
      </c>
      <c r="C1915" s="1" t="str">
        <f t="shared" si="195"/>
        <v>21:0955</v>
      </c>
      <c r="D1915" s="1" t="str">
        <f t="shared" si="196"/>
        <v>21:0006</v>
      </c>
      <c r="E1915" t="s">
        <v>15275</v>
      </c>
      <c r="F1915" t="s">
        <v>15561</v>
      </c>
      <c r="H1915">
        <v>64.750862400000003</v>
      </c>
      <c r="I1915">
        <v>-111.30219289999999</v>
      </c>
      <c r="J1915" s="1" t="str">
        <f t="shared" si="194"/>
        <v>Till</v>
      </c>
      <c r="K1915" s="1" t="str">
        <f t="shared" si="197"/>
        <v>Grain Mount: 0.25 – 0.50 mm</v>
      </c>
      <c r="L1915" t="s">
        <v>15277</v>
      </c>
      <c r="M1915" s="1" t="str">
        <f t="shared" si="193"/>
        <v>Prp</v>
      </c>
      <c r="N1915" t="s">
        <v>15562</v>
      </c>
      <c r="O1915" t="s">
        <v>2889</v>
      </c>
      <c r="P1915" t="s">
        <v>11955</v>
      </c>
      <c r="Q1915" t="s">
        <v>15563</v>
      </c>
      <c r="R1915" t="s">
        <v>33</v>
      </c>
      <c r="S1915" t="s">
        <v>12536</v>
      </c>
      <c r="T1915" t="s">
        <v>343</v>
      </c>
      <c r="U1915" t="s">
        <v>1246</v>
      </c>
      <c r="V1915" t="s">
        <v>15564</v>
      </c>
      <c r="W1915" t="s">
        <v>1437</v>
      </c>
      <c r="X1915" t="s">
        <v>8926</v>
      </c>
    </row>
    <row r="1916" spans="1:24" hidden="1" x14ac:dyDescent="0.25">
      <c r="A1916" t="s">
        <v>15565</v>
      </c>
      <c r="B1916" t="s">
        <v>15566</v>
      </c>
      <c r="C1916" s="1" t="str">
        <f t="shared" si="195"/>
        <v>21:0955</v>
      </c>
      <c r="D1916" s="1" t="str">
        <f t="shared" si="196"/>
        <v>21:0006</v>
      </c>
      <c r="E1916" t="s">
        <v>15275</v>
      </c>
      <c r="F1916" t="s">
        <v>15567</v>
      </c>
      <c r="H1916">
        <v>64.750862400000003</v>
      </c>
      <c r="I1916">
        <v>-111.30219289999999</v>
      </c>
      <c r="J1916" s="1" t="str">
        <f t="shared" si="194"/>
        <v>Till</v>
      </c>
      <c r="K1916" s="1" t="str">
        <f t="shared" si="197"/>
        <v>Grain Mount: 0.25 – 0.50 mm</v>
      </c>
      <c r="L1916" t="s">
        <v>15277</v>
      </c>
      <c r="M1916" s="1" t="str">
        <f t="shared" si="193"/>
        <v>Prp</v>
      </c>
      <c r="N1916" t="s">
        <v>15568</v>
      </c>
      <c r="O1916" t="s">
        <v>8642</v>
      </c>
      <c r="P1916" t="s">
        <v>2714</v>
      </c>
      <c r="Q1916" t="s">
        <v>8528</v>
      </c>
      <c r="R1916" t="s">
        <v>411</v>
      </c>
      <c r="S1916" t="s">
        <v>5952</v>
      </c>
      <c r="T1916" t="s">
        <v>6024</v>
      </c>
      <c r="U1916" t="s">
        <v>172</v>
      </c>
      <c r="V1916" t="s">
        <v>13148</v>
      </c>
      <c r="W1916" t="s">
        <v>1449</v>
      </c>
      <c r="X1916" t="s">
        <v>15569</v>
      </c>
    </row>
    <row r="1917" spans="1:24" hidden="1" x14ac:dyDescent="0.25">
      <c r="A1917" t="s">
        <v>15570</v>
      </c>
      <c r="B1917" t="s">
        <v>15571</v>
      </c>
      <c r="C1917" s="1" t="str">
        <f t="shared" si="195"/>
        <v>21:0955</v>
      </c>
      <c r="D1917" s="1" t="str">
        <f t="shared" si="196"/>
        <v>21:0006</v>
      </c>
      <c r="E1917" t="s">
        <v>15275</v>
      </c>
      <c r="F1917" t="s">
        <v>15572</v>
      </c>
      <c r="H1917">
        <v>64.750862400000003</v>
      </c>
      <c r="I1917">
        <v>-111.30219289999999</v>
      </c>
      <c r="J1917" s="1" t="str">
        <f t="shared" si="194"/>
        <v>Till</v>
      </c>
      <c r="K1917" s="1" t="str">
        <f t="shared" si="197"/>
        <v>Grain Mount: 0.25 – 0.50 mm</v>
      </c>
      <c r="L1917" t="s">
        <v>15277</v>
      </c>
      <c r="M1917" s="1" t="str">
        <f t="shared" si="193"/>
        <v>Prp</v>
      </c>
      <c r="N1917" t="s">
        <v>15573</v>
      </c>
      <c r="O1917" t="s">
        <v>15574</v>
      </c>
      <c r="P1917" t="s">
        <v>15575</v>
      </c>
      <c r="Q1917" t="s">
        <v>15576</v>
      </c>
      <c r="R1917" t="s">
        <v>101</v>
      </c>
      <c r="S1917" t="s">
        <v>7816</v>
      </c>
      <c r="T1917" t="s">
        <v>1056</v>
      </c>
      <c r="U1917" t="s">
        <v>50</v>
      </c>
      <c r="V1917" t="s">
        <v>15577</v>
      </c>
      <c r="W1917" t="s">
        <v>939</v>
      </c>
      <c r="X1917" t="s">
        <v>15578</v>
      </c>
    </row>
    <row r="1918" spans="1:24" hidden="1" x14ac:dyDescent="0.25">
      <c r="A1918" t="s">
        <v>15579</v>
      </c>
      <c r="B1918" t="s">
        <v>15580</v>
      </c>
      <c r="C1918" s="1" t="str">
        <f t="shared" si="195"/>
        <v>21:0955</v>
      </c>
      <c r="D1918" s="1" t="str">
        <f t="shared" si="196"/>
        <v>21:0006</v>
      </c>
      <c r="E1918" t="s">
        <v>15275</v>
      </c>
      <c r="F1918" t="s">
        <v>15581</v>
      </c>
      <c r="H1918">
        <v>64.750862400000003</v>
      </c>
      <c r="I1918">
        <v>-111.30219289999999</v>
      </c>
      <c r="J1918" s="1" t="str">
        <f t="shared" si="194"/>
        <v>Till</v>
      </c>
      <c r="K1918" s="1" t="str">
        <f t="shared" si="197"/>
        <v>Grain Mount: 0.25 – 0.50 mm</v>
      </c>
      <c r="L1918" t="s">
        <v>15277</v>
      </c>
      <c r="M1918" s="1" t="str">
        <f t="shared" si="193"/>
        <v>Prp</v>
      </c>
      <c r="N1918" t="s">
        <v>15582</v>
      </c>
      <c r="O1918" t="s">
        <v>15583</v>
      </c>
      <c r="P1918" t="s">
        <v>15584</v>
      </c>
      <c r="Q1918" t="s">
        <v>15585</v>
      </c>
      <c r="R1918" t="s">
        <v>33</v>
      </c>
      <c r="S1918" t="s">
        <v>15391</v>
      </c>
      <c r="T1918" t="s">
        <v>3421</v>
      </c>
      <c r="U1918" t="s">
        <v>409</v>
      </c>
      <c r="V1918" t="s">
        <v>15586</v>
      </c>
      <c r="W1918" t="s">
        <v>7025</v>
      </c>
      <c r="X1918" t="s">
        <v>14553</v>
      </c>
    </row>
    <row r="1919" spans="1:24" hidden="1" x14ac:dyDescent="0.25">
      <c r="A1919" t="s">
        <v>15587</v>
      </c>
      <c r="B1919" t="s">
        <v>15588</v>
      </c>
      <c r="C1919" s="1" t="str">
        <f t="shared" si="195"/>
        <v>21:0955</v>
      </c>
      <c r="D1919" s="1" t="str">
        <f t="shared" si="196"/>
        <v>21:0006</v>
      </c>
      <c r="E1919" t="s">
        <v>15275</v>
      </c>
      <c r="F1919" t="s">
        <v>15589</v>
      </c>
      <c r="H1919">
        <v>64.750862400000003</v>
      </c>
      <c r="I1919">
        <v>-111.30219289999999</v>
      </c>
      <c r="J1919" s="1" t="str">
        <f t="shared" si="194"/>
        <v>Till</v>
      </c>
      <c r="K1919" s="1" t="str">
        <f t="shared" si="197"/>
        <v>Grain Mount: 0.25 – 0.50 mm</v>
      </c>
      <c r="L1919" t="s">
        <v>15277</v>
      </c>
      <c r="M1919" s="1" t="str">
        <f>HYPERLINK("http://geochem.nrcan.gc.ca/cdogs/content/kwd/kwd030529_e.htm", "Hi_Cr_Di")</f>
        <v>Hi_Cr_Di</v>
      </c>
      <c r="N1919" t="s">
        <v>11026</v>
      </c>
      <c r="O1919" t="s">
        <v>15590</v>
      </c>
      <c r="P1919" t="s">
        <v>5867</v>
      </c>
      <c r="Q1919" t="s">
        <v>15591</v>
      </c>
      <c r="R1919" t="s">
        <v>480</v>
      </c>
      <c r="S1919" t="s">
        <v>14318</v>
      </c>
      <c r="T1919" t="s">
        <v>4992</v>
      </c>
      <c r="U1919" t="s">
        <v>187</v>
      </c>
      <c r="V1919" t="s">
        <v>15592</v>
      </c>
      <c r="W1919" t="s">
        <v>1706</v>
      </c>
      <c r="X1919" t="s">
        <v>1129</v>
      </c>
    </row>
    <row r="1920" spans="1:24" hidden="1" x14ac:dyDescent="0.25">
      <c r="A1920" t="s">
        <v>15593</v>
      </c>
      <c r="B1920" t="s">
        <v>15594</v>
      </c>
      <c r="C1920" s="1" t="str">
        <f t="shared" si="195"/>
        <v>21:0955</v>
      </c>
      <c r="D1920" s="1" t="str">
        <f t="shared" si="196"/>
        <v>21:0006</v>
      </c>
      <c r="E1920" t="s">
        <v>15275</v>
      </c>
      <c r="F1920" t="s">
        <v>15595</v>
      </c>
      <c r="H1920">
        <v>64.750862400000003</v>
      </c>
      <c r="I1920">
        <v>-111.30219289999999</v>
      </c>
      <c r="J1920" s="1" t="str">
        <f t="shared" si="194"/>
        <v>Till</v>
      </c>
      <c r="K1920" s="1" t="str">
        <f t="shared" si="197"/>
        <v>Grain Mount: 0.25 – 0.50 mm</v>
      </c>
      <c r="L1920" t="s">
        <v>15277</v>
      </c>
      <c r="M1920" s="1" t="str">
        <f>HYPERLINK("http://geochem.nrcan.gc.ca/cdogs/content/kwd/kwd030543_e.htm", "Di")</f>
        <v>Di</v>
      </c>
      <c r="N1920" t="s">
        <v>15596</v>
      </c>
      <c r="O1920" t="s">
        <v>15597</v>
      </c>
      <c r="P1920" t="s">
        <v>2655</v>
      </c>
      <c r="Q1920" t="s">
        <v>15598</v>
      </c>
      <c r="R1920" t="s">
        <v>200</v>
      </c>
      <c r="S1920" t="s">
        <v>15599</v>
      </c>
      <c r="T1920" t="s">
        <v>728</v>
      </c>
      <c r="U1920" t="s">
        <v>15600</v>
      </c>
      <c r="V1920" t="s">
        <v>6896</v>
      </c>
      <c r="W1920" t="s">
        <v>4718</v>
      </c>
      <c r="X1920" t="s">
        <v>14724</v>
      </c>
    </row>
    <row r="1921" spans="1:24" hidden="1" x14ac:dyDescent="0.25">
      <c r="A1921" t="s">
        <v>15601</v>
      </c>
      <c r="B1921" t="s">
        <v>15602</v>
      </c>
      <c r="C1921" s="1" t="str">
        <f t="shared" si="195"/>
        <v>21:0955</v>
      </c>
      <c r="D1921" s="1" t="str">
        <f t="shared" si="196"/>
        <v>21:0006</v>
      </c>
      <c r="E1921" t="s">
        <v>15275</v>
      </c>
      <c r="F1921" t="s">
        <v>15603</v>
      </c>
      <c r="H1921">
        <v>64.750862400000003</v>
      </c>
      <c r="I1921">
        <v>-111.30219289999999</v>
      </c>
      <c r="J1921" s="1" t="str">
        <f t="shared" si="194"/>
        <v>Till</v>
      </c>
      <c r="K1921" s="1" t="str">
        <f t="shared" si="197"/>
        <v>Grain Mount: 0.25 – 0.50 mm</v>
      </c>
      <c r="L1921" t="s">
        <v>15277</v>
      </c>
      <c r="M1921" s="1" t="str">
        <f>HYPERLINK("http://geochem.nrcan.gc.ca/cdogs/content/kwd/kwd030529_e.htm", "Hi_Cr_Di")</f>
        <v>Hi_Cr_Di</v>
      </c>
      <c r="N1921" t="s">
        <v>15604</v>
      </c>
      <c r="O1921" t="s">
        <v>8922</v>
      </c>
      <c r="P1921" t="s">
        <v>15605</v>
      </c>
      <c r="Q1921" t="s">
        <v>15606</v>
      </c>
      <c r="R1921" t="s">
        <v>718</v>
      </c>
      <c r="S1921" t="s">
        <v>15607</v>
      </c>
      <c r="T1921" t="s">
        <v>1078</v>
      </c>
      <c r="U1921" t="s">
        <v>1528</v>
      </c>
      <c r="V1921" t="s">
        <v>14406</v>
      </c>
      <c r="W1921" t="s">
        <v>4430</v>
      </c>
      <c r="X1921" t="s">
        <v>13465</v>
      </c>
    </row>
    <row r="1922" spans="1:24" hidden="1" x14ac:dyDescent="0.25">
      <c r="A1922" t="s">
        <v>15608</v>
      </c>
      <c r="B1922" t="s">
        <v>15609</v>
      </c>
      <c r="C1922" s="1" t="str">
        <f t="shared" si="195"/>
        <v>21:0955</v>
      </c>
      <c r="D1922" s="1" t="str">
        <f t="shared" si="196"/>
        <v>21:0006</v>
      </c>
      <c r="E1922" t="s">
        <v>15275</v>
      </c>
      <c r="F1922" t="s">
        <v>15610</v>
      </c>
      <c r="H1922">
        <v>64.750862400000003</v>
      </c>
      <c r="I1922">
        <v>-111.30219289999999</v>
      </c>
      <c r="J1922" s="1" t="str">
        <f t="shared" si="194"/>
        <v>Till</v>
      </c>
      <c r="K1922" s="1" t="str">
        <f t="shared" si="197"/>
        <v>Grain Mount: 0.25 – 0.50 mm</v>
      </c>
      <c r="L1922" t="s">
        <v>15277</v>
      </c>
      <c r="M1922" s="1" t="str">
        <f>HYPERLINK("http://geochem.nrcan.gc.ca/cdogs/content/kwd/kwd030530_e.htm", "Cr_Di")</f>
        <v>Cr_Di</v>
      </c>
      <c r="N1922" t="s">
        <v>15611</v>
      </c>
      <c r="O1922" t="s">
        <v>10989</v>
      </c>
      <c r="P1922" t="s">
        <v>15612</v>
      </c>
      <c r="Q1922" t="s">
        <v>15613</v>
      </c>
      <c r="R1922" t="s">
        <v>15614</v>
      </c>
      <c r="S1922" t="s">
        <v>15615</v>
      </c>
      <c r="T1922" t="s">
        <v>1036</v>
      </c>
      <c r="U1922" t="s">
        <v>15616</v>
      </c>
      <c r="V1922" t="s">
        <v>15617</v>
      </c>
      <c r="W1922" t="s">
        <v>2893</v>
      </c>
      <c r="X1922" t="s">
        <v>15618</v>
      </c>
    </row>
    <row r="1923" spans="1:24" hidden="1" x14ac:dyDescent="0.25">
      <c r="A1923" t="s">
        <v>15619</v>
      </c>
      <c r="B1923" t="s">
        <v>15620</v>
      </c>
      <c r="C1923" s="1" t="str">
        <f t="shared" si="195"/>
        <v>21:0955</v>
      </c>
      <c r="D1923" s="1" t="str">
        <f t="shared" si="196"/>
        <v>21:0006</v>
      </c>
      <c r="E1923" t="s">
        <v>15275</v>
      </c>
      <c r="F1923" t="s">
        <v>15621</v>
      </c>
      <c r="H1923">
        <v>64.750862400000003</v>
      </c>
      <c r="I1923">
        <v>-111.30219289999999</v>
      </c>
      <c r="J1923" s="1" t="str">
        <f t="shared" si="194"/>
        <v>Till</v>
      </c>
      <c r="K1923" s="1" t="str">
        <f t="shared" si="197"/>
        <v>Grain Mount: 0.25 – 0.50 mm</v>
      </c>
      <c r="L1923" t="s">
        <v>15277</v>
      </c>
      <c r="M1923" s="1" t="str">
        <f>HYPERLINK("http://geochem.nrcan.gc.ca/cdogs/content/kwd/kwd030529_e.htm", "Hi_Cr_Di")</f>
        <v>Hi_Cr_Di</v>
      </c>
      <c r="N1923" t="s">
        <v>8070</v>
      </c>
      <c r="O1923" t="s">
        <v>15622</v>
      </c>
      <c r="P1923" t="s">
        <v>15623</v>
      </c>
      <c r="Q1923" t="s">
        <v>6115</v>
      </c>
      <c r="R1923" t="s">
        <v>245</v>
      </c>
      <c r="S1923" t="s">
        <v>15624</v>
      </c>
      <c r="T1923" t="s">
        <v>2353</v>
      </c>
      <c r="U1923" t="s">
        <v>3131</v>
      </c>
      <c r="V1923" t="s">
        <v>5154</v>
      </c>
      <c r="W1923" t="s">
        <v>469</v>
      </c>
      <c r="X1923" t="s">
        <v>12221</v>
      </c>
    </row>
    <row r="1924" spans="1:24" hidden="1" x14ac:dyDescent="0.25">
      <c r="A1924" t="s">
        <v>15625</v>
      </c>
      <c r="B1924" t="s">
        <v>15626</v>
      </c>
      <c r="C1924" s="1" t="str">
        <f t="shared" si="195"/>
        <v>21:0955</v>
      </c>
      <c r="D1924" s="1" t="str">
        <f t="shared" si="196"/>
        <v>21:0006</v>
      </c>
      <c r="E1924" t="s">
        <v>15275</v>
      </c>
      <c r="F1924" t="s">
        <v>15627</v>
      </c>
      <c r="H1924">
        <v>64.750862400000003</v>
      </c>
      <c r="I1924">
        <v>-111.30219289999999</v>
      </c>
      <c r="J1924" s="1" t="str">
        <f t="shared" si="194"/>
        <v>Till</v>
      </c>
      <c r="K1924" s="1" t="str">
        <f t="shared" si="197"/>
        <v>Grain Mount: 0.25 – 0.50 mm</v>
      </c>
      <c r="L1924" t="s">
        <v>15277</v>
      </c>
      <c r="M1924" s="1" t="str">
        <f>HYPERLINK("http://geochem.nrcan.gc.ca/cdogs/content/kwd/kwd030530_e.htm", "Cr_Di")</f>
        <v>Cr_Di</v>
      </c>
      <c r="N1924" t="s">
        <v>1560</v>
      </c>
      <c r="O1924" t="s">
        <v>15628</v>
      </c>
      <c r="P1924" t="s">
        <v>9765</v>
      </c>
      <c r="Q1924" t="s">
        <v>13543</v>
      </c>
      <c r="R1924" t="s">
        <v>1269</v>
      </c>
      <c r="S1924" t="s">
        <v>6840</v>
      </c>
      <c r="T1924" t="s">
        <v>1558</v>
      </c>
      <c r="U1924" t="s">
        <v>2456</v>
      </c>
      <c r="V1924" t="s">
        <v>15629</v>
      </c>
      <c r="W1924" t="s">
        <v>172</v>
      </c>
      <c r="X1924" t="s">
        <v>15630</v>
      </c>
    </row>
    <row r="1925" spans="1:24" hidden="1" x14ac:dyDescent="0.25">
      <c r="A1925" t="s">
        <v>15631</v>
      </c>
      <c r="B1925" t="s">
        <v>15632</v>
      </c>
      <c r="C1925" s="1" t="str">
        <f t="shared" si="195"/>
        <v>21:0955</v>
      </c>
      <c r="D1925" s="1" t="str">
        <f t="shared" si="196"/>
        <v>21:0006</v>
      </c>
      <c r="E1925" t="s">
        <v>15275</v>
      </c>
      <c r="F1925" t="s">
        <v>15633</v>
      </c>
      <c r="H1925">
        <v>64.750862400000003</v>
      </c>
      <c r="I1925">
        <v>-111.30219289999999</v>
      </c>
      <c r="J1925" s="1" t="str">
        <f t="shared" si="194"/>
        <v>Till</v>
      </c>
      <c r="K1925" s="1" t="str">
        <f t="shared" si="197"/>
        <v>Grain Mount: 0.25 – 0.50 mm</v>
      </c>
      <c r="L1925" t="s">
        <v>15277</v>
      </c>
      <c r="M1925" s="1" t="str">
        <f>HYPERLINK("http://geochem.nrcan.gc.ca/cdogs/content/kwd/kwd030529_e.htm", "Hi_Cr_Di")</f>
        <v>Hi_Cr_Di</v>
      </c>
      <c r="N1925" t="s">
        <v>2016</v>
      </c>
      <c r="O1925" t="s">
        <v>15634</v>
      </c>
      <c r="P1925" t="s">
        <v>2348</v>
      </c>
      <c r="Q1925" t="s">
        <v>15635</v>
      </c>
      <c r="R1925" t="s">
        <v>1156</v>
      </c>
      <c r="S1925" t="s">
        <v>15636</v>
      </c>
      <c r="T1925" t="s">
        <v>14459</v>
      </c>
      <c r="U1925" t="s">
        <v>6443</v>
      </c>
      <c r="V1925" t="s">
        <v>15637</v>
      </c>
      <c r="W1925" t="s">
        <v>2392</v>
      </c>
      <c r="X1925" t="s">
        <v>1986</v>
      </c>
    </row>
    <row r="1926" spans="1:24" hidden="1" x14ac:dyDescent="0.25">
      <c r="A1926" t="s">
        <v>15638</v>
      </c>
      <c r="B1926" t="s">
        <v>15639</v>
      </c>
      <c r="C1926" s="1" t="str">
        <f t="shared" si="195"/>
        <v>21:0955</v>
      </c>
      <c r="D1926" s="1" t="str">
        <f t="shared" si="196"/>
        <v>21:0006</v>
      </c>
      <c r="E1926" t="s">
        <v>15275</v>
      </c>
      <c r="F1926" t="s">
        <v>15640</v>
      </c>
      <c r="H1926">
        <v>64.750862400000003</v>
      </c>
      <c r="I1926">
        <v>-111.30219289999999</v>
      </c>
      <c r="J1926" s="1" t="str">
        <f t="shared" si="194"/>
        <v>Till</v>
      </c>
      <c r="K1926" s="1" t="str">
        <f t="shared" si="197"/>
        <v>Grain Mount: 0.25 – 0.50 mm</v>
      </c>
      <c r="L1926" t="s">
        <v>15277</v>
      </c>
      <c r="M1926" s="1" t="str">
        <f>HYPERLINK("http://geochem.nrcan.gc.ca/cdogs/content/kwd/kwd030543_e.htm", "Di")</f>
        <v>Di</v>
      </c>
      <c r="N1926" t="s">
        <v>15641</v>
      </c>
      <c r="O1926" t="s">
        <v>15642</v>
      </c>
      <c r="P1926" t="s">
        <v>76</v>
      </c>
      <c r="Q1926" t="s">
        <v>5443</v>
      </c>
      <c r="R1926" t="s">
        <v>115</v>
      </c>
      <c r="S1926" t="s">
        <v>15643</v>
      </c>
      <c r="T1926" t="s">
        <v>633</v>
      </c>
      <c r="U1926" t="s">
        <v>6360</v>
      </c>
      <c r="V1926" t="s">
        <v>15644</v>
      </c>
      <c r="W1926" t="s">
        <v>1081</v>
      </c>
      <c r="X1926" t="s">
        <v>7007</v>
      </c>
    </row>
    <row r="1927" spans="1:24" hidden="1" x14ac:dyDescent="0.25">
      <c r="A1927" t="s">
        <v>15645</v>
      </c>
      <c r="B1927" t="s">
        <v>15646</v>
      </c>
      <c r="C1927" s="1" t="str">
        <f t="shared" si="195"/>
        <v>21:0955</v>
      </c>
      <c r="D1927" s="1" t="str">
        <f t="shared" si="196"/>
        <v>21:0006</v>
      </c>
      <c r="E1927" t="s">
        <v>15275</v>
      </c>
      <c r="F1927" t="s">
        <v>15647</v>
      </c>
      <c r="H1927">
        <v>64.750862400000003</v>
      </c>
      <c r="I1927">
        <v>-111.30219289999999</v>
      </c>
      <c r="J1927" s="1" t="str">
        <f t="shared" si="194"/>
        <v>Till</v>
      </c>
      <c r="K1927" s="1" t="str">
        <f t="shared" si="197"/>
        <v>Grain Mount: 0.25 – 0.50 mm</v>
      </c>
      <c r="L1927" t="s">
        <v>15277</v>
      </c>
      <c r="M1927" s="1" t="str">
        <f>HYPERLINK("http://geochem.nrcan.gc.ca/cdogs/content/kwd/kwd030529_e.htm", "Hi_Cr_Di")</f>
        <v>Hi_Cr_Di</v>
      </c>
      <c r="N1927" t="s">
        <v>15648</v>
      </c>
      <c r="O1927" t="s">
        <v>15649</v>
      </c>
      <c r="P1927" t="s">
        <v>13448</v>
      </c>
      <c r="Q1927" t="s">
        <v>15650</v>
      </c>
      <c r="R1927" t="s">
        <v>1892</v>
      </c>
      <c r="S1927" t="s">
        <v>13236</v>
      </c>
      <c r="T1927" t="s">
        <v>129</v>
      </c>
      <c r="U1927" t="s">
        <v>6281</v>
      </c>
      <c r="V1927" t="s">
        <v>15651</v>
      </c>
      <c r="W1927" t="s">
        <v>1719</v>
      </c>
      <c r="X1927" t="s">
        <v>15652</v>
      </c>
    </row>
    <row r="1928" spans="1:24" hidden="1" x14ac:dyDescent="0.25">
      <c r="A1928" t="s">
        <v>15653</v>
      </c>
      <c r="B1928" t="s">
        <v>15654</v>
      </c>
      <c r="C1928" s="1" t="str">
        <f t="shared" si="195"/>
        <v>21:0955</v>
      </c>
      <c r="D1928" s="1" t="str">
        <f t="shared" si="196"/>
        <v>21:0006</v>
      </c>
      <c r="E1928" t="s">
        <v>15275</v>
      </c>
      <c r="F1928" t="s">
        <v>15655</v>
      </c>
      <c r="H1928">
        <v>64.750862400000003</v>
      </c>
      <c r="I1928">
        <v>-111.30219289999999</v>
      </c>
      <c r="J1928" s="1" t="str">
        <f t="shared" si="194"/>
        <v>Till</v>
      </c>
      <c r="K1928" s="1" t="str">
        <f t="shared" si="197"/>
        <v>Grain Mount: 0.25 – 0.50 mm</v>
      </c>
      <c r="L1928" t="s">
        <v>15277</v>
      </c>
      <c r="M1928" s="1" t="str">
        <f>HYPERLINK("http://geochem.nrcan.gc.ca/cdogs/content/kwd/kwd030543_e.htm", "Di")</f>
        <v>Di</v>
      </c>
      <c r="N1928" t="s">
        <v>6875</v>
      </c>
      <c r="O1928" t="s">
        <v>2349</v>
      </c>
      <c r="P1928" t="s">
        <v>13156</v>
      </c>
      <c r="Q1928" t="s">
        <v>7384</v>
      </c>
      <c r="R1928" t="s">
        <v>718</v>
      </c>
      <c r="S1928" t="s">
        <v>10496</v>
      </c>
      <c r="T1928" t="s">
        <v>390</v>
      </c>
      <c r="U1928" t="s">
        <v>15656</v>
      </c>
      <c r="V1928" t="s">
        <v>15657</v>
      </c>
      <c r="W1928" t="s">
        <v>425</v>
      </c>
      <c r="X1928" t="s">
        <v>15658</v>
      </c>
    </row>
    <row r="1929" spans="1:24" hidden="1" x14ac:dyDescent="0.25">
      <c r="A1929" t="s">
        <v>15659</v>
      </c>
      <c r="B1929" t="s">
        <v>15660</v>
      </c>
      <c r="C1929" s="1" t="str">
        <f t="shared" si="195"/>
        <v>21:0955</v>
      </c>
      <c r="D1929" s="1" t="str">
        <f t="shared" si="196"/>
        <v>21:0006</v>
      </c>
      <c r="E1929" t="s">
        <v>15275</v>
      </c>
      <c r="F1929" t="s">
        <v>15661</v>
      </c>
      <c r="H1929">
        <v>64.750862400000003</v>
      </c>
      <c r="I1929">
        <v>-111.30219289999999</v>
      </c>
      <c r="J1929" s="1" t="str">
        <f t="shared" si="194"/>
        <v>Till</v>
      </c>
      <c r="K1929" s="1" t="str">
        <f t="shared" si="197"/>
        <v>Grain Mount: 0.25 – 0.50 mm</v>
      </c>
      <c r="L1929" t="s">
        <v>15277</v>
      </c>
      <c r="M1929" s="1" t="str">
        <f>HYPERLINK("http://geochem.nrcan.gc.ca/cdogs/content/kwd/kwd030530_e.htm", "Cr_Di")</f>
        <v>Cr_Di</v>
      </c>
      <c r="N1929" t="s">
        <v>15662</v>
      </c>
      <c r="O1929" t="s">
        <v>1776</v>
      </c>
      <c r="P1929" t="s">
        <v>5682</v>
      </c>
      <c r="Q1929" t="s">
        <v>14338</v>
      </c>
      <c r="R1929" t="s">
        <v>1193</v>
      </c>
      <c r="S1929" t="s">
        <v>15663</v>
      </c>
      <c r="T1929" t="s">
        <v>1503</v>
      </c>
      <c r="U1929" t="s">
        <v>1194</v>
      </c>
      <c r="V1929" t="s">
        <v>15664</v>
      </c>
      <c r="W1929" t="s">
        <v>1892</v>
      </c>
      <c r="X1929" t="s">
        <v>15665</v>
      </c>
    </row>
    <row r="1930" spans="1:24" hidden="1" x14ac:dyDescent="0.25">
      <c r="A1930" t="s">
        <v>15666</v>
      </c>
      <c r="B1930" t="s">
        <v>15667</v>
      </c>
      <c r="C1930" s="1" t="str">
        <f t="shared" si="195"/>
        <v>21:0955</v>
      </c>
      <c r="D1930" s="1" t="str">
        <f t="shared" si="196"/>
        <v>21:0006</v>
      </c>
      <c r="E1930" t="s">
        <v>15275</v>
      </c>
      <c r="F1930" t="s">
        <v>15668</v>
      </c>
      <c r="H1930">
        <v>64.750862400000003</v>
      </c>
      <c r="I1930">
        <v>-111.30219289999999</v>
      </c>
      <c r="J1930" s="1" t="str">
        <f t="shared" si="194"/>
        <v>Till</v>
      </c>
      <c r="K1930" s="1" t="str">
        <f t="shared" si="197"/>
        <v>Grain Mount: 0.25 – 0.50 mm</v>
      </c>
      <c r="L1930" t="s">
        <v>15277</v>
      </c>
      <c r="M1930" s="1" t="str">
        <f>HYPERLINK("http://geochem.nrcan.gc.ca/cdogs/content/kwd/kwd030543_e.htm", "Di")</f>
        <v>Di</v>
      </c>
      <c r="N1930" t="s">
        <v>6115</v>
      </c>
      <c r="O1930" t="s">
        <v>8003</v>
      </c>
      <c r="P1930" t="s">
        <v>5194</v>
      </c>
      <c r="Q1930" t="s">
        <v>6820</v>
      </c>
      <c r="R1930" t="s">
        <v>184</v>
      </c>
      <c r="S1930" t="s">
        <v>15669</v>
      </c>
      <c r="T1930" t="s">
        <v>1892</v>
      </c>
      <c r="U1930" t="s">
        <v>14869</v>
      </c>
      <c r="V1930" t="s">
        <v>15670</v>
      </c>
      <c r="W1930" t="s">
        <v>2571</v>
      </c>
      <c r="X1930" t="s">
        <v>4878</v>
      </c>
    </row>
    <row r="1931" spans="1:24" hidden="1" x14ac:dyDescent="0.25">
      <c r="A1931" t="s">
        <v>15671</v>
      </c>
      <c r="B1931" t="s">
        <v>15672</v>
      </c>
      <c r="C1931" s="1" t="str">
        <f t="shared" si="195"/>
        <v>21:0955</v>
      </c>
      <c r="D1931" s="1" t="str">
        <f t="shared" si="196"/>
        <v>21:0006</v>
      </c>
      <c r="E1931" t="s">
        <v>15275</v>
      </c>
      <c r="F1931" t="s">
        <v>15673</v>
      </c>
      <c r="H1931">
        <v>64.750862400000003</v>
      </c>
      <c r="I1931">
        <v>-111.30219289999999</v>
      </c>
      <c r="J1931" s="1" t="str">
        <f t="shared" si="194"/>
        <v>Till</v>
      </c>
      <c r="K1931" s="1" t="str">
        <f t="shared" si="197"/>
        <v>Grain Mount: 0.25 – 0.50 mm</v>
      </c>
      <c r="L1931" t="s">
        <v>15277</v>
      </c>
      <c r="M1931" s="1" t="str">
        <f>HYPERLINK("http://geochem.nrcan.gc.ca/cdogs/content/kwd/kwd030543_e.htm", "Di")</f>
        <v>Di</v>
      </c>
      <c r="N1931" t="s">
        <v>131</v>
      </c>
      <c r="O1931" t="s">
        <v>15674</v>
      </c>
      <c r="P1931" t="s">
        <v>15656</v>
      </c>
      <c r="Q1931" t="s">
        <v>15675</v>
      </c>
      <c r="R1931" t="s">
        <v>50</v>
      </c>
      <c r="S1931" t="s">
        <v>13567</v>
      </c>
      <c r="T1931" t="s">
        <v>238</v>
      </c>
      <c r="U1931" t="s">
        <v>15676</v>
      </c>
      <c r="V1931" t="s">
        <v>15677</v>
      </c>
      <c r="W1931" t="s">
        <v>1527</v>
      </c>
      <c r="X1931" t="s">
        <v>15678</v>
      </c>
    </row>
    <row r="1932" spans="1:24" hidden="1" x14ac:dyDescent="0.25">
      <c r="A1932" t="s">
        <v>15679</v>
      </c>
      <c r="B1932" t="s">
        <v>15680</v>
      </c>
      <c r="C1932" s="1" t="str">
        <f t="shared" si="195"/>
        <v>21:0955</v>
      </c>
      <c r="D1932" s="1" t="str">
        <f t="shared" si="196"/>
        <v>21:0006</v>
      </c>
      <c r="E1932" t="s">
        <v>15275</v>
      </c>
      <c r="F1932" t="s">
        <v>15681</v>
      </c>
      <c r="H1932">
        <v>64.750862400000003</v>
      </c>
      <c r="I1932">
        <v>-111.30219289999999</v>
      </c>
      <c r="J1932" s="1" t="str">
        <f t="shared" si="194"/>
        <v>Till</v>
      </c>
      <c r="K1932" s="1" t="str">
        <f t="shared" si="197"/>
        <v>Grain Mount: 0.25 – 0.50 mm</v>
      </c>
      <c r="L1932" t="s">
        <v>15277</v>
      </c>
      <c r="M1932" s="1" t="str">
        <f>HYPERLINK("http://geochem.nrcan.gc.ca/cdogs/content/kwd/kwd030530_e.htm", "Cr_Di")</f>
        <v>Cr_Di</v>
      </c>
      <c r="N1932" t="s">
        <v>14404</v>
      </c>
      <c r="O1932" t="s">
        <v>15682</v>
      </c>
      <c r="P1932" t="s">
        <v>11805</v>
      </c>
      <c r="Q1932" t="s">
        <v>14391</v>
      </c>
      <c r="R1932" t="s">
        <v>490</v>
      </c>
      <c r="S1932" t="s">
        <v>13319</v>
      </c>
      <c r="T1932" t="s">
        <v>1149</v>
      </c>
      <c r="U1932" t="s">
        <v>13934</v>
      </c>
      <c r="V1932" t="s">
        <v>15683</v>
      </c>
      <c r="W1932" t="s">
        <v>345</v>
      </c>
      <c r="X1932" t="s">
        <v>15684</v>
      </c>
    </row>
    <row r="1933" spans="1:24" hidden="1" x14ac:dyDescent="0.25">
      <c r="A1933" t="s">
        <v>15685</v>
      </c>
      <c r="B1933" t="s">
        <v>15686</v>
      </c>
      <c r="C1933" s="1" t="str">
        <f t="shared" si="195"/>
        <v>21:0955</v>
      </c>
      <c r="D1933" s="1" t="str">
        <f t="shared" si="196"/>
        <v>21:0006</v>
      </c>
      <c r="E1933" t="s">
        <v>15275</v>
      </c>
      <c r="F1933" t="s">
        <v>15687</v>
      </c>
      <c r="H1933">
        <v>64.750862400000003</v>
      </c>
      <c r="I1933">
        <v>-111.30219289999999</v>
      </c>
      <c r="J1933" s="1" t="str">
        <f t="shared" si="194"/>
        <v>Till</v>
      </c>
      <c r="K1933" s="1" t="str">
        <f t="shared" si="197"/>
        <v>Grain Mount: 0.25 – 0.50 mm</v>
      </c>
      <c r="L1933" t="s">
        <v>15277</v>
      </c>
      <c r="M1933" s="1" t="str">
        <f>HYPERLINK("http://geochem.nrcan.gc.ca/cdogs/content/kwd/kwd030529_e.htm", "Hi_Cr_Di")</f>
        <v>Hi_Cr_Di</v>
      </c>
      <c r="N1933" t="s">
        <v>15650</v>
      </c>
      <c r="O1933" t="s">
        <v>7289</v>
      </c>
      <c r="P1933" t="s">
        <v>15688</v>
      </c>
      <c r="Q1933" t="s">
        <v>5900</v>
      </c>
      <c r="R1933" t="s">
        <v>223</v>
      </c>
      <c r="S1933" t="s">
        <v>15689</v>
      </c>
      <c r="T1933" t="s">
        <v>1009</v>
      </c>
      <c r="U1933" t="s">
        <v>15690</v>
      </c>
      <c r="V1933" t="s">
        <v>6694</v>
      </c>
      <c r="W1933" t="s">
        <v>380</v>
      </c>
      <c r="X1933" t="s">
        <v>15691</v>
      </c>
    </row>
    <row r="1934" spans="1:24" hidden="1" x14ac:dyDescent="0.25">
      <c r="A1934" t="s">
        <v>15692</v>
      </c>
      <c r="B1934" t="s">
        <v>15693</v>
      </c>
      <c r="C1934" s="1" t="str">
        <f t="shared" si="195"/>
        <v>21:0955</v>
      </c>
      <c r="D1934" s="1" t="str">
        <f t="shared" si="196"/>
        <v>21:0006</v>
      </c>
      <c r="E1934" t="s">
        <v>15275</v>
      </c>
      <c r="F1934" t="s">
        <v>15694</v>
      </c>
      <c r="H1934">
        <v>64.750862400000003</v>
      </c>
      <c r="I1934">
        <v>-111.30219289999999</v>
      </c>
      <c r="J1934" s="1" t="str">
        <f t="shared" si="194"/>
        <v>Till</v>
      </c>
      <c r="K1934" s="1" t="str">
        <f t="shared" si="197"/>
        <v>Grain Mount: 0.25 – 0.50 mm</v>
      </c>
      <c r="L1934" t="s">
        <v>15277</v>
      </c>
      <c r="M1934" s="1" t="str">
        <f>HYPERLINK("http://geochem.nrcan.gc.ca/cdogs/content/kwd/kwd030543_e.htm", "Di")</f>
        <v>Di</v>
      </c>
      <c r="N1934" t="s">
        <v>15695</v>
      </c>
      <c r="O1934" t="s">
        <v>292</v>
      </c>
      <c r="P1934" t="s">
        <v>6947</v>
      </c>
      <c r="Q1934" t="s">
        <v>15696</v>
      </c>
      <c r="R1934" t="s">
        <v>782</v>
      </c>
      <c r="S1934" t="s">
        <v>15697</v>
      </c>
      <c r="T1934" t="s">
        <v>636</v>
      </c>
      <c r="U1934" t="s">
        <v>6408</v>
      </c>
      <c r="V1934" t="s">
        <v>15698</v>
      </c>
      <c r="W1934" t="s">
        <v>662</v>
      </c>
      <c r="X1934" t="s">
        <v>2718</v>
      </c>
    </row>
    <row r="1935" spans="1:24" hidden="1" x14ac:dyDescent="0.25">
      <c r="A1935" t="s">
        <v>15699</v>
      </c>
      <c r="B1935" t="s">
        <v>15700</v>
      </c>
      <c r="C1935" s="1" t="str">
        <f t="shared" si="195"/>
        <v>21:0955</v>
      </c>
      <c r="D1935" s="1" t="str">
        <f t="shared" si="196"/>
        <v>21:0006</v>
      </c>
      <c r="E1935" t="s">
        <v>15275</v>
      </c>
      <c r="F1935" t="s">
        <v>15701</v>
      </c>
      <c r="H1935">
        <v>64.750862400000003</v>
      </c>
      <c r="I1935">
        <v>-111.30219289999999</v>
      </c>
      <c r="J1935" s="1" t="str">
        <f t="shared" si="194"/>
        <v>Till</v>
      </c>
      <c r="K1935" s="1" t="str">
        <f t="shared" si="197"/>
        <v>Grain Mount: 0.25 – 0.50 mm</v>
      </c>
      <c r="L1935" t="s">
        <v>15277</v>
      </c>
      <c r="M1935" s="1" t="str">
        <f>HYPERLINK("http://geochem.nrcan.gc.ca/cdogs/content/kwd/kwd030530_e.htm", "Cr_Di")</f>
        <v>Cr_Di</v>
      </c>
      <c r="N1935" t="s">
        <v>1126</v>
      </c>
      <c r="O1935" t="s">
        <v>8278</v>
      </c>
      <c r="P1935" t="s">
        <v>15702</v>
      </c>
      <c r="Q1935" t="s">
        <v>15703</v>
      </c>
      <c r="R1935" t="s">
        <v>421</v>
      </c>
      <c r="S1935" t="s">
        <v>15704</v>
      </c>
      <c r="T1935" t="s">
        <v>1390</v>
      </c>
      <c r="U1935" t="s">
        <v>15705</v>
      </c>
      <c r="V1935" t="s">
        <v>6879</v>
      </c>
      <c r="W1935" t="s">
        <v>3546</v>
      </c>
      <c r="X1935" t="s">
        <v>6746</v>
      </c>
    </row>
    <row r="1936" spans="1:24" hidden="1" x14ac:dyDescent="0.25">
      <c r="A1936" t="s">
        <v>15706</v>
      </c>
      <c r="B1936" t="s">
        <v>15707</v>
      </c>
      <c r="C1936" s="1" t="str">
        <f t="shared" si="195"/>
        <v>21:0955</v>
      </c>
      <c r="D1936" s="1" t="str">
        <f t="shared" si="196"/>
        <v>21:0006</v>
      </c>
      <c r="E1936" t="s">
        <v>15275</v>
      </c>
      <c r="F1936" t="s">
        <v>15708</v>
      </c>
      <c r="H1936">
        <v>64.750862400000003</v>
      </c>
      <c r="I1936">
        <v>-111.30219289999999</v>
      </c>
      <c r="J1936" s="1" t="str">
        <f t="shared" si="194"/>
        <v>Till</v>
      </c>
      <c r="K1936" s="1" t="str">
        <f t="shared" si="197"/>
        <v>Grain Mount: 0.25 – 0.50 mm</v>
      </c>
      <c r="L1936" t="s">
        <v>15277</v>
      </c>
      <c r="M1936" s="1" t="str">
        <f>HYPERLINK("http://geochem.nrcan.gc.ca/cdogs/content/kwd/kwd030530_e.htm", "Cr_Di")</f>
        <v>Cr_Di</v>
      </c>
      <c r="N1936" t="s">
        <v>15709</v>
      </c>
      <c r="O1936" t="s">
        <v>15710</v>
      </c>
      <c r="P1936" t="s">
        <v>1560</v>
      </c>
      <c r="Q1936" t="s">
        <v>15711</v>
      </c>
      <c r="R1936" t="s">
        <v>409</v>
      </c>
      <c r="S1936" t="s">
        <v>13567</v>
      </c>
      <c r="T1936" t="s">
        <v>2948</v>
      </c>
      <c r="U1936" t="s">
        <v>11209</v>
      </c>
      <c r="V1936" t="s">
        <v>15712</v>
      </c>
      <c r="W1936" t="s">
        <v>1637</v>
      </c>
      <c r="X1936" t="s">
        <v>15713</v>
      </c>
    </row>
    <row r="1937" spans="1:24" hidden="1" x14ac:dyDescent="0.25">
      <c r="A1937" t="s">
        <v>15714</v>
      </c>
      <c r="B1937" t="s">
        <v>15715</v>
      </c>
      <c r="C1937" s="1" t="str">
        <f t="shared" si="195"/>
        <v>21:0955</v>
      </c>
      <c r="D1937" s="1" t="str">
        <f t="shared" si="196"/>
        <v>21:0006</v>
      </c>
      <c r="E1937" t="s">
        <v>15275</v>
      </c>
      <c r="F1937" t="s">
        <v>15716</v>
      </c>
      <c r="H1937">
        <v>64.750862400000003</v>
      </c>
      <c r="I1937">
        <v>-111.30219289999999</v>
      </c>
      <c r="J1937" s="1" t="str">
        <f t="shared" si="194"/>
        <v>Till</v>
      </c>
      <c r="K1937" s="1" t="str">
        <f t="shared" si="197"/>
        <v>Grain Mount: 0.25 – 0.50 mm</v>
      </c>
      <c r="L1937" t="s">
        <v>15277</v>
      </c>
      <c r="M1937" s="1" t="str">
        <f>HYPERLINK("http://geochem.nrcan.gc.ca/cdogs/content/kwd/kwd030543_e.htm", "Di")</f>
        <v>Di</v>
      </c>
      <c r="N1937" t="s">
        <v>6422</v>
      </c>
      <c r="O1937" t="s">
        <v>15717</v>
      </c>
      <c r="P1937" t="s">
        <v>5622</v>
      </c>
      <c r="Q1937" t="s">
        <v>15718</v>
      </c>
      <c r="R1937" t="s">
        <v>421</v>
      </c>
      <c r="S1937" t="s">
        <v>15719</v>
      </c>
      <c r="T1937" t="s">
        <v>104</v>
      </c>
      <c r="U1937" t="s">
        <v>15720</v>
      </c>
      <c r="V1937" t="s">
        <v>15721</v>
      </c>
      <c r="W1937" t="s">
        <v>295</v>
      </c>
      <c r="X1937" t="s">
        <v>15722</v>
      </c>
    </row>
    <row r="1938" spans="1:24" hidden="1" x14ac:dyDescent="0.25">
      <c r="A1938" t="s">
        <v>15723</v>
      </c>
      <c r="B1938" t="s">
        <v>15724</v>
      </c>
      <c r="C1938" s="1" t="str">
        <f t="shared" si="195"/>
        <v>21:0955</v>
      </c>
      <c r="D1938" s="1" t="str">
        <f t="shared" si="196"/>
        <v>21:0006</v>
      </c>
      <c r="E1938" t="s">
        <v>15275</v>
      </c>
      <c r="F1938" t="s">
        <v>15725</v>
      </c>
      <c r="H1938">
        <v>64.750862400000003</v>
      </c>
      <c r="I1938">
        <v>-111.30219289999999</v>
      </c>
      <c r="J1938" s="1" t="str">
        <f t="shared" si="194"/>
        <v>Till</v>
      </c>
      <c r="K1938" s="1" t="str">
        <f t="shared" si="197"/>
        <v>Grain Mount: 0.25 – 0.50 mm</v>
      </c>
      <c r="L1938" t="s">
        <v>15277</v>
      </c>
      <c r="M1938" s="1" t="str">
        <f>HYPERLINK("http://geochem.nrcan.gc.ca/cdogs/content/kwd/kwd030529_e.htm", "Hi_Cr_Di")</f>
        <v>Hi_Cr_Di</v>
      </c>
      <c r="N1938" t="s">
        <v>13817</v>
      </c>
      <c r="O1938" t="s">
        <v>15726</v>
      </c>
      <c r="P1938" t="s">
        <v>15727</v>
      </c>
      <c r="Q1938" t="s">
        <v>15728</v>
      </c>
      <c r="R1938" t="s">
        <v>221</v>
      </c>
      <c r="S1938" t="s">
        <v>15599</v>
      </c>
      <c r="T1938" t="s">
        <v>3202</v>
      </c>
      <c r="U1938" t="s">
        <v>6786</v>
      </c>
      <c r="V1938" t="s">
        <v>15729</v>
      </c>
      <c r="W1938" t="s">
        <v>2980</v>
      </c>
      <c r="X1938" t="s">
        <v>15730</v>
      </c>
    </row>
    <row r="1939" spans="1:24" hidden="1" x14ac:dyDescent="0.25">
      <c r="A1939" t="s">
        <v>15731</v>
      </c>
      <c r="B1939" t="s">
        <v>15732</v>
      </c>
      <c r="C1939" s="1" t="str">
        <f t="shared" si="195"/>
        <v>21:0955</v>
      </c>
      <c r="D1939" s="1" t="str">
        <f t="shared" si="196"/>
        <v>21:0006</v>
      </c>
      <c r="E1939" t="s">
        <v>15275</v>
      </c>
      <c r="F1939" t="s">
        <v>15733</v>
      </c>
      <c r="H1939">
        <v>64.750862400000003</v>
      </c>
      <c r="I1939">
        <v>-111.30219289999999</v>
      </c>
      <c r="J1939" s="1" t="str">
        <f t="shared" si="194"/>
        <v>Till</v>
      </c>
      <c r="K1939" s="1" t="str">
        <f t="shared" si="197"/>
        <v>Grain Mount: 0.25 – 0.50 mm</v>
      </c>
      <c r="L1939" t="s">
        <v>15277</v>
      </c>
      <c r="M1939" s="1" t="str">
        <f>HYPERLINK("http://geochem.nrcan.gc.ca/cdogs/content/kwd/kwd030529_e.htm", "Hi_Cr_Di")</f>
        <v>Hi_Cr_Di</v>
      </c>
      <c r="N1939" t="s">
        <v>15734</v>
      </c>
      <c r="O1939" t="s">
        <v>8822</v>
      </c>
      <c r="P1939" t="s">
        <v>1377</v>
      </c>
      <c r="Q1939" t="s">
        <v>15735</v>
      </c>
      <c r="R1939" t="s">
        <v>307</v>
      </c>
      <c r="S1939" t="s">
        <v>15736</v>
      </c>
      <c r="T1939" t="s">
        <v>509</v>
      </c>
      <c r="U1939" t="s">
        <v>15737</v>
      </c>
      <c r="V1939" t="s">
        <v>15738</v>
      </c>
      <c r="W1939" t="s">
        <v>238</v>
      </c>
      <c r="X1939" t="s">
        <v>15739</v>
      </c>
    </row>
    <row r="1940" spans="1:24" hidden="1" x14ac:dyDescent="0.25">
      <c r="A1940" t="s">
        <v>15740</v>
      </c>
      <c r="B1940" t="s">
        <v>15741</v>
      </c>
      <c r="C1940" s="1" t="str">
        <f t="shared" si="195"/>
        <v>21:0955</v>
      </c>
      <c r="D1940" s="1" t="str">
        <f t="shared" si="196"/>
        <v>21:0006</v>
      </c>
      <c r="E1940" t="s">
        <v>15275</v>
      </c>
      <c r="F1940" t="s">
        <v>15742</v>
      </c>
      <c r="H1940">
        <v>64.750862400000003</v>
      </c>
      <c r="I1940">
        <v>-111.30219289999999</v>
      </c>
      <c r="J1940" s="1" t="str">
        <f t="shared" si="194"/>
        <v>Till</v>
      </c>
      <c r="K1940" s="1" t="str">
        <f t="shared" si="197"/>
        <v>Grain Mount: 0.25 – 0.50 mm</v>
      </c>
      <c r="L1940" t="s">
        <v>15277</v>
      </c>
      <c r="M1940" s="1" t="str">
        <f>HYPERLINK("http://geochem.nrcan.gc.ca/cdogs/content/kwd/kwd030533_e.htm", "Tur")</f>
        <v>Tur</v>
      </c>
      <c r="N1940" t="s">
        <v>15743</v>
      </c>
      <c r="O1940" t="s">
        <v>3235</v>
      </c>
      <c r="P1940" t="s">
        <v>474</v>
      </c>
      <c r="Q1940" t="s">
        <v>15744</v>
      </c>
      <c r="R1940" t="s">
        <v>480</v>
      </c>
      <c r="S1940" t="s">
        <v>14600</v>
      </c>
      <c r="T1940" t="s">
        <v>472</v>
      </c>
      <c r="U1940" t="s">
        <v>15745</v>
      </c>
      <c r="V1940" t="s">
        <v>15746</v>
      </c>
      <c r="W1940" t="s">
        <v>5279</v>
      </c>
      <c r="X1940" t="s">
        <v>15747</v>
      </c>
    </row>
    <row r="1941" spans="1:24" hidden="1" x14ac:dyDescent="0.25">
      <c r="A1941" t="s">
        <v>15748</v>
      </c>
      <c r="B1941" t="s">
        <v>15749</v>
      </c>
      <c r="C1941" s="1" t="str">
        <f t="shared" si="195"/>
        <v>21:0955</v>
      </c>
      <c r="D1941" s="1" t="str">
        <f t="shared" si="196"/>
        <v>21:0006</v>
      </c>
      <c r="E1941" t="s">
        <v>15275</v>
      </c>
      <c r="F1941" t="s">
        <v>15750</v>
      </c>
      <c r="H1941">
        <v>64.750862400000003</v>
      </c>
      <c r="I1941">
        <v>-111.30219289999999</v>
      </c>
      <c r="J1941" s="1" t="str">
        <f t="shared" si="194"/>
        <v>Till</v>
      </c>
      <c r="K1941" s="1" t="str">
        <f t="shared" si="197"/>
        <v>Grain Mount: 0.25 – 0.50 mm</v>
      </c>
      <c r="L1941" t="s">
        <v>15277</v>
      </c>
      <c r="M1941" s="1" t="str">
        <f>HYPERLINK("http://geochem.nrcan.gc.ca/cdogs/content/kwd/kwd030533_e.htm", "Tur")</f>
        <v>Tur</v>
      </c>
      <c r="N1941" t="s">
        <v>15751</v>
      </c>
      <c r="O1941" t="s">
        <v>4736</v>
      </c>
      <c r="P1941" t="s">
        <v>255</v>
      </c>
      <c r="Q1941" t="s">
        <v>15752</v>
      </c>
      <c r="R1941" t="s">
        <v>1156</v>
      </c>
      <c r="S1941" t="s">
        <v>1169</v>
      </c>
      <c r="T1941" t="s">
        <v>636</v>
      </c>
      <c r="U1941" t="s">
        <v>15753</v>
      </c>
      <c r="V1941" t="s">
        <v>15754</v>
      </c>
      <c r="W1941" t="s">
        <v>1262</v>
      </c>
      <c r="X1941" t="s">
        <v>15755</v>
      </c>
    </row>
    <row r="1942" spans="1:24" hidden="1" x14ac:dyDescent="0.25">
      <c r="A1942" t="s">
        <v>15756</v>
      </c>
      <c r="B1942" t="s">
        <v>15757</v>
      </c>
      <c r="C1942" s="1" t="str">
        <f t="shared" si="195"/>
        <v>21:0955</v>
      </c>
      <c r="D1942" s="1" t="str">
        <f t="shared" si="196"/>
        <v>21:0006</v>
      </c>
      <c r="E1942" t="s">
        <v>15275</v>
      </c>
      <c r="F1942" t="s">
        <v>15758</v>
      </c>
      <c r="H1942">
        <v>64.750862400000003</v>
      </c>
      <c r="I1942">
        <v>-111.30219289999999</v>
      </c>
      <c r="J1942" s="1" t="str">
        <f t="shared" si="194"/>
        <v>Till</v>
      </c>
      <c r="K1942" s="1" t="str">
        <f t="shared" si="197"/>
        <v>Grain Mount: 0.25 – 0.50 mm</v>
      </c>
      <c r="L1942" t="s">
        <v>15277</v>
      </c>
      <c r="M1942" s="1" t="str">
        <f>HYPERLINK("http://geochem.nrcan.gc.ca/cdogs/content/kwd/kwd030115_e.htm", "Chr")</f>
        <v>Chr</v>
      </c>
      <c r="N1942" t="s">
        <v>15611</v>
      </c>
      <c r="O1942" t="s">
        <v>36</v>
      </c>
      <c r="P1942" t="s">
        <v>15759</v>
      </c>
      <c r="Q1942" t="s">
        <v>15760</v>
      </c>
      <c r="R1942" t="s">
        <v>33</v>
      </c>
      <c r="S1942" t="s">
        <v>15761</v>
      </c>
      <c r="T1942" t="s">
        <v>8070</v>
      </c>
      <c r="U1942" t="s">
        <v>33</v>
      </c>
      <c r="V1942" t="s">
        <v>2905</v>
      </c>
      <c r="W1942" t="s">
        <v>14610</v>
      </c>
      <c r="X1942" t="s">
        <v>15762</v>
      </c>
    </row>
    <row r="1943" spans="1:24" hidden="1" x14ac:dyDescent="0.25">
      <c r="A1943" t="s">
        <v>15763</v>
      </c>
      <c r="B1943" t="s">
        <v>15764</v>
      </c>
      <c r="C1943" s="1" t="str">
        <f t="shared" si="195"/>
        <v>21:0955</v>
      </c>
      <c r="D1943" s="1" t="str">
        <f t="shared" si="196"/>
        <v>21:0006</v>
      </c>
      <c r="E1943" t="s">
        <v>15275</v>
      </c>
      <c r="F1943" t="s">
        <v>15765</v>
      </c>
      <c r="H1943">
        <v>64.750862400000003</v>
      </c>
      <c r="I1943">
        <v>-111.30219289999999</v>
      </c>
      <c r="J1943" s="1" t="str">
        <f t="shared" si="194"/>
        <v>Till</v>
      </c>
      <c r="K1943" s="1" t="str">
        <f t="shared" si="197"/>
        <v>Grain Mount: 0.25 – 0.50 mm</v>
      </c>
      <c r="L1943" t="s">
        <v>15277</v>
      </c>
      <c r="M1943" s="1" t="str">
        <f>HYPERLINK("http://geochem.nrcan.gc.ca/cdogs/content/kwd/kwd030533_e.htm", "Tur")</f>
        <v>Tur</v>
      </c>
      <c r="N1943" t="s">
        <v>15766</v>
      </c>
      <c r="O1943" t="s">
        <v>4748</v>
      </c>
      <c r="P1943" t="s">
        <v>33</v>
      </c>
      <c r="Q1943" t="s">
        <v>15767</v>
      </c>
      <c r="R1943" t="s">
        <v>170</v>
      </c>
      <c r="S1943" t="s">
        <v>15768</v>
      </c>
      <c r="T1943" t="s">
        <v>15769</v>
      </c>
      <c r="U1943" t="s">
        <v>2121</v>
      </c>
      <c r="V1943" t="s">
        <v>15770</v>
      </c>
      <c r="W1943" t="s">
        <v>2277</v>
      </c>
      <c r="X1943" t="s">
        <v>15771</v>
      </c>
    </row>
    <row r="1944" spans="1:24" hidden="1" x14ac:dyDescent="0.25">
      <c r="A1944" t="s">
        <v>15772</v>
      </c>
      <c r="B1944" t="s">
        <v>15773</v>
      </c>
      <c r="C1944" s="1" t="str">
        <f t="shared" si="195"/>
        <v>21:0955</v>
      </c>
      <c r="D1944" s="1" t="str">
        <f t="shared" si="196"/>
        <v>21:0006</v>
      </c>
      <c r="E1944" t="s">
        <v>15275</v>
      </c>
      <c r="F1944" t="s">
        <v>15774</v>
      </c>
      <c r="H1944">
        <v>64.750862400000003</v>
      </c>
      <c r="I1944">
        <v>-111.30219289999999</v>
      </c>
      <c r="J1944" s="1" t="str">
        <f t="shared" si="194"/>
        <v>Till</v>
      </c>
      <c r="K1944" s="1" t="str">
        <f t="shared" si="197"/>
        <v>Grain Mount: 0.25 – 0.50 mm</v>
      </c>
      <c r="L1944" t="s">
        <v>15277</v>
      </c>
      <c r="M1944" s="1" t="str">
        <f>HYPERLINK("http://geochem.nrcan.gc.ca/cdogs/content/kwd/kwd030120_e.htm", "Ilm")</f>
        <v>Ilm</v>
      </c>
      <c r="N1944" t="s">
        <v>380</v>
      </c>
      <c r="O1944" t="s">
        <v>462</v>
      </c>
      <c r="P1944" t="s">
        <v>718</v>
      </c>
      <c r="Q1944" t="s">
        <v>15775</v>
      </c>
      <c r="R1944" t="s">
        <v>33</v>
      </c>
      <c r="S1944" t="s">
        <v>3019</v>
      </c>
      <c r="T1944" t="s">
        <v>15776</v>
      </c>
      <c r="U1944" t="s">
        <v>33</v>
      </c>
      <c r="V1944" t="s">
        <v>291</v>
      </c>
      <c r="W1944" t="s">
        <v>8950</v>
      </c>
      <c r="X1944" t="s">
        <v>15777</v>
      </c>
    </row>
    <row r="1945" spans="1:24" hidden="1" x14ac:dyDescent="0.25">
      <c r="A1945" t="s">
        <v>15778</v>
      </c>
      <c r="B1945" t="s">
        <v>15779</v>
      </c>
      <c r="C1945" s="1" t="str">
        <f t="shared" si="195"/>
        <v>21:0955</v>
      </c>
      <c r="D1945" s="1" t="str">
        <f t="shared" si="196"/>
        <v>21:0006</v>
      </c>
      <c r="E1945" t="s">
        <v>15275</v>
      </c>
      <c r="F1945" t="s">
        <v>15780</v>
      </c>
      <c r="H1945">
        <v>64.750862400000003</v>
      </c>
      <c r="I1945">
        <v>-111.30219289999999</v>
      </c>
      <c r="J1945" s="1" t="str">
        <f t="shared" ref="J1945:J1972" si="198">HYPERLINK("http://geochem.nrcan.gc.ca/cdogs/content/kwd/kwd020044_e.htm", "Till")</f>
        <v>Till</v>
      </c>
      <c r="K1945" s="1" t="str">
        <f t="shared" si="197"/>
        <v>Grain Mount: 0.25 – 0.50 mm</v>
      </c>
      <c r="L1945" t="s">
        <v>15277</v>
      </c>
      <c r="M1945" s="1" t="str">
        <f>HYPERLINK("http://geochem.nrcan.gc.ca/cdogs/content/kwd/kwd030538_e.htm", "Mg_Ilm")</f>
        <v>Mg_Ilm</v>
      </c>
      <c r="N1945" t="s">
        <v>7516</v>
      </c>
      <c r="O1945" t="s">
        <v>226</v>
      </c>
      <c r="P1945" t="s">
        <v>6691</v>
      </c>
      <c r="Q1945" t="s">
        <v>15781</v>
      </c>
      <c r="R1945" t="s">
        <v>462</v>
      </c>
      <c r="S1945" t="s">
        <v>15782</v>
      </c>
      <c r="T1945" t="s">
        <v>2600</v>
      </c>
      <c r="U1945" t="s">
        <v>33</v>
      </c>
      <c r="V1945" t="s">
        <v>33</v>
      </c>
      <c r="W1945" t="s">
        <v>15783</v>
      </c>
      <c r="X1945" t="s">
        <v>15784</v>
      </c>
    </row>
    <row r="1946" spans="1:24" hidden="1" x14ac:dyDescent="0.25">
      <c r="A1946" t="s">
        <v>15785</v>
      </c>
      <c r="B1946" t="s">
        <v>15786</v>
      </c>
      <c r="C1946" s="1" t="str">
        <f t="shared" si="195"/>
        <v>21:0955</v>
      </c>
      <c r="D1946" s="1" t="str">
        <f t="shared" si="196"/>
        <v>21:0006</v>
      </c>
      <c r="E1946" t="s">
        <v>15275</v>
      </c>
      <c r="F1946" t="s">
        <v>15787</v>
      </c>
      <c r="H1946">
        <v>64.750862400000003</v>
      </c>
      <c r="I1946">
        <v>-111.30219289999999</v>
      </c>
      <c r="J1946" s="1" t="str">
        <f t="shared" si="198"/>
        <v>Till</v>
      </c>
      <c r="K1946" s="1" t="str">
        <f t="shared" si="197"/>
        <v>Grain Mount: 0.25 – 0.50 mm</v>
      </c>
      <c r="L1946" t="s">
        <v>15277</v>
      </c>
      <c r="M1946" s="1" t="str">
        <f>HYPERLINK("http://geochem.nrcan.gc.ca/cdogs/content/kwd/kwd030533_e.htm", "Tur")</f>
        <v>Tur</v>
      </c>
      <c r="N1946" t="s">
        <v>15788</v>
      </c>
      <c r="O1946" t="s">
        <v>676</v>
      </c>
      <c r="P1946" t="s">
        <v>424</v>
      </c>
      <c r="Q1946" t="s">
        <v>15789</v>
      </c>
      <c r="R1946" t="s">
        <v>278</v>
      </c>
      <c r="S1946" t="s">
        <v>15790</v>
      </c>
      <c r="T1946" t="s">
        <v>4748</v>
      </c>
      <c r="U1946" t="s">
        <v>15791</v>
      </c>
      <c r="V1946" t="s">
        <v>15792</v>
      </c>
      <c r="W1946" t="s">
        <v>400</v>
      </c>
      <c r="X1946" t="s">
        <v>15793</v>
      </c>
    </row>
    <row r="1947" spans="1:24" hidden="1" x14ac:dyDescent="0.25">
      <c r="A1947" t="s">
        <v>15794</v>
      </c>
      <c r="B1947" t="s">
        <v>15795</v>
      </c>
      <c r="C1947" s="1" t="str">
        <f t="shared" si="195"/>
        <v>21:0955</v>
      </c>
      <c r="D1947" s="1" t="str">
        <f t="shared" si="196"/>
        <v>21:0006</v>
      </c>
      <c r="E1947" t="s">
        <v>15796</v>
      </c>
      <c r="F1947" t="s">
        <v>15797</v>
      </c>
      <c r="H1947">
        <v>64.613872400000005</v>
      </c>
      <c r="I1947">
        <v>-111.3189476</v>
      </c>
      <c r="J1947" s="1" t="str">
        <f t="shared" si="198"/>
        <v>Till</v>
      </c>
      <c r="K1947" s="1" t="str">
        <f t="shared" si="197"/>
        <v>Grain Mount: 0.25 – 0.50 mm</v>
      </c>
      <c r="L1947" t="s">
        <v>15798</v>
      </c>
      <c r="M1947" s="1" t="str">
        <f>HYPERLINK("http://geochem.nrcan.gc.ca/cdogs/content/kwd/kwd030523_e.htm", "Prp")</f>
        <v>Prp</v>
      </c>
      <c r="N1947" t="s">
        <v>8957</v>
      </c>
      <c r="O1947" t="s">
        <v>15799</v>
      </c>
      <c r="P1947" t="s">
        <v>15800</v>
      </c>
      <c r="Q1947" t="s">
        <v>13064</v>
      </c>
      <c r="R1947" t="s">
        <v>90</v>
      </c>
      <c r="S1947" t="s">
        <v>11470</v>
      </c>
      <c r="T1947" t="s">
        <v>4224</v>
      </c>
      <c r="U1947" t="s">
        <v>245</v>
      </c>
      <c r="V1947" t="s">
        <v>15801</v>
      </c>
      <c r="W1947" t="s">
        <v>5349</v>
      </c>
      <c r="X1947" t="s">
        <v>4393</v>
      </c>
    </row>
    <row r="1948" spans="1:24" hidden="1" x14ac:dyDescent="0.25">
      <c r="A1948" t="s">
        <v>15802</v>
      </c>
      <c r="B1948" t="s">
        <v>15803</v>
      </c>
      <c r="C1948" s="1" t="str">
        <f t="shared" si="195"/>
        <v>21:0955</v>
      </c>
      <c r="D1948" s="1" t="str">
        <f t="shared" si="196"/>
        <v>21:0006</v>
      </c>
      <c r="E1948" t="s">
        <v>15796</v>
      </c>
      <c r="F1948" t="s">
        <v>15804</v>
      </c>
      <c r="H1948">
        <v>64.613872400000005</v>
      </c>
      <c r="I1948">
        <v>-111.3189476</v>
      </c>
      <c r="J1948" s="1" t="str">
        <f t="shared" si="198"/>
        <v>Till</v>
      </c>
      <c r="K1948" s="1" t="str">
        <f t="shared" si="197"/>
        <v>Grain Mount: 0.25 – 0.50 mm</v>
      </c>
      <c r="L1948" t="s">
        <v>15798</v>
      </c>
      <c r="M1948" s="1" t="str">
        <f>HYPERLINK("http://geochem.nrcan.gc.ca/cdogs/content/kwd/kwd030530_e.htm", "Cr_Di")</f>
        <v>Cr_Di</v>
      </c>
      <c r="N1948" t="s">
        <v>15805</v>
      </c>
      <c r="O1948" t="s">
        <v>11995</v>
      </c>
      <c r="P1948" t="s">
        <v>1560</v>
      </c>
      <c r="Q1948" t="s">
        <v>14518</v>
      </c>
      <c r="R1948" t="s">
        <v>170</v>
      </c>
      <c r="S1948" t="s">
        <v>6622</v>
      </c>
      <c r="T1948" t="s">
        <v>1193</v>
      </c>
      <c r="U1948" t="s">
        <v>6511</v>
      </c>
      <c r="V1948" t="s">
        <v>15806</v>
      </c>
      <c r="W1948" t="s">
        <v>4619</v>
      </c>
      <c r="X1948" t="s">
        <v>15807</v>
      </c>
    </row>
    <row r="1949" spans="1:24" hidden="1" x14ac:dyDescent="0.25">
      <c r="A1949" t="s">
        <v>15808</v>
      </c>
      <c r="B1949" t="s">
        <v>15809</v>
      </c>
      <c r="C1949" s="1" t="str">
        <f t="shared" si="195"/>
        <v>21:0955</v>
      </c>
      <c r="D1949" s="1" t="str">
        <f t="shared" si="196"/>
        <v>21:0006</v>
      </c>
      <c r="E1949" t="s">
        <v>15796</v>
      </c>
      <c r="F1949" t="s">
        <v>15810</v>
      </c>
      <c r="H1949">
        <v>64.613872400000005</v>
      </c>
      <c r="I1949">
        <v>-111.3189476</v>
      </c>
      <c r="J1949" s="1" t="str">
        <f t="shared" si="198"/>
        <v>Till</v>
      </c>
      <c r="K1949" s="1" t="str">
        <f t="shared" si="197"/>
        <v>Grain Mount: 0.25 – 0.50 mm</v>
      </c>
      <c r="L1949" t="s">
        <v>15798</v>
      </c>
      <c r="M1949" s="1" t="str">
        <f>HYPERLINK("http://geochem.nrcan.gc.ca/cdogs/content/kwd/kwd030120_e.htm", "Ilm")</f>
        <v>Ilm</v>
      </c>
      <c r="N1949" t="s">
        <v>686</v>
      </c>
      <c r="O1949" t="s">
        <v>33</v>
      </c>
      <c r="P1949" t="s">
        <v>412</v>
      </c>
      <c r="Q1949" t="s">
        <v>15811</v>
      </c>
      <c r="R1949" t="s">
        <v>411</v>
      </c>
      <c r="S1949" t="s">
        <v>64</v>
      </c>
      <c r="T1949" t="s">
        <v>13084</v>
      </c>
      <c r="U1949" t="s">
        <v>33</v>
      </c>
      <c r="V1949" t="s">
        <v>33</v>
      </c>
      <c r="W1949" t="s">
        <v>15812</v>
      </c>
      <c r="X1949" t="s">
        <v>15813</v>
      </c>
    </row>
    <row r="1950" spans="1:24" hidden="1" x14ac:dyDescent="0.25">
      <c r="A1950" t="s">
        <v>15814</v>
      </c>
      <c r="B1950" t="s">
        <v>15815</v>
      </c>
      <c r="C1950" s="1" t="str">
        <f t="shared" ref="C1950:C2013" si="199">HYPERLINK("http://geochem.nrcan.gc.ca/cdogs/content/bdl/bdl210955_e.htm", "21:0955")</f>
        <v>21:0955</v>
      </c>
      <c r="D1950" s="1" t="str">
        <f t="shared" ref="D1950:D2013" si="200">HYPERLINK("http://geochem.nrcan.gc.ca/cdogs/content/svy/svy210006_e.htm", "21:0006")</f>
        <v>21:0006</v>
      </c>
      <c r="E1950" t="s">
        <v>15796</v>
      </c>
      <c r="F1950" t="s">
        <v>15816</v>
      </c>
      <c r="H1950">
        <v>64.613872400000005</v>
      </c>
      <c r="I1950">
        <v>-111.3189476</v>
      </c>
      <c r="J1950" s="1" t="str">
        <f t="shared" si="198"/>
        <v>Till</v>
      </c>
      <c r="K1950" s="1" t="str">
        <f t="shared" ref="K1950:K2013" si="201">HYPERLINK("http://geochem.nrcan.gc.ca/cdogs/content/kwd/kwd080043_e.htm", "Grain Mount: 0.25 – 0.50 mm")</f>
        <v>Grain Mount: 0.25 – 0.50 mm</v>
      </c>
      <c r="L1950" t="s">
        <v>15798</v>
      </c>
      <c r="M1950" s="1" t="str">
        <f>HYPERLINK("http://geochem.nrcan.gc.ca/cdogs/content/kwd/kwd030120_e.htm", "Ilm")</f>
        <v>Ilm</v>
      </c>
      <c r="N1950" t="s">
        <v>115</v>
      </c>
      <c r="O1950" t="s">
        <v>33</v>
      </c>
      <c r="P1950" t="s">
        <v>718</v>
      </c>
      <c r="Q1950" t="s">
        <v>15817</v>
      </c>
      <c r="R1950" t="s">
        <v>420</v>
      </c>
      <c r="S1950" t="s">
        <v>4160</v>
      </c>
      <c r="T1950" t="s">
        <v>1561</v>
      </c>
      <c r="U1950" t="s">
        <v>47</v>
      </c>
      <c r="V1950" t="s">
        <v>33</v>
      </c>
      <c r="W1950" t="s">
        <v>15818</v>
      </c>
      <c r="X1950" t="s">
        <v>15819</v>
      </c>
    </row>
    <row r="1951" spans="1:24" hidden="1" x14ac:dyDescent="0.25">
      <c r="A1951" t="s">
        <v>15820</v>
      </c>
      <c r="B1951" t="s">
        <v>15821</v>
      </c>
      <c r="C1951" s="1" t="str">
        <f t="shared" si="199"/>
        <v>21:0955</v>
      </c>
      <c r="D1951" s="1" t="str">
        <f t="shared" si="200"/>
        <v>21:0006</v>
      </c>
      <c r="E1951" t="s">
        <v>15796</v>
      </c>
      <c r="F1951" t="s">
        <v>15822</v>
      </c>
      <c r="H1951">
        <v>64.613872400000005</v>
      </c>
      <c r="I1951">
        <v>-111.3189476</v>
      </c>
      <c r="J1951" s="1" t="str">
        <f t="shared" si="198"/>
        <v>Till</v>
      </c>
      <c r="K1951" s="1" t="str">
        <f t="shared" si="201"/>
        <v>Grain Mount: 0.25 – 0.50 mm</v>
      </c>
      <c r="L1951" t="s">
        <v>15798</v>
      </c>
      <c r="M1951" s="1" t="str">
        <f>HYPERLINK("http://geochem.nrcan.gc.ca/cdogs/content/kwd/kwd030120_e.htm", "Ilm")</f>
        <v>Ilm</v>
      </c>
      <c r="N1951" t="s">
        <v>645</v>
      </c>
      <c r="O1951" t="s">
        <v>33</v>
      </c>
      <c r="P1951" t="s">
        <v>765</v>
      </c>
      <c r="Q1951" t="s">
        <v>15823</v>
      </c>
      <c r="R1951" t="s">
        <v>33</v>
      </c>
      <c r="S1951" t="s">
        <v>5767</v>
      </c>
      <c r="T1951" t="s">
        <v>15824</v>
      </c>
      <c r="U1951" t="s">
        <v>33</v>
      </c>
      <c r="V1951" t="s">
        <v>11209</v>
      </c>
      <c r="W1951" t="s">
        <v>10424</v>
      </c>
      <c r="X1951" t="s">
        <v>15825</v>
      </c>
    </row>
    <row r="1952" spans="1:24" hidden="1" x14ac:dyDescent="0.25">
      <c r="A1952" t="s">
        <v>15826</v>
      </c>
      <c r="B1952" t="s">
        <v>15827</v>
      </c>
      <c r="C1952" s="1" t="str">
        <f t="shared" si="199"/>
        <v>21:0955</v>
      </c>
      <c r="D1952" s="1" t="str">
        <f t="shared" si="200"/>
        <v>21:0006</v>
      </c>
      <c r="E1952" t="s">
        <v>15828</v>
      </c>
      <c r="F1952" t="s">
        <v>15829</v>
      </c>
      <c r="H1952">
        <v>64.501668199999997</v>
      </c>
      <c r="I1952">
        <v>-110.10899310000001</v>
      </c>
      <c r="J1952" s="1" t="str">
        <f t="shared" si="198"/>
        <v>Till</v>
      </c>
      <c r="K1952" s="1" t="str">
        <f t="shared" si="201"/>
        <v>Grain Mount: 0.25 – 0.50 mm</v>
      </c>
      <c r="L1952" t="s">
        <v>15798</v>
      </c>
      <c r="M1952" s="1" t="str">
        <f>HYPERLINK("http://geochem.nrcan.gc.ca/cdogs/content/kwd/kwd030525_e.htm", "Sps")</f>
        <v>Sps</v>
      </c>
      <c r="N1952" t="s">
        <v>15830</v>
      </c>
      <c r="O1952" t="s">
        <v>534</v>
      </c>
      <c r="P1952" t="s">
        <v>33</v>
      </c>
      <c r="Q1952" t="s">
        <v>15831</v>
      </c>
      <c r="R1952" t="s">
        <v>33</v>
      </c>
      <c r="S1952" t="s">
        <v>10297</v>
      </c>
      <c r="T1952" t="s">
        <v>12848</v>
      </c>
      <c r="U1952" t="s">
        <v>641</v>
      </c>
      <c r="V1952" t="s">
        <v>15832</v>
      </c>
      <c r="W1952" t="s">
        <v>221</v>
      </c>
      <c r="X1952" t="s">
        <v>15833</v>
      </c>
    </row>
    <row r="1953" spans="1:24" hidden="1" x14ac:dyDescent="0.25">
      <c r="A1953" t="s">
        <v>15834</v>
      </c>
      <c r="B1953" t="s">
        <v>15835</v>
      </c>
      <c r="C1953" s="1" t="str">
        <f t="shared" si="199"/>
        <v>21:0955</v>
      </c>
      <c r="D1953" s="1" t="str">
        <f t="shared" si="200"/>
        <v>21:0006</v>
      </c>
      <c r="E1953" t="s">
        <v>15828</v>
      </c>
      <c r="F1953" t="s">
        <v>15836</v>
      </c>
      <c r="H1953">
        <v>64.501668199999997</v>
      </c>
      <c r="I1953">
        <v>-110.10899310000001</v>
      </c>
      <c r="J1953" s="1" t="str">
        <f t="shared" si="198"/>
        <v>Till</v>
      </c>
      <c r="K1953" s="1" t="str">
        <f t="shared" si="201"/>
        <v>Grain Mount: 0.25 – 0.50 mm</v>
      </c>
      <c r="L1953" t="s">
        <v>15798</v>
      </c>
      <c r="M1953" s="1" t="str">
        <f t="shared" ref="M1953:M1959" si="202">HYPERLINK("http://geochem.nrcan.gc.ca/cdogs/content/kwd/kwd030524_e.htm", "Alm")</f>
        <v>Alm</v>
      </c>
      <c r="N1953" t="s">
        <v>8756</v>
      </c>
      <c r="O1953" t="s">
        <v>15837</v>
      </c>
      <c r="P1953" t="s">
        <v>3202</v>
      </c>
      <c r="Q1953" t="s">
        <v>15838</v>
      </c>
      <c r="R1953" t="s">
        <v>33</v>
      </c>
      <c r="S1953" t="s">
        <v>15839</v>
      </c>
      <c r="T1953" t="s">
        <v>1509</v>
      </c>
      <c r="U1953" t="s">
        <v>33</v>
      </c>
      <c r="V1953" t="s">
        <v>1800</v>
      </c>
      <c r="W1953" t="s">
        <v>221</v>
      </c>
      <c r="X1953" t="s">
        <v>334</v>
      </c>
    </row>
    <row r="1954" spans="1:24" hidden="1" x14ac:dyDescent="0.25">
      <c r="A1954" t="s">
        <v>15840</v>
      </c>
      <c r="B1954" t="s">
        <v>15841</v>
      </c>
      <c r="C1954" s="1" t="str">
        <f t="shared" si="199"/>
        <v>21:0955</v>
      </c>
      <c r="D1954" s="1" t="str">
        <f t="shared" si="200"/>
        <v>21:0006</v>
      </c>
      <c r="E1954" t="s">
        <v>15828</v>
      </c>
      <c r="F1954" t="s">
        <v>15842</v>
      </c>
      <c r="H1954">
        <v>64.501668199999997</v>
      </c>
      <c r="I1954">
        <v>-110.10899310000001</v>
      </c>
      <c r="J1954" s="1" t="str">
        <f t="shared" si="198"/>
        <v>Till</v>
      </c>
      <c r="K1954" s="1" t="str">
        <f t="shared" si="201"/>
        <v>Grain Mount: 0.25 – 0.50 mm</v>
      </c>
      <c r="L1954" t="s">
        <v>15798</v>
      </c>
      <c r="M1954" s="1" t="str">
        <f t="shared" si="202"/>
        <v>Alm</v>
      </c>
      <c r="N1954" t="s">
        <v>12948</v>
      </c>
      <c r="O1954" t="s">
        <v>15843</v>
      </c>
      <c r="P1954" t="s">
        <v>33</v>
      </c>
      <c r="Q1954" t="s">
        <v>15844</v>
      </c>
      <c r="R1954" t="s">
        <v>90</v>
      </c>
      <c r="S1954" t="s">
        <v>15845</v>
      </c>
      <c r="T1954" t="s">
        <v>6761</v>
      </c>
      <c r="U1954" t="s">
        <v>33</v>
      </c>
      <c r="V1954" t="s">
        <v>15846</v>
      </c>
      <c r="W1954" t="s">
        <v>282</v>
      </c>
      <c r="X1954" t="s">
        <v>10092</v>
      </c>
    </row>
    <row r="1955" spans="1:24" hidden="1" x14ac:dyDescent="0.25">
      <c r="A1955" t="s">
        <v>15847</v>
      </c>
      <c r="B1955" t="s">
        <v>15848</v>
      </c>
      <c r="C1955" s="1" t="str">
        <f t="shared" si="199"/>
        <v>21:0955</v>
      </c>
      <c r="D1955" s="1" t="str">
        <f t="shared" si="200"/>
        <v>21:0006</v>
      </c>
      <c r="E1955" t="s">
        <v>15828</v>
      </c>
      <c r="F1955" t="s">
        <v>15849</v>
      </c>
      <c r="H1955">
        <v>64.501668199999997</v>
      </c>
      <c r="I1955">
        <v>-110.10899310000001</v>
      </c>
      <c r="J1955" s="1" t="str">
        <f t="shared" si="198"/>
        <v>Till</v>
      </c>
      <c r="K1955" s="1" t="str">
        <f t="shared" si="201"/>
        <v>Grain Mount: 0.25 – 0.50 mm</v>
      </c>
      <c r="L1955" t="s">
        <v>15798</v>
      </c>
      <c r="M1955" s="1" t="str">
        <f t="shared" si="202"/>
        <v>Alm</v>
      </c>
      <c r="N1955" t="s">
        <v>13144</v>
      </c>
      <c r="O1955" t="s">
        <v>15850</v>
      </c>
      <c r="P1955" t="s">
        <v>246</v>
      </c>
      <c r="Q1955" t="s">
        <v>15851</v>
      </c>
      <c r="R1955" t="s">
        <v>226</v>
      </c>
      <c r="S1955" t="s">
        <v>11281</v>
      </c>
      <c r="T1955" t="s">
        <v>15852</v>
      </c>
      <c r="U1955" t="s">
        <v>424</v>
      </c>
      <c r="V1955" t="s">
        <v>15853</v>
      </c>
      <c r="W1955" t="s">
        <v>509</v>
      </c>
      <c r="X1955" t="s">
        <v>15854</v>
      </c>
    </row>
    <row r="1956" spans="1:24" hidden="1" x14ac:dyDescent="0.25">
      <c r="A1956" t="s">
        <v>15855</v>
      </c>
      <c r="B1956" t="s">
        <v>15856</v>
      </c>
      <c r="C1956" s="1" t="str">
        <f t="shared" si="199"/>
        <v>21:0955</v>
      </c>
      <c r="D1956" s="1" t="str">
        <f t="shared" si="200"/>
        <v>21:0006</v>
      </c>
      <c r="E1956" t="s">
        <v>15828</v>
      </c>
      <c r="F1956" t="s">
        <v>15857</v>
      </c>
      <c r="H1956">
        <v>64.501668199999997</v>
      </c>
      <c r="I1956">
        <v>-110.10899310000001</v>
      </c>
      <c r="J1956" s="1" t="str">
        <f t="shared" si="198"/>
        <v>Till</v>
      </c>
      <c r="K1956" s="1" t="str">
        <f t="shared" si="201"/>
        <v>Grain Mount: 0.25 – 0.50 mm</v>
      </c>
      <c r="L1956" t="s">
        <v>15798</v>
      </c>
      <c r="M1956" s="1" t="str">
        <f t="shared" si="202"/>
        <v>Alm</v>
      </c>
      <c r="N1956" t="s">
        <v>15858</v>
      </c>
      <c r="O1956" t="s">
        <v>15859</v>
      </c>
      <c r="P1956" t="s">
        <v>184</v>
      </c>
      <c r="Q1956" t="s">
        <v>15860</v>
      </c>
      <c r="R1956" t="s">
        <v>33</v>
      </c>
      <c r="S1956" t="s">
        <v>15861</v>
      </c>
      <c r="T1956" t="s">
        <v>4900</v>
      </c>
      <c r="U1956" t="s">
        <v>33</v>
      </c>
      <c r="V1956" t="s">
        <v>15044</v>
      </c>
      <c r="W1956" t="s">
        <v>1161</v>
      </c>
      <c r="X1956" t="s">
        <v>834</v>
      </c>
    </row>
    <row r="1957" spans="1:24" hidden="1" x14ac:dyDescent="0.25">
      <c r="A1957" t="s">
        <v>15862</v>
      </c>
      <c r="B1957" t="s">
        <v>15863</v>
      </c>
      <c r="C1957" s="1" t="str">
        <f t="shared" si="199"/>
        <v>21:0955</v>
      </c>
      <c r="D1957" s="1" t="str">
        <f t="shared" si="200"/>
        <v>21:0006</v>
      </c>
      <c r="E1957" t="s">
        <v>15828</v>
      </c>
      <c r="F1957" t="s">
        <v>15864</v>
      </c>
      <c r="H1957">
        <v>64.501668199999997</v>
      </c>
      <c r="I1957">
        <v>-110.10899310000001</v>
      </c>
      <c r="J1957" s="1" t="str">
        <f t="shared" si="198"/>
        <v>Till</v>
      </c>
      <c r="K1957" s="1" t="str">
        <f t="shared" si="201"/>
        <v>Grain Mount: 0.25 – 0.50 mm</v>
      </c>
      <c r="L1957" t="s">
        <v>15798</v>
      </c>
      <c r="M1957" s="1" t="str">
        <f t="shared" si="202"/>
        <v>Alm</v>
      </c>
      <c r="N1957" t="s">
        <v>13432</v>
      </c>
      <c r="O1957" t="s">
        <v>2307</v>
      </c>
      <c r="P1957" t="s">
        <v>129</v>
      </c>
      <c r="Q1957" t="s">
        <v>15865</v>
      </c>
      <c r="R1957" t="s">
        <v>223</v>
      </c>
      <c r="S1957" t="s">
        <v>15866</v>
      </c>
      <c r="T1957" t="s">
        <v>66</v>
      </c>
      <c r="U1957" t="s">
        <v>291</v>
      </c>
      <c r="V1957" t="s">
        <v>6028</v>
      </c>
      <c r="W1957" t="s">
        <v>254</v>
      </c>
      <c r="X1957" t="s">
        <v>15867</v>
      </c>
    </row>
    <row r="1958" spans="1:24" hidden="1" x14ac:dyDescent="0.25">
      <c r="A1958" t="s">
        <v>15868</v>
      </c>
      <c r="B1958" t="s">
        <v>15869</v>
      </c>
      <c r="C1958" s="1" t="str">
        <f t="shared" si="199"/>
        <v>21:0955</v>
      </c>
      <c r="D1958" s="1" t="str">
        <f t="shared" si="200"/>
        <v>21:0006</v>
      </c>
      <c r="E1958" t="s">
        <v>15828</v>
      </c>
      <c r="F1958" t="s">
        <v>15870</v>
      </c>
      <c r="H1958">
        <v>64.501668199999997</v>
      </c>
      <c r="I1958">
        <v>-110.10899310000001</v>
      </c>
      <c r="J1958" s="1" t="str">
        <f t="shared" si="198"/>
        <v>Till</v>
      </c>
      <c r="K1958" s="1" t="str">
        <f t="shared" si="201"/>
        <v>Grain Mount: 0.25 – 0.50 mm</v>
      </c>
      <c r="L1958" t="s">
        <v>15798</v>
      </c>
      <c r="M1958" s="1" t="str">
        <f t="shared" si="202"/>
        <v>Alm</v>
      </c>
      <c r="N1958" t="s">
        <v>1919</v>
      </c>
      <c r="O1958" t="s">
        <v>15871</v>
      </c>
      <c r="P1958" t="s">
        <v>254</v>
      </c>
      <c r="Q1958" t="s">
        <v>15872</v>
      </c>
      <c r="R1958" t="s">
        <v>33</v>
      </c>
      <c r="S1958" t="s">
        <v>15873</v>
      </c>
      <c r="T1958" t="s">
        <v>3472</v>
      </c>
      <c r="U1958" t="s">
        <v>33</v>
      </c>
      <c r="V1958" t="s">
        <v>15874</v>
      </c>
      <c r="W1958" t="s">
        <v>1892</v>
      </c>
      <c r="X1958" t="s">
        <v>15875</v>
      </c>
    </row>
    <row r="1959" spans="1:24" hidden="1" x14ac:dyDescent="0.25">
      <c r="A1959" t="s">
        <v>15876</v>
      </c>
      <c r="B1959" t="s">
        <v>15877</v>
      </c>
      <c r="C1959" s="1" t="str">
        <f t="shared" si="199"/>
        <v>21:0955</v>
      </c>
      <c r="D1959" s="1" t="str">
        <f t="shared" si="200"/>
        <v>21:0006</v>
      </c>
      <c r="E1959" t="s">
        <v>15828</v>
      </c>
      <c r="F1959" t="s">
        <v>15878</v>
      </c>
      <c r="H1959">
        <v>64.501668199999997</v>
      </c>
      <c r="I1959">
        <v>-110.10899310000001</v>
      </c>
      <c r="J1959" s="1" t="str">
        <f t="shared" si="198"/>
        <v>Till</v>
      </c>
      <c r="K1959" s="1" t="str">
        <f t="shared" si="201"/>
        <v>Grain Mount: 0.25 – 0.50 mm</v>
      </c>
      <c r="L1959" t="s">
        <v>15798</v>
      </c>
      <c r="M1959" s="1" t="str">
        <f t="shared" si="202"/>
        <v>Alm</v>
      </c>
      <c r="N1959" t="s">
        <v>83</v>
      </c>
      <c r="O1959" t="s">
        <v>15879</v>
      </c>
      <c r="P1959" t="s">
        <v>170</v>
      </c>
      <c r="Q1959" t="s">
        <v>15880</v>
      </c>
      <c r="R1959" t="s">
        <v>246</v>
      </c>
      <c r="S1959" t="s">
        <v>15881</v>
      </c>
      <c r="T1959" t="s">
        <v>15882</v>
      </c>
      <c r="U1959" t="s">
        <v>33</v>
      </c>
      <c r="V1959" t="s">
        <v>15883</v>
      </c>
      <c r="W1959" t="s">
        <v>662</v>
      </c>
      <c r="X1959" t="s">
        <v>10457</v>
      </c>
    </row>
    <row r="1960" spans="1:24" hidden="1" x14ac:dyDescent="0.25">
      <c r="A1960" t="s">
        <v>15884</v>
      </c>
      <c r="B1960" t="s">
        <v>15885</v>
      </c>
      <c r="C1960" s="1" t="str">
        <f t="shared" si="199"/>
        <v>21:0955</v>
      </c>
      <c r="D1960" s="1" t="str">
        <f t="shared" si="200"/>
        <v>21:0006</v>
      </c>
      <c r="E1960" t="s">
        <v>15828</v>
      </c>
      <c r="F1960" t="s">
        <v>15886</v>
      </c>
      <c r="H1960">
        <v>64.501668199999997</v>
      </c>
      <c r="I1960">
        <v>-110.10899310000001</v>
      </c>
      <c r="J1960" s="1" t="str">
        <f t="shared" si="198"/>
        <v>Till</v>
      </c>
      <c r="K1960" s="1" t="str">
        <f t="shared" si="201"/>
        <v>Grain Mount: 0.25 – 0.50 mm</v>
      </c>
      <c r="L1960" t="s">
        <v>15798</v>
      </c>
      <c r="M1960" s="1" t="str">
        <f t="shared" ref="M1960:M1966" si="203">HYPERLINK("http://geochem.nrcan.gc.ca/cdogs/content/kwd/kwd030543_e.htm", "Di")</f>
        <v>Di</v>
      </c>
      <c r="N1960" t="s">
        <v>8744</v>
      </c>
      <c r="O1960" t="s">
        <v>15887</v>
      </c>
      <c r="P1960" t="s">
        <v>669</v>
      </c>
      <c r="Q1960" t="s">
        <v>15888</v>
      </c>
      <c r="R1960" t="s">
        <v>420</v>
      </c>
      <c r="S1960" t="s">
        <v>15889</v>
      </c>
      <c r="T1960" t="s">
        <v>1601</v>
      </c>
      <c r="U1960" t="s">
        <v>106</v>
      </c>
      <c r="V1960" t="s">
        <v>15890</v>
      </c>
      <c r="W1960" t="s">
        <v>457</v>
      </c>
      <c r="X1960" t="s">
        <v>346</v>
      </c>
    </row>
    <row r="1961" spans="1:24" hidden="1" x14ac:dyDescent="0.25">
      <c r="A1961" t="s">
        <v>15891</v>
      </c>
      <c r="B1961" t="s">
        <v>15892</v>
      </c>
      <c r="C1961" s="1" t="str">
        <f t="shared" si="199"/>
        <v>21:0955</v>
      </c>
      <c r="D1961" s="1" t="str">
        <f t="shared" si="200"/>
        <v>21:0006</v>
      </c>
      <c r="E1961" t="s">
        <v>15828</v>
      </c>
      <c r="F1961" t="s">
        <v>15893</v>
      </c>
      <c r="H1961">
        <v>64.501668199999997</v>
      </c>
      <c r="I1961">
        <v>-110.10899310000001</v>
      </c>
      <c r="J1961" s="1" t="str">
        <f t="shared" si="198"/>
        <v>Till</v>
      </c>
      <c r="K1961" s="1" t="str">
        <f t="shared" si="201"/>
        <v>Grain Mount: 0.25 – 0.50 mm</v>
      </c>
      <c r="L1961" t="s">
        <v>15798</v>
      </c>
      <c r="M1961" s="1" t="str">
        <f t="shared" si="203"/>
        <v>Di</v>
      </c>
      <c r="N1961" t="s">
        <v>9382</v>
      </c>
      <c r="O1961" t="s">
        <v>15894</v>
      </c>
      <c r="P1961" t="s">
        <v>15895</v>
      </c>
      <c r="Q1961" t="s">
        <v>15896</v>
      </c>
      <c r="R1961" t="s">
        <v>61</v>
      </c>
      <c r="S1961" t="s">
        <v>15897</v>
      </c>
      <c r="T1961" t="s">
        <v>1397</v>
      </c>
      <c r="U1961" t="s">
        <v>3391</v>
      </c>
      <c r="V1961" t="s">
        <v>15898</v>
      </c>
      <c r="W1961" t="s">
        <v>501</v>
      </c>
      <c r="X1961" t="s">
        <v>15899</v>
      </c>
    </row>
    <row r="1962" spans="1:24" hidden="1" x14ac:dyDescent="0.25">
      <c r="A1962" t="s">
        <v>15900</v>
      </c>
      <c r="B1962" t="s">
        <v>15901</v>
      </c>
      <c r="C1962" s="1" t="str">
        <f t="shared" si="199"/>
        <v>21:0955</v>
      </c>
      <c r="D1962" s="1" t="str">
        <f t="shared" si="200"/>
        <v>21:0006</v>
      </c>
      <c r="E1962" t="s">
        <v>15828</v>
      </c>
      <c r="F1962" t="s">
        <v>15902</v>
      </c>
      <c r="H1962">
        <v>64.501668199999997</v>
      </c>
      <c r="I1962">
        <v>-110.10899310000001</v>
      </c>
      <c r="J1962" s="1" t="str">
        <f t="shared" si="198"/>
        <v>Till</v>
      </c>
      <c r="K1962" s="1" t="str">
        <f t="shared" si="201"/>
        <v>Grain Mount: 0.25 – 0.50 mm</v>
      </c>
      <c r="L1962" t="s">
        <v>15798</v>
      </c>
      <c r="M1962" s="1" t="str">
        <f t="shared" si="203"/>
        <v>Di</v>
      </c>
      <c r="N1962" t="s">
        <v>3236</v>
      </c>
      <c r="O1962" t="s">
        <v>15903</v>
      </c>
      <c r="P1962" t="s">
        <v>6381</v>
      </c>
      <c r="Q1962" t="s">
        <v>15904</v>
      </c>
      <c r="R1962" t="s">
        <v>420</v>
      </c>
      <c r="S1962" t="s">
        <v>15905</v>
      </c>
      <c r="T1962" t="s">
        <v>2960</v>
      </c>
      <c r="U1962" t="s">
        <v>3889</v>
      </c>
      <c r="V1962" t="s">
        <v>15906</v>
      </c>
      <c r="W1962" t="s">
        <v>1149</v>
      </c>
      <c r="X1962" t="s">
        <v>15907</v>
      </c>
    </row>
    <row r="1963" spans="1:24" hidden="1" x14ac:dyDescent="0.25">
      <c r="A1963" t="s">
        <v>15908</v>
      </c>
      <c r="B1963" t="s">
        <v>15909</v>
      </c>
      <c r="C1963" s="1" t="str">
        <f t="shared" si="199"/>
        <v>21:0955</v>
      </c>
      <c r="D1963" s="1" t="str">
        <f t="shared" si="200"/>
        <v>21:0006</v>
      </c>
      <c r="E1963" t="s">
        <v>15828</v>
      </c>
      <c r="F1963" t="s">
        <v>15910</v>
      </c>
      <c r="H1963">
        <v>64.501668199999997</v>
      </c>
      <c r="I1963">
        <v>-110.10899310000001</v>
      </c>
      <c r="J1963" s="1" t="str">
        <f t="shared" si="198"/>
        <v>Till</v>
      </c>
      <c r="K1963" s="1" t="str">
        <f t="shared" si="201"/>
        <v>Grain Mount: 0.25 – 0.50 mm</v>
      </c>
      <c r="L1963" t="s">
        <v>15798</v>
      </c>
      <c r="M1963" s="1" t="str">
        <f t="shared" si="203"/>
        <v>Di</v>
      </c>
      <c r="N1963" t="s">
        <v>15911</v>
      </c>
      <c r="O1963" t="s">
        <v>15912</v>
      </c>
      <c r="P1963" t="s">
        <v>411</v>
      </c>
      <c r="Q1963" t="s">
        <v>15555</v>
      </c>
      <c r="R1963" t="s">
        <v>61</v>
      </c>
      <c r="S1963" t="s">
        <v>15913</v>
      </c>
      <c r="T1963" t="s">
        <v>8764</v>
      </c>
      <c r="U1963" t="s">
        <v>12930</v>
      </c>
      <c r="V1963" t="s">
        <v>15914</v>
      </c>
      <c r="W1963" t="s">
        <v>555</v>
      </c>
      <c r="X1963" t="s">
        <v>15915</v>
      </c>
    </row>
    <row r="1964" spans="1:24" hidden="1" x14ac:dyDescent="0.25">
      <c r="A1964" t="s">
        <v>15916</v>
      </c>
      <c r="B1964" t="s">
        <v>15917</v>
      </c>
      <c r="C1964" s="1" t="str">
        <f t="shared" si="199"/>
        <v>21:0955</v>
      </c>
      <c r="D1964" s="1" t="str">
        <f t="shared" si="200"/>
        <v>21:0006</v>
      </c>
      <c r="E1964" t="s">
        <v>15828</v>
      </c>
      <c r="F1964" t="s">
        <v>15918</v>
      </c>
      <c r="H1964">
        <v>64.501668199999997</v>
      </c>
      <c r="I1964">
        <v>-110.10899310000001</v>
      </c>
      <c r="J1964" s="1" t="str">
        <f t="shared" si="198"/>
        <v>Till</v>
      </c>
      <c r="K1964" s="1" t="str">
        <f t="shared" si="201"/>
        <v>Grain Mount: 0.25 – 0.50 mm</v>
      </c>
      <c r="L1964" t="s">
        <v>15798</v>
      </c>
      <c r="M1964" s="1" t="str">
        <f t="shared" si="203"/>
        <v>Di</v>
      </c>
      <c r="N1964" t="s">
        <v>14539</v>
      </c>
      <c r="O1964" t="s">
        <v>7429</v>
      </c>
      <c r="P1964" t="s">
        <v>198</v>
      </c>
      <c r="Q1964" t="s">
        <v>15919</v>
      </c>
      <c r="R1964" t="s">
        <v>33</v>
      </c>
      <c r="S1964" t="s">
        <v>5390</v>
      </c>
      <c r="T1964" t="s">
        <v>815</v>
      </c>
      <c r="U1964" t="s">
        <v>5812</v>
      </c>
      <c r="V1964" t="s">
        <v>15920</v>
      </c>
      <c r="W1964" t="s">
        <v>4883</v>
      </c>
      <c r="X1964" t="s">
        <v>15921</v>
      </c>
    </row>
    <row r="1965" spans="1:24" hidden="1" x14ac:dyDescent="0.25">
      <c r="A1965" t="s">
        <v>15922</v>
      </c>
      <c r="B1965" t="s">
        <v>15923</v>
      </c>
      <c r="C1965" s="1" t="str">
        <f t="shared" si="199"/>
        <v>21:0955</v>
      </c>
      <c r="D1965" s="1" t="str">
        <f t="shared" si="200"/>
        <v>21:0006</v>
      </c>
      <c r="E1965" t="s">
        <v>15828</v>
      </c>
      <c r="F1965" t="s">
        <v>15924</v>
      </c>
      <c r="H1965">
        <v>64.501668199999997</v>
      </c>
      <c r="I1965">
        <v>-110.10899310000001</v>
      </c>
      <c r="J1965" s="1" t="str">
        <f t="shared" si="198"/>
        <v>Till</v>
      </c>
      <c r="K1965" s="1" t="str">
        <f t="shared" si="201"/>
        <v>Grain Mount: 0.25 – 0.50 mm</v>
      </c>
      <c r="L1965" t="s">
        <v>15798</v>
      </c>
      <c r="M1965" s="1" t="str">
        <f t="shared" si="203"/>
        <v>Di</v>
      </c>
      <c r="N1965" t="s">
        <v>2335</v>
      </c>
      <c r="O1965" t="s">
        <v>15925</v>
      </c>
      <c r="P1965" t="s">
        <v>558</v>
      </c>
      <c r="Q1965" t="s">
        <v>15926</v>
      </c>
      <c r="R1965" t="s">
        <v>226</v>
      </c>
      <c r="S1965" t="s">
        <v>15927</v>
      </c>
      <c r="T1965" t="s">
        <v>15928</v>
      </c>
      <c r="U1965" t="s">
        <v>4906</v>
      </c>
      <c r="V1965" t="s">
        <v>15929</v>
      </c>
      <c r="W1965" t="s">
        <v>307</v>
      </c>
      <c r="X1965" t="s">
        <v>6816</v>
      </c>
    </row>
    <row r="1966" spans="1:24" hidden="1" x14ac:dyDescent="0.25">
      <c r="A1966" t="s">
        <v>15930</v>
      </c>
      <c r="B1966" t="s">
        <v>15931</v>
      </c>
      <c r="C1966" s="1" t="str">
        <f t="shared" si="199"/>
        <v>21:0955</v>
      </c>
      <c r="D1966" s="1" t="str">
        <f t="shared" si="200"/>
        <v>21:0006</v>
      </c>
      <c r="E1966" t="s">
        <v>15828</v>
      </c>
      <c r="F1966" t="s">
        <v>15932</v>
      </c>
      <c r="H1966">
        <v>64.501668199999997</v>
      </c>
      <c r="I1966">
        <v>-110.10899310000001</v>
      </c>
      <c r="J1966" s="1" t="str">
        <f t="shared" si="198"/>
        <v>Till</v>
      </c>
      <c r="K1966" s="1" t="str">
        <f t="shared" si="201"/>
        <v>Grain Mount: 0.25 – 0.50 mm</v>
      </c>
      <c r="L1966" t="s">
        <v>15798</v>
      </c>
      <c r="M1966" s="1" t="str">
        <f t="shared" si="203"/>
        <v>Di</v>
      </c>
      <c r="N1966" t="s">
        <v>702</v>
      </c>
      <c r="O1966" t="s">
        <v>15933</v>
      </c>
      <c r="P1966" t="s">
        <v>393</v>
      </c>
      <c r="Q1966" t="s">
        <v>15934</v>
      </c>
      <c r="R1966" t="s">
        <v>87</v>
      </c>
      <c r="S1966" t="s">
        <v>15935</v>
      </c>
      <c r="T1966" t="s">
        <v>2491</v>
      </c>
      <c r="U1966" t="s">
        <v>12930</v>
      </c>
      <c r="V1966" t="s">
        <v>15936</v>
      </c>
      <c r="W1966" t="s">
        <v>47</v>
      </c>
      <c r="X1966" t="s">
        <v>15937</v>
      </c>
    </row>
    <row r="1967" spans="1:24" hidden="1" x14ac:dyDescent="0.25">
      <c r="A1967" t="s">
        <v>15938</v>
      </c>
      <c r="B1967" t="s">
        <v>15939</v>
      </c>
      <c r="C1967" s="1" t="str">
        <f t="shared" si="199"/>
        <v>21:0955</v>
      </c>
      <c r="D1967" s="1" t="str">
        <f t="shared" si="200"/>
        <v>21:0006</v>
      </c>
      <c r="E1967" t="s">
        <v>15828</v>
      </c>
      <c r="F1967" t="s">
        <v>15940</v>
      </c>
      <c r="H1967">
        <v>64.501668199999997</v>
      </c>
      <c r="I1967">
        <v>-110.10899310000001</v>
      </c>
      <c r="J1967" s="1" t="str">
        <f t="shared" si="198"/>
        <v>Till</v>
      </c>
      <c r="K1967" s="1" t="str">
        <f t="shared" si="201"/>
        <v>Grain Mount: 0.25 – 0.50 mm</v>
      </c>
      <c r="L1967" t="s">
        <v>15798</v>
      </c>
      <c r="M1967" s="1" t="str">
        <f>HYPERLINK("http://geochem.nrcan.gc.ca/cdogs/content/kwd/kwd030120_e.htm", "Ilm")</f>
        <v>Ilm</v>
      </c>
      <c r="N1967" t="s">
        <v>411</v>
      </c>
      <c r="O1967" t="s">
        <v>170</v>
      </c>
      <c r="P1967" t="s">
        <v>2340</v>
      </c>
      <c r="Q1967" t="s">
        <v>15941</v>
      </c>
      <c r="R1967" t="s">
        <v>33</v>
      </c>
      <c r="S1967" t="s">
        <v>3902</v>
      </c>
      <c r="T1967" t="s">
        <v>15942</v>
      </c>
      <c r="U1967" t="s">
        <v>33</v>
      </c>
      <c r="V1967" t="s">
        <v>645</v>
      </c>
      <c r="W1967" t="s">
        <v>15943</v>
      </c>
      <c r="X1967" t="s">
        <v>15944</v>
      </c>
    </row>
    <row r="1968" spans="1:24" hidden="1" x14ac:dyDescent="0.25">
      <c r="A1968" t="s">
        <v>15945</v>
      </c>
      <c r="B1968" t="s">
        <v>15946</v>
      </c>
      <c r="C1968" s="1" t="str">
        <f t="shared" si="199"/>
        <v>21:0955</v>
      </c>
      <c r="D1968" s="1" t="str">
        <f t="shared" si="200"/>
        <v>21:0006</v>
      </c>
      <c r="E1968" t="s">
        <v>15828</v>
      </c>
      <c r="F1968" t="s">
        <v>15947</v>
      </c>
      <c r="H1968">
        <v>64.501668199999997</v>
      </c>
      <c r="I1968">
        <v>-110.10899310000001</v>
      </c>
      <c r="J1968" s="1" t="str">
        <f t="shared" si="198"/>
        <v>Till</v>
      </c>
      <c r="K1968" s="1" t="str">
        <f t="shared" si="201"/>
        <v>Grain Mount: 0.25 – 0.50 mm</v>
      </c>
      <c r="L1968" t="s">
        <v>15798</v>
      </c>
      <c r="M1968" s="1" t="str">
        <f>HYPERLINK("http://geochem.nrcan.gc.ca/cdogs/content/kwd/kwd030120_e.htm", "Ilm")</f>
        <v>Ilm</v>
      </c>
      <c r="N1968" t="s">
        <v>184</v>
      </c>
      <c r="O1968" t="s">
        <v>234</v>
      </c>
      <c r="P1968" t="s">
        <v>380</v>
      </c>
      <c r="Q1968" t="s">
        <v>15948</v>
      </c>
      <c r="R1968" t="s">
        <v>33</v>
      </c>
      <c r="S1968" t="s">
        <v>3121</v>
      </c>
      <c r="T1968" t="s">
        <v>15949</v>
      </c>
      <c r="U1968" t="s">
        <v>87</v>
      </c>
      <c r="V1968" t="s">
        <v>33</v>
      </c>
      <c r="W1968" t="s">
        <v>9994</v>
      </c>
      <c r="X1968" t="s">
        <v>9508</v>
      </c>
    </row>
    <row r="1969" spans="1:24" hidden="1" x14ac:dyDescent="0.25">
      <c r="A1969" t="s">
        <v>15950</v>
      </c>
      <c r="B1969" t="s">
        <v>15951</v>
      </c>
      <c r="C1969" s="1" t="str">
        <f t="shared" si="199"/>
        <v>21:0955</v>
      </c>
      <c r="D1969" s="1" t="str">
        <f t="shared" si="200"/>
        <v>21:0006</v>
      </c>
      <c r="E1969" t="s">
        <v>15828</v>
      </c>
      <c r="F1969" t="s">
        <v>15952</v>
      </c>
      <c r="H1969">
        <v>64.501668199999997</v>
      </c>
      <c r="I1969">
        <v>-110.10899310000001</v>
      </c>
      <c r="J1969" s="1" t="str">
        <f t="shared" si="198"/>
        <v>Till</v>
      </c>
      <c r="K1969" s="1" t="str">
        <f t="shared" si="201"/>
        <v>Grain Mount: 0.25 – 0.50 mm</v>
      </c>
      <c r="L1969" t="s">
        <v>15798</v>
      </c>
      <c r="M1969" s="1" t="str">
        <f>HYPERLINK("http://geochem.nrcan.gc.ca/cdogs/content/kwd/kwd030120_e.htm", "Ilm")</f>
        <v>Ilm</v>
      </c>
      <c r="N1969" t="s">
        <v>494</v>
      </c>
      <c r="O1969" t="s">
        <v>255</v>
      </c>
      <c r="P1969" t="s">
        <v>709</v>
      </c>
      <c r="Q1969" t="s">
        <v>15953</v>
      </c>
      <c r="R1969" t="s">
        <v>33</v>
      </c>
      <c r="S1969" t="s">
        <v>15702</v>
      </c>
      <c r="T1969" t="s">
        <v>13084</v>
      </c>
      <c r="U1969" t="s">
        <v>33</v>
      </c>
      <c r="V1969" t="s">
        <v>686</v>
      </c>
      <c r="W1969" t="s">
        <v>15954</v>
      </c>
      <c r="X1969" t="s">
        <v>15955</v>
      </c>
    </row>
    <row r="1970" spans="1:24" hidden="1" x14ac:dyDescent="0.25">
      <c r="A1970" t="s">
        <v>15956</v>
      </c>
      <c r="B1970" t="s">
        <v>15957</v>
      </c>
      <c r="C1970" s="1" t="str">
        <f t="shared" si="199"/>
        <v>21:0955</v>
      </c>
      <c r="D1970" s="1" t="str">
        <f t="shared" si="200"/>
        <v>21:0006</v>
      </c>
      <c r="E1970" t="s">
        <v>15828</v>
      </c>
      <c r="F1970" t="s">
        <v>15958</v>
      </c>
      <c r="H1970">
        <v>64.501668199999997</v>
      </c>
      <c r="I1970">
        <v>-110.10899310000001</v>
      </c>
      <c r="J1970" s="1" t="str">
        <f t="shared" si="198"/>
        <v>Till</v>
      </c>
      <c r="K1970" s="1" t="str">
        <f t="shared" si="201"/>
        <v>Grain Mount: 0.25 – 0.50 mm</v>
      </c>
      <c r="L1970" t="s">
        <v>15798</v>
      </c>
      <c r="M1970" s="1" t="str">
        <f>HYPERLINK("http://geochem.nrcan.gc.ca/cdogs/content/kwd/kwd030120_e.htm", "Ilm")</f>
        <v>Ilm</v>
      </c>
      <c r="N1970" t="s">
        <v>490</v>
      </c>
      <c r="O1970" t="s">
        <v>255</v>
      </c>
      <c r="P1970" t="s">
        <v>115</v>
      </c>
      <c r="Q1970" t="s">
        <v>15959</v>
      </c>
      <c r="R1970" t="s">
        <v>33</v>
      </c>
      <c r="S1970" t="s">
        <v>2257</v>
      </c>
      <c r="T1970" t="s">
        <v>15960</v>
      </c>
      <c r="U1970" t="s">
        <v>33</v>
      </c>
      <c r="V1970" t="s">
        <v>424</v>
      </c>
      <c r="W1970" t="s">
        <v>15961</v>
      </c>
      <c r="X1970" t="s">
        <v>15962</v>
      </c>
    </row>
    <row r="1971" spans="1:24" hidden="1" x14ac:dyDescent="0.25">
      <c r="A1971" t="s">
        <v>15963</v>
      </c>
      <c r="B1971" t="s">
        <v>15964</v>
      </c>
      <c r="C1971" s="1" t="str">
        <f t="shared" si="199"/>
        <v>21:0955</v>
      </c>
      <c r="D1971" s="1" t="str">
        <f t="shared" si="200"/>
        <v>21:0006</v>
      </c>
      <c r="E1971" t="s">
        <v>15828</v>
      </c>
      <c r="F1971" t="s">
        <v>15965</v>
      </c>
      <c r="H1971">
        <v>64.501668199999997</v>
      </c>
      <c r="I1971">
        <v>-110.10899310000001</v>
      </c>
      <c r="J1971" s="1" t="str">
        <f t="shared" si="198"/>
        <v>Till</v>
      </c>
      <c r="K1971" s="1" t="str">
        <f t="shared" si="201"/>
        <v>Grain Mount: 0.25 – 0.50 mm</v>
      </c>
      <c r="L1971" t="s">
        <v>15798</v>
      </c>
      <c r="M1971" s="1" t="str">
        <f>HYPERLINK("http://geochem.nrcan.gc.ca/cdogs/content/kwd/kwd030120_e.htm", "Ilm")</f>
        <v>Ilm</v>
      </c>
      <c r="N1971" t="s">
        <v>645</v>
      </c>
      <c r="O1971" t="s">
        <v>33</v>
      </c>
      <c r="P1971" t="s">
        <v>235</v>
      </c>
      <c r="Q1971" t="s">
        <v>1647</v>
      </c>
      <c r="R1971" t="s">
        <v>955</v>
      </c>
      <c r="S1971" t="s">
        <v>2158</v>
      </c>
      <c r="T1971" t="s">
        <v>15966</v>
      </c>
      <c r="U1971" t="s">
        <v>33</v>
      </c>
      <c r="V1971" t="s">
        <v>645</v>
      </c>
      <c r="W1971" t="s">
        <v>15967</v>
      </c>
      <c r="X1971" t="s">
        <v>15179</v>
      </c>
    </row>
    <row r="1972" spans="1:24" hidden="1" x14ac:dyDescent="0.25">
      <c r="A1972" t="s">
        <v>15968</v>
      </c>
      <c r="B1972" t="s">
        <v>15969</v>
      </c>
      <c r="C1972" s="1" t="str">
        <f t="shared" si="199"/>
        <v>21:0955</v>
      </c>
      <c r="D1972" s="1" t="str">
        <f t="shared" si="200"/>
        <v>21:0006</v>
      </c>
      <c r="E1972" t="s">
        <v>15828</v>
      </c>
      <c r="F1972" t="s">
        <v>15970</v>
      </c>
      <c r="H1972">
        <v>64.501668199999997</v>
      </c>
      <c r="I1972">
        <v>-110.10899310000001</v>
      </c>
      <c r="J1972" s="1" t="str">
        <f t="shared" si="198"/>
        <v>Till</v>
      </c>
      <c r="K1972" s="1" t="str">
        <f t="shared" si="201"/>
        <v>Grain Mount: 0.25 – 0.50 mm</v>
      </c>
      <c r="L1972" t="s">
        <v>15798</v>
      </c>
      <c r="M1972" s="1" t="str">
        <f>HYPERLINK("http://geochem.nrcan.gc.ca/cdogs/content/kwd/kwd030533_e.htm", "Tur")</f>
        <v>Tur</v>
      </c>
      <c r="N1972" t="s">
        <v>15971</v>
      </c>
      <c r="O1972" t="s">
        <v>15972</v>
      </c>
      <c r="P1972" t="s">
        <v>33</v>
      </c>
      <c r="Q1972" t="s">
        <v>15973</v>
      </c>
      <c r="R1972" t="s">
        <v>233</v>
      </c>
      <c r="S1972" t="s">
        <v>15974</v>
      </c>
      <c r="T1972" t="s">
        <v>8688</v>
      </c>
      <c r="U1972" t="s">
        <v>15975</v>
      </c>
      <c r="V1972" t="s">
        <v>15976</v>
      </c>
      <c r="W1972" t="s">
        <v>15977</v>
      </c>
      <c r="X1972" t="s">
        <v>15978</v>
      </c>
    </row>
    <row r="1973" spans="1:24" hidden="1" x14ac:dyDescent="0.25">
      <c r="A1973" t="s">
        <v>15979</v>
      </c>
      <c r="B1973" t="s">
        <v>15980</v>
      </c>
      <c r="C1973" s="1" t="str">
        <f t="shared" si="199"/>
        <v>21:0955</v>
      </c>
      <c r="D1973" s="1" t="str">
        <f t="shared" si="200"/>
        <v>21:0006</v>
      </c>
      <c r="E1973" t="s">
        <v>6141</v>
      </c>
      <c r="F1973" t="s">
        <v>15981</v>
      </c>
      <c r="H1973">
        <v>64.727634899999998</v>
      </c>
      <c r="I1973">
        <v>-110.3813026</v>
      </c>
      <c r="J1973" s="1" t="str">
        <f t="shared" ref="J1973:J1989" si="204">HYPERLINK("http://geochem.nrcan.gc.ca/cdogs/content/kwd/kwd020073_e.htm", "Esker")</f>
        <v>Esker</v>
      </c>
      <c r="K1973" s="1" t="str">
        <f t="shared" si="201"/>
        <v>Grain Mount: 0.25 – 0.50 mm</v>
      </c>
      <c r="L1973" t="s">
        <v>15982</v>
      </c>
      <c r="M1973" s="1" t="str">
        <f t="shared" ref="M1973:M1990" si="205">HYPERLINK("http://geochem.nrcan.gc.ca/cdogs/content/kwd/kwd030523_e.htm", "Prp")</f>
        <v>Prp</v>
      </c>
      <c r="N1973" t="s">
        <v>14789</v>
      </c>
      <c r="O1973" t="s">
        <v>15555</v>
      </c>
      <c r="P1973" t="s">
        <v>543</v>
      </c>
      <c r="Q1973" t="s">
        <v>15515</v>
      </c>
      <c r="R1973" t="s">
        <v>47</v>
      </c>
      <c r="S1973" t="s">
        <v>15983</v>
      </c>
      <c r="T1973" t="s">
        <v>823</v>
      </c>
      <c r="U1973" t="s">
        <v>470</v>
      </c>
      <c r="V1973" t="s">
        <v>2424</v>
      </c>
      <c r="W1973" t="s">
        <v>3391</v>
      </c>
      <c r="X1973" t="s">
        <v>15984</v>
      </c>
    </row>
    <row r="1974" spans="1:24" hidden="1" x14ac:dyDescent="0.25">
      <c r="A1974" t="s">
        <v>15985</v>
      </c>
      <c r="B1974" t="s">
        <v>15986</v>
      </c>
      <c r="C1974" s="1" t="str">
        <f t="shared" si="199"/>
        <v>21:0955</v>
      </c>
      <c r="D1974" s="1" t="str">
        <f t="shared" si="200"/>
        <v>21:0006</v>
      </c>
      <c r="E1974" t="s">
        <v>6141</v>
      </c>
      <c r="F1974" t="s">
        <v>15987</v>
      </c>
      <c r="H1974">
        <v>64.727634899999998</v>
      </c>
      <c r="I1974">
        <v>-110.3813026</v>
      </c>
      <c r="J1974" s="1" t="str">
        <f t="shared" si="204"/>
        <v>Esker</v>
      </c>
      <c r="K1974" s="1" t="str">
        <f t="shared" si="201"/>
        <v>Grain Mount: 0.25 – 0.50 mm</v>
      </c>
      <c r="L1974" t="s">
        <v>15982</v>
      </c>
      <c r="M1974" s="1" t="str">
        <f t="shared" si="205"/>
        <v>Prp</v>
      </c>
      <c r="N1974" t="s">
        <v>15988</v>
      </c>
      <c r="O1974" t="s">
        <v>15989</v>
      </c>
      <c r="P1974" t="s">
        <v>15990</v>
      </c>
      <c r="Q1974" t="s">
        <v>15991</v>
      </c>
      <c r="R1974" t="s">
        <v>555</v>
      </c>
      <c r="S1974" t="s">
        <v>15992</v>
      </c>
      <c r="T1974" t="s">
        <v>2581</v>
      </c>
      <c r="U1974" t="s">
        <v>33</v>
      </c>
      <c r="V1974" t="s">
        <v>15993</v>
      </c>
      <c r="W1974" t="s">
        <v>409</v>
      </c>
      <c r="X1974" t="s">
        <v>15994</v>
      </c>
    </row>
    <row r="1975" spans="1:24" hidden="1" x14ac:dyDescent="0.25">
      <c r="A1975" t="s">
        <v>15995</v>
      </c>
      <c r="B1975" t="s">
        <v>15996</v>
      </c>
      <c r="C1975" s="1" t="str">
        <f t="shared" si="199"/>
        <v>21:0955</v>
      </c>
      <c r="D1975" s="1" t="str">
        <f t="shared" si="200"/>
        <v>21:0006</v>
      </c>
      <c r="E1975" t="s">
        <v>6141</v>
      </c>
      <c r="F1975" t="s">
        <v>15997</v>
      </c>
      <c r="H1975">
        <v>64.727634899999998</v>
      </c>
      <c r="I1975">
        <v>-110.3813026</v>
      </c>
      <c r="J1975" s="1" t="str">
        <f t="shared" si="204"/>
        <v>Esker</v>
      </c>
      <c r="K1975" s="1" t="str">
        <f t="shared" si="201"/>
        <v>Grain Mount: 0.25 – 0.50 mm</v>
      </c>
      <c r="L1975" t="s">
        <v>15982</v>
      </c>
      <c r="M1975" s="1" t="str">
        <f t="shared" si="205"/>
        <v>Prp</v>
      </c>
      <c r="N1975" t="s">
        <v>15323</v>
      </c>
      <c r="O1975" t="s">
        <v>15998</v>
      </c>
      <c r="P1975" t="s">
        <v>15999</v>
      </c>
      <c r="Q1975" t="s">
        <v>16000</v>
      </c>
      <c r="R1975" t="s">
        <v>245</v>
      </c>
      <c r="S1975" t="s">
        <v>10266</v>
      </c>
      <c r="T1975" t="s">
        <v>3544</v>
      </c>
      <c r="U1975" t="s">
        <v>33</v>
      </c>
      <c r="V1975" t="s">
        <v>16001</v>
      </c>
      <c r="W1975" t="s">
        <v>393</v>
      </c>
      <c r="X1975" t="s">
        <v>16002</v>
      </c>
    </row>
    <row r="1976" spans="1:24" hidden="1" x14ac:dyDescent="0.25">
      <c r="A1976" t="s">
        <v>16003</v>
      </c>
      <c r="B1976" t="s">
        <v>16004</v>
      </c>
      <c r="C1976" s="1" t="str">
        <f t="shared" si="199"/>
        <v>21:0955</v>
      </c>
      <c r="D1976" s="1" t="str">
        <f t="shared" si="200"/>
        <v>21:0006</v>
      </c>
      <c r="E1976" t="s">
        <v>6141</v>
      </c>
      <c r="F1976" t="s">
        <v>16005</v>
      </c>
      <c r="H1976">
        <v>64.727634899999998</v>
      </c>
      <c r="I1976">
        <v>-110.3813026</v>
      </c>
      <c r="J1976" s="1" t="str">
        <f t="shared" si="204"/>
        <v>Esker</v>
      </c>
      <c r="K1976" s="1" t="str">
        <f t="shared" si="201"/>
        <v>Grain Mount: 0.25 – 0.50 mm</v>
      </c>
      <c r="L1976" t="s">
        <v>15982</v>
      </c>
      <c r="M1976" s="1" t="str">
        <f t="shared" si="205"/>
        <v>Prp</v>
      </c>
      <c r="N1976" t="s">
        <v>14849</v>
      </c>
      <c r="O1976" t="s">
        <v>5951</v>
      </c>
      <c r="P1976" t="s">
        <v>16006</v>
      </c>
      <c r="Q1976" t="s">
        <v>7942</v>
      </c>
      <c r="R1976" t="s">
        <v>33</v>
      </c>
      <c r="S1976" t="s">
        <v>10582</v>
      </c>
      <c r="T1976" t="s">
        <v>343</v>
      </c>
      <c r="U1976" t="s">
        <v>33</v>
      </c>
      <c r="V1976" t="s">
        <v>16007</v>
      </c>
      <c r="W1976" t="s">
        <v>569</v>
      </c>
      <c r="X1976" t="s">
        <v>16008</v>
      </c>
    </row>
    <row r="1977" spans="1:24" hidden="1" x14ac:dyDescent="0.25">
      <c r="A1977" t="s">
        <v>16009</v>
      </c>
      <c r="B1977" t="s">
        <v>16010</v>
      </c>
      <c r="C1977" s="1" t="str">
        <f t="shared" si="199"/>
        <v>21:0955</v>
      </c>
      <c r="D1977" s="1" t="str">
        <f t="shared" si="200"/>
        <v>21:0006</v>
      </c>
      <c r="E1977" t="s">
        <v>6141</v>
      </c>
      <c r="F1977" t="s">
        <v>16011</v>
      </c>
      <c r="H1977">
        <v>64.727634899999998</v>
      </c>
      <c r="I1977">
        <v>-110.3813026</v>
      </c>
      <c r="J1977" s="1" t="str">
        <f t="shared" si="204"/>
        <v>Esker</v>
      </c>
      <c r="K1977" s="1" t="str">
        <f t="shared" si="201"/>
        <v>Grain Mount: 0.25 – 0.50 mm</v>
      </c>
      <c r="L1977" t="s">
        <v>15982</v>
      </c>
      <c r="M1977" s="1" t="str">
        <f t="shared" si="205"/>
        <v>Prp</v>
      </c>
      <c r="N1977" t="s">
        <v>16012</v>
      </c>
      <c r="O1977" t="s">
        <v>16013</v>
      </c>
      <c r="P1977" t="s">
        <v>16014</v>
      </c>
      <c r="Q1977" t="s">
        <v>1902</v>
      </c>
      <c r="R1977" t="s">
        <v>235</v>
      </c>
      <c r="S1977" t="s">
        <v>5184</v>
      </c>
      <c r="T1977" t="s">
        <v>601</v>
      </c>
      <c r="U1977" t="s">
        <v>411</v>
      </c>
      <c r="V1977" t="s">
        <v>7044</v>
      </c>
      <c r="W1977" t="s">
        <v>451</v>
      </c>
      <c r="X1977" t="s">
        <v>16015</v>
      </c>
    </row>
    <row r="1978" spans="1:24" hidden="1" x14ac:dyDescent="0.25">
      <c r="A1978" t="s">
        <v>16016</v>
      </c>
      <c r="B1978" t="s">
        <v>16017</v>
      </c>
      <c r="C1978" s="1" t="str">
        <f t="shared" si="199"/>
        <v>21:0955</v>
      </c>
      <c r="D1978" s="1" t="str">
        <f t="shared" si="200"/>
        <v>21:0006</v>
      </c>
      <c r="E1978" t="s">
        <v>6141</v>
      </c>
      <c r="F1978" t="s">
        <v>16018</v>
      </c>
      <c r="H1978">
        <v>64.727634899999998</v>
      </c>
      <c r="I1978">
        <v>-110.3813026</v>
      </c>
      <c r="J1978" s="1" t="str">
        <f t="shared" si="204"/>
        <v>Esker</v>
      </c>
      <c r="K1978" s="1" t="str">
        <f t="shared" si="201"/>
        <v>Grain Mount: 0.25 – 0.50 mm</v>
      </c>
      <c r="L1978" t="s">
        <v>15982</v>
      </c>
      <c r="M1978" s="1" t="str">
        <f t="shared" si="205"/>
        <v>Prp</v>
      </c>
      <c r="N1978" t="s">
        <v>16019</v>
      </c>
      <c r="O1978" t="s">
        <v>16020</v>
      </c>
      <c r="P1978" t="s">
        <v>16021</v>
      </c>
      <c r="Q1978" t="s">
        <v>16022</v>
      </c>
      <c r="R1978" t="s">
        <v>291</v>
      </c>
      <c r="S1978" t="s">
        <v>3618</v>
      </c>
      <c r="T1978" t="s">
        <v>3030</v>
      </c>
      <c r="U1978" t="s">
        <v>645</v>
      </c>
      <c r="V1978" t="s">
        <v>16023</v>
      </c>
      <c r="W1978" t="s">
        <v>5516</v>
      </c>
      <c r="X1978" t="s">
        <v>16024</v>
      </c>
    </row>
    <row r="1979" spans="1:24" hidden="1" x14ac:dyDescent="0.25">
      <c r="A1979" t="s">
        <v>16025</v>
      </c>
      <c r="B1979" t="s">
        <v>16026</v>
      </c>
      <c r="C1979" s="1" t="str">
        <f t="shared" si="199"/>
        <v>21:0955</v>
      </c>
      <c r="D1979" s="1" t="str">
        <f t="shared" si="200"/>
        <v>21:0006</v>
      </c>
      <c r="E1979" t="s">
        <v>6141</v>
      </c>
      <c r="F1979" t="s">
        <v>16027</v>
      </c>
      <c r="H1979">
        <v>64.727634899999998</v>
      </c>
      <c r="I1979">
        <v>-110.3813026</v>
      </c>
      <c r="J1979" s="1" t="str">
        <f t="shared" si="204"/>
        <v>Esker</v>
      </c>
      <c r="K1979" s="1" t="str">
        <f t="shared" si="201"/>
        <v>Grain Mount: 0.25 – 0.50 mm</v>
      </c>
      <c r="L1979" t="s">
        <v>15982</v>
      </c>
      <c r="M1979" s="1" t="str">
        <f t="shared" si="205"/>
        <v>Prp</v>
      </c>
      <c r="N1979" t="s">
        <v>16028</v>
      </c>
      <c r="O1979" t="s">
        <v>16029</v>
      </c>
      <c r="P1979" t="s">
        <v>247</v>
      </c>
      <c r="Q1979" t="s">
        <v>8044</v>
      </c>
      <c r="R1979" t="s">
        <v>474</v>
      </c>
      <c r="S1979" t="s">
        <v>16030</v>
      </c>
      <c r="T1979" t="s">
        <v>966</v>
      </c>
      <c r="U1979" t="s">
        <v>61</v>
      </c>
      <c r="V1979" t="s">
        <v>8426</v>
      </c>
      <c r="W1979" t="s">
        <v>457</v>
      </c>
      <c r="X1979" t="s">
        <v>16031</v>
      </c>
    </row>
    <row r="1980" spans="1:24" hidden="1" x14ac:dyDescent="0.25">
      <c r="A1980" t="s">
        <v>16032</v>
      </c>
      <c r="B1980" t="s">
        <v>16033</v>
      </c>
      <c r="C1980" s="1" t="str">
        <f t="shared" si="199"/>
        <v>21:0955</v>
      </c>
      <c r="D1980" s="1" t="str">
        <f t="shared" si="200"/>
        <v>21:0006</v>
      </c>
      <c r="E1980" t="s">
        <v>6141</v>
      </c>
      <c r="F1980" t="s">
        <v>16034</v>
      </c>
      <c r="H1980">
        <v>64.727634899999998</v>
      </c>
      <c r="I1980">
        <v>-110.3813026</v>
      </c>
      <c r="J1980" s="1" t="str">
        <f t="shared" si="204"/>
        <v>Esker</v>
      </c>
      <c r="K1980" s="1" t="str">
        <f t="shared" si="201"/>
        <v>Grain Mount: 0.25 – 0.50 mm</v>
      </c>
      <c r="L1980" t="s">
        <v>15982</v>
      </c>
      <c r="M1980" s="1" t="str">
        <f t="shared" si="205"/>
        <v>Prp</v>
      </c>
      <c r="N1980" t="s">
        <v>16035</v>
      </c>
      <c r="O1980" t="s">
        <v>16036</v>
      </c>
      <c r="P1980" t="s">
        <v>7718</v>
      </c>
      <c r="Q1980" t="s">
        <v>16037</v>
      </c>
      <c r="R1980" t="s">
        <v>209</v>
      </c>
      <c r="S1980" t="s">
        <v>16038</v>
      </c>
      <c r="T1980" t="s">
        <v>1904</v>
      </c>
      <c r="U1980" t="s">
        <v>33</v>
      </c>
      <c r="V1980" t="s">
        <v>16039</v>
      </c>
      <c r="W1980" t="s">
        <v>411</v>
      </c>
      <c r="X1980" t="s">
        <v>16040</v>
      </c>
    </row>
    <row r="1981" spans="1:24" hidden="1" x14ac:dyDescent="0.25">
      <c r="A1981" t="s">
        <v>16041</v>
      </c>
      <c r="B1981" t="s">
        <v>16042</v>
      </c>
      <c r="C1981" s="1" t="str">
        <f t="shared" si="199"/>
        <v>21:0955</v>
      </c>
      <c r="D1981" s="1" t="str">
        <f t="shared" si="200"/>
        <v>21:0006</v>
      </c>
      <c r="E1981" t="s">
        <v>6141</v>
      </c>
      <c r="F1981" t="s">
        <v>16043</v>
      </c>
      <c r="H1981">
        <v>64.727634899999998</v>
      </c>
      <c r="I1981">
        <v>-110.3813026</v>
      </c>
      <c r="J1981" s="1" t="str">
        <f t="shared" si="204"/>
        <v>Esker</v>
      </c>
      <c r="K1981" s="1" t="str">
        <f t="shared" si="201"/>
        <v>Grain Mount: 0.25 – 0.50 mm</v>
      </c>
      <c r="L1981" t="s">
        <v>15982</v>
      </c>
      <c r="M1981" s="1" t="str">
        <f t="shared" si="205"/>
        <v>Prp</v>
      </c>
      <c r="N1981" t="s">
        <v>16044</v>
      </c>
      <c r="O1981" t="s">
        <v>16045</v>
      </c>
      <c r="P1981" t="s">
        <v>16046</v>
      </c>
      <c r="Q1981" t="s">
        <v>16047</v>
      </c>
      <c r="R1981" t="s">
        <v>33</v>
      </c>
      <c r="S1981" t="s">
        <v>16048</v>
      </c>
      <c r="T1981" t="s">
        <v>957</v>
      </c>
      <c r="U1981" t="s">
        <v>235</v>
      </c>
      <c r="V1981" t="s">
        <v>16049</v>
      </c>
      <c r="W1981" t="s">
        <v>6605</v>
      </c>
      <c r="X1981" t="s">
        <v>16050</v>
      </c>
    </row>
    <row r="1982" spans="1:24" hidden="1" x14ac:dyDescent="0.25">
      <c r="A1982" t="s">
        <v>16051</v>
      </c>
      <c r="B1982" t="s">
        <v>16052</v>
      </c>
      <c r="C1982" s="1" t="str">
        <f t="shared" si="199"/>
        <v>21:0955</v>
      </c>
      <c r="D1982" s="1" t="str">
        <f t="shared" si="200"/>
        <v>21:0006</v>
      </c>
      <c r="E1982" t="s">
        <v>6141</v>
      </c>
      <c r="F1982" t="s">
        <v>16053</v>
      </c>
      <c r="H1982">
        <v>64.727634899999998</v>
      </c>
      <c r="I1982">
        <v>-110.3813026</v>
      </c>
      <c r="J1982" s="1" t="str">
        <f t="shared" si="204"/>
        <v>Esker</v>
      </c>
      <c r="K1982" s="1" t="str">
        <f t="shared" si="201"/>
        <v>Grain Mount: 0.25 – 0.50 mm</v>
      </c>
      <c r="L1982" t="s">
        <v>15982</v>
      </c>
      <c r="M1982" s="1" t="str">
        <f t="shared" si="205"/>
        <v>Prp</v>
      </c>
      <c r="N1982" t="s">
        <v>2193</v>
      </c>
      <c r="O1982" t="s">
        <v>16054</v>
      </c>
      <c r="P1982" t="s">
        <v>16055</v>
      </c>
      <c r="Q1982" t="s">
        <v>16056</v>
      </c>
      <c r="R1982" t="s">
        <v>462</v>
      </c>
      <c r="S1982" t="s">
        <v>8417</v>
      </c>
      <c r="T1982" t="s">
        <v>473</v>
      </c>
      <c r="U1982" t="s">
        <v>411</v>
      </c>
      <c r="V1982" t="s">
        <v>7088</v>
      </c>
      <c r="W1982" t="s">
        <v>255</v>
      </c>
      <c r="X1982" t="s">
        <v>16057</v>
      </c>
    </row>
    <row r="1983" spans="1:24" hidden="1" x14ac:dyDescent="0.25">
      <c r="A1983" t="s">
        <v>16058</v>
      </c>
      <c r="B1983" t="s">
        <v>16059</v>
      </c>
      <c r="C1983" s="1" t="str">
        <f t="shared" si="199"/>
        <v>21:0955</v>
      </c>
      <c r="D1983" s="1" t="str">
        <f t="shared" si="200"/>
        <v>21:0006</v>
      </c>
      <c r="E1983" t="s">
        <v>6141</v>
      </c>
      <c r="F1983" t="s">
        <v>16060</v>
      </c>
      <c r="H1983">
        <v>64.727634899999998</v>
      </c>
      <c r="I1983">
        <v>-110.3813026</v>
      </c>
      <c r="J1983" s="1" t="str">
        <f t="shared" si="204"/>
        <v>Esker</v>
      </c>
      <c r="K1983" s="1" t="str">
        <f t="shared" si="201"/>
        <v>Grain Mount: 0.25 – 0.50 mm</v>
      </c>
      <c r="L1983" t="s">
        <v>15982</v>
      </c>
      <c r="M1983" s="1" t="str">
        <f t="shared" si="205"/>
        <v>Prp</v>
      </c>
      <c r="N1983" t="s">
        <v>16061</v>
      </c>
      <c r="O1983" t="s">
        <v>16062</v>
      </c>
      <c r="P1983" t="s">
        <v>7524</v>
      </c>
      <c r="Q1983" t="s">
        <v>16063</v>
      </c>
      <c r="R1983" t="s">
        <v>291</v>
      </c>
      <c r="S1983" t="s">
        <v>3907</v>
      </c>
      <c r="T1983" t="s">
        <v>1056</v>
      </c>
      <c r="U1983" t="s">
        <v>33</v>
      </c>
      <c r="V1983" t="s">
        <v>16064</v>
      </c>
      <c r="W1983" t="s">
        <v>1196</v>
      </c>
      <c r="X1983" t="s">
        <v>16065</v>
      </c>
    </row>
    <row r="1984" spans="1:24" hidden="1" x14ac:dyDescent="0.25">
      <c r="A1984" t="s">
        <v>16066</v>
      </c>
      <c r="B1984" t="s">
        <v>16067</v>
      </c>
      <c r="C1984" s="1" t="str">
        <f t="shared" si="199"/>
        <v>21:0955</v>
      </c>
      <c r="D1984" s="1" t="str">
        <f t="shared" si="200"/>
        <v>21:0006</v>
      </c>
      <c r="E1984" t="s">
        <v>6141</v>
      </c>
      <c r="F1984" t="s">
        <v>16068</v>
      </c>
      <c r="H1984">
        <v>64.727634899999998</v>
      </c>
      <c r="I1984">
        <v>-110.3813026</v>
      </c>
      <c r="J1984" s="1" t="str">
        <f t="shared" si="204"/>
        <v>Esker</v>
      </c>
      <c r="K1984" s="1" t="str">
        <f t="shared" si="201"/>
        <v>Grain Mount: 0.25 – 0.50 mm</v>
      </c>
      <c r="L1984" t="s">
        <v>15982</v>
      </c>
      <c r="M1984" s="1" t="str">
        <f t="shared" si="205"/>
        <v>Prp</v>
      </c>
      <c r="N1984" t="s">
        <v>16069</v>
      </c>
      <c r="O1984" t="s">
        <v>11091</v>
      </c>
      <c r="P1984" t="s">
        <v>1469</v>
      </c>
      <c r="Q1984" t="s">
        <v>16070</v>
      </c>
      <c r="R1984" t="s">
        <v>278</v>
      </c>
      <c r="S1984" t="s">
        <v>16071</v>
      </c>
      <c r="T1984" t="s">
        <v>3858</v>
      </c>
      <c r="U1984" t="s">
        <v>33</v>
      </c>
      <c r="V1984" t="s">
        <v>16072</v>
      </c>
      <c r="W1984" t="s">
        <v>184</v>
      </c>
      <c r="X1984" t="s">
        <v>16073</v>
      </c>
    </row>
    <row r="1985" spans="1:24" hidden="1" x14ac:dyDescent="0.25">
      <c r="A1985" t="s">
        <v>16074</v>
      </c>
      <c r="B1985" t="s">
        <v>16075</v>
      </c>
      <c r="C1985" s="1" t="str">
        <f t="shared" si="199"/>
        <v>21:0955</v>
      </c>
      <c r="D1985" s="1" t="str">
        <f t="shared" si="200"/>
        <v>21:0006</v>
      </c>
      <c r="E1985" t="s">
        <v>6141</v>
      </c>
      <c r="F1985" t="s">
        <v>16076</v>
      </c>
      <c r="H1985">
        <v>64.727634899999998</v>
      </c>
      <c r="I1985">
        <v>-110.3813026</v>
      </c>
      <c r="J1985" s="1" t="str">
        <f t="shared" si="204"/>
        <v>Esker</v>
      </c>
      <c r="K1985" s="1" t="str">
        <f t="shared" si="201"/>
        <v>Grain Mount: 0.25 – 0.50 mm</v>
      </c>
      <c r="L1985" t="s">
        <v>15982</v>
      </c>
      <c r="M1985" s="1" t="str">
        <f t="shared" si="205"/>
        <v>Prp</v>
      </c>
      <c r="N1985" t="s">
        <v>16077</v>
      </c>
      <c r="O1985" t="s">
        <v>11897</v>
      </c>
      <c r="P1985" t="s">
        <v>16078</v>
      </c>
      <c r="Q1985" t="s">
        <v>10265</v>
      </c>
      <c r="R1985" t="s">
        <v>61</v>
      </c>
      <c r="S1985" t="s">
        <v>4066</v>
      </c>
      <c r="T1985" t="s">
        <v>997</v>
      </c>
      <c r="U1985" t="s">
        <v>33</v>
      </c>
      <c r="V1985" t="s">
        <v>16079</v>
      </c>
      <c r="W1985" t="s">
        <v>4924</v>
      </c>
      <c r="X1985" t="s">
        <v>16080</v>
      </c>
    </row>
    <row r="1986" spans="1:24" hidden="1" x14ac:dyDescent="0.25">
      <c r="A1986" t="s">
        <v>16081</v>
      </c>
      <c r="B1986" t="s">
        <v>16082</v>
      </c>
      <c r="C1986" s="1" t="str">
        <f t="shared" si="199"/>
        <v>21:0955</v>
      </c>
      <c r="D1986" s="1" t="str">
        <f t="shared" si="200"/>
        <v>21:0006</v>
      </c>
      <c r="E1986" t="s">
        <v>6141</v>
      </c>
      <c r="F1986" t="s">
        <v>16083</v>
      </c>
      <c r="H1986">
        <v>64.727634899999998</v>
      </c>
      <c r="I1986">
        <v>-110.3813026</v>
      </c>
      <c r="J1986" s="1" t="str">
        <f t="shared" si="204"/>
        <v>Esker</v>
      </c>
      <c r="K1986" s="1" t="str">
        <f t="shared" si="201"/>
        <v>Grain Mount: 0.25 – 0.50 mm</v>
      </c>
      <c r="L1986" t="s">
        <v>15982</v>
      </c>
      <c r="M1986" s="1" t="str">
        <f t="shared" si="205"/>
        <v>Prp</v>
      </c>
      <c r="N1986" t="s">
        <v>16084</v>
      </c>
      <c r="O1986" t="s">
        <v>16085</v>
      </c>
      <c r="P1986" t="s">
        <v>16086</v>
      </c>
      <c r="Q1986" t="s">
        <v>7163</v>
      </c>
      <c r="R1986" t="s">
        <v>223</v>
      </c>
      <c r="S1986" t="s">
        <v>16087</v>
      </c>
      <c r="T1986" t="s">
        <v>4224</v>
      </c>
      <c r="U1986" t="s">
        <v>33</v>
      </c>
      <c r="V1986" t="s">
        <v>12721</v>
      </c>
      <c r="W1986" t="s">
        <v>380</v>
      </c>
      <c r="X1986" t="s">
        <v>16088</v>
      </c>
    </row>
    <row r="1987" spans="1:24" hidden="1" x14ac:dyDescent="0.25">
      <c r="A1987" t="s">
        <v>16089</v>
      </c>
      <c r="B1987" t="s">
        <v>16090</v>
      </c>
      <c r="C1987" s="1" t="str">
        <f t="shared" si="199"/>
        <v>21:0955</v>
      </c>
      <c r="D1987" s="1" t="str">
        <f t="shared" si="200"/>
        <v>21:0006</v>
      </c>
      <c r="E1987" t="s">
        <v>6141</v>
      </c>
      <c r="F1987" t="s">
        <v>16091</v>
      </c>
      <c r="H1987">
        <v>64.727634899999998</v>
      </c>
      <c r="I1987">
        <v>-110.3813026</v>
      </c>
      <c r="J1987" s="1" t="str">
        <f t="shared" si="204"/>
        <v>Esker</v>
      </c>
      <c r="K1987" s="1" t="str">
        <f t="shared" si="201"/>
        <v>Grain Mount: 0.25 – 0.50 mm</v>
      </c>
      <c r="L1987" t="s">
        <v>15982</v>
      </c>
      <c r="M1987" s="1" t="str">
        <f t="shared" si="205"/>
        <v>Prp</v>
      </c>
      <c r="N1987" t="s">
        <v>16092</v>
      </c>
      <c r="O1987" t="s">
        <v>16093</v>
      </c>
      <c r="P1987" t="s">
        <v>16094</v>
      </c>
      <c r="Q1987" t="s">
        <v>3678</v>
      </c>
      <c r="R1987" t="s">
        <v>170</v>
      </c>
      <c r="S1987" t="s">
        <v>16095</v>
      </c>
      <c r="T1987" t="s">
        <v>2893</v>
      </c>
      <c r="U1987" t="s">
        <v>33</v>
      </c>
      <c r="V1987" t="s">
        <v>16096</v>
      </c>
      <c r="W1987" t="s">
        <v>823</v>
      </c>
      <c r="X1987" t="s">
        <v>9851</v>
      </c>
    </row>
    <row r="1988" spans="1:24" hidden="1" x14ac:dyDescent="0.25">
      <c r="A1988" t="s">
        <v>16097</v>
      </c>
      <c r="B1988" t="s">
        <v>16098</v>
      </c>
      <c r="C1988" s="1" t="str">
        <f t="shared" si="199"/>
        <v>21:0955</v>
      </c>
      <c r="D1988" s="1" t="str">
        <f t="shared" si="200"/>
        <v>21:0006</v>
      </c>
      <c r="E1988" t="s">
        <v>6141</v>
      </c>
      <c r="F1988" t="s">
        <v>16099</v>
      </c>
      <c r="H1988">
        <v>64.727634899999998</v>
      </c>
      <c r="I1988">
        <v>-110.3813026</v>
      </c>
      <c r="J1988" s="1" t="str">
        <f t="shared" si="204"/>
        <v>Esker</v>
      </c>
      <c r="K1988" s="1" t="str">
        <f t="shared" si="201"/>
        <v>Grain Mount: 0.25 – 0.50 mm</v>
      </c>
      <c r="L1988" t="s">
        <v>15982</v>
      </c>
      <c r="M1988" s="1" t="str">
        <f t="shared" si="205"/>
        <v>Prp</v>
      </c>
      <c r="N1988" t="s">
        <v>11513</v>
      </c>
      <c r="O1988" t="s">
        <v>3738</v>
      </c>
      <c r="P1988" t="s">
        <v>16100</v>
      </c>
      <c r="Q1988" t="s">
        <v>8585</v>
      </c>
      <c r="R1988" t="s">
        <v>420</v>
      </c>
      <c r="S1988" t="s">
        <v>4294</v>
      </c>
      <c r="T1988" t="s">
        <v>3380</v>
      </c>
      <c r="U1988" t="s">
        <v>209</v>
      </c>
      <c r="V1988" t="s">
        <v>16101</v>
      </c>
      <c r="W1988" t="s">
        <v>1704</v>
      </c>
      <c r="X1988" t="s">
        <v>16102</v>
      </c>
    </row>
    <row r="1989" spans="1:24" hidden="1" x14ac:dyDescent="0.25">
      <c r="A1989" t="s">
        <v>16103</v>
      </c>
      <c r="B1989" t="s">
        <v>16104</v>
      </c>
      <c r="C1989" s="1" t="str">
        <f t="shared" si="199"/>
        <v>21:0955</v>
      </c>
      <c r="D1989" s="1" t="str">
        <f t="shared" si="200"/>
        <v>21:0006</v>
      </c>
      <c r="E1989" t="s">
        <v>6141</v>
      </c>
      <c r="F1989" t="s">
        <v>16105</v>
      </c>
      <c r="H1989">
        <v>64.727634899999998</v>
      </c>
      <c r="I1989">
        <v>-110.3813026</v>
      </c>
      <c r="J1989" s="1" t="str">
        <f t="shared" si="204"/>
        <v>Esker</v>
      </c>
      <c r="K1989" s="1" t="str">
        <f t="shared" si="201"/>
        <v>Grain Mount: 0.25 – 0.50 mm</v>
      </c>
      <c r="L1989" t="s">
        <v>15982</v>
      </c>
      <c r="M1989" s="1" t="str">
        <f t="shared" si="205"/>
        <v>Prp</v>
      </c>
      <c r="N1989" t="s">
        <v>2272</v>
      </c>
      <c r="O1989" t="s">
        <v>7066</v>
      </c>
      <c r="P1989" t="s">
        <v>16106</v>
      </c>
      <c r="Q1989" t="s">
        <v>16107</v>
      </c>
      <c r="R1989" t="s">
        <v>33</v>
      </c>
      <c r="S1989" t="s">
        <v>4587</v>
      </c>
      <c r="T1989" t="s">
        <v>2277</v>
      </c>
      <c r="U1989" t="s">
        <v>411</v>
      </c>
      <c r="V1989" t="s">
        <v>16108</v>
      </c>
      <c r="W1989" t="s">
        <v>1637</v>
      </c>
      <c r="X1989" t="s">
        <v>16109</v>
      </c>
    </row>
    <row r="1990" spans="1:24" hidden="1" x14ac:dyDescent="0.25">
      <c r="A1990" t="s">
        <v>16110</v>
      </c>
      <c r="B1990" t="s">
        <v>16111</v>
      </c>
      <c r="C1990" s="1" t="str">
        <f t="shared" si="199"/>
        <v>21:0955</v>
      </c>
      <c r="D1990" s="1" t="str">
        <f t="shared" si="200"/>
        <v>21:0006</v>
      </c>
      <c r="E1990" t="s">
        <v>16112</v>
      </c>
      <c r="F1990" t="s">
        <v>16113</v>
      </c>
      <c r="H1990">
        <v>64.7635875</v>
      </c>
      <c r="I1990">
        <v>-110.29582720000001</v>
      </c>
      <c r="J1990" s="1" t="str">
        <f t="shared" ref="J1990:J2053" si="206">HYPERLINK("http://geochem.nrcan.gc.ca/cdogs/content/kwd/kwd020044_e.htm", "Till")</f>
        <v>Till</v>
      </c>
      <c r="K1990" s="1" t="str">
        <f t="shared" si="201"/>
        <v>Grain Mount: 0.25 – 0.50 mm</v>
      </c>
      <c r="L1990" t="s">
        <v>15982</v>
      </c>
      <c r="M1990" s="1" t="str">
        <f t="shared" si="205"/>
        <v>Prp</v>
      </c>
      <c r="N1990" t="s">
        <v>16114</v>
      </c>
      <c r="O1990" t="s">
        <v>16115</v>
      </c>
      <c r="P1990" t="s">
        <v>16116</v>
      </c>
      <c r="Q1990" t="s">
        <v>16117</v>
      </c>
      <c r="R1990" t="s">
        <v>220</v>
      </c>
      <c r="S1990" t="s">
        <v>11647</v>
      </c>
      <c r="T1990" t="s">
        <v>7025</v>
      </c>
      <c r="U1990" t="s">
        <v>411</v>
      </c>
      <c r="V1990" t="s">
        <v>16118</v>
      </c>
      <c r="W1990" t="s">
        <v>1117</v>
      </c>
      <c r="X1990" t="s">
        <v>16119</v>
      </c>
    </row>
    <row r="1991" spans="1:24" hidden="1" x14ac:dyDescent="0.25">
      <c r="A1991" t="s">
        <v>16120</v>
      </c>
      <c r="B1991" t="s">
        <v>16121</v>
      </c>
      <c r="C1991" s="1" t="str">
        <f t="shared" si="199"/>
        <v>21:0955</v>
      </c>
      <c r="D1991" s="1" t="str">
        <f t="shared" si="200"/>
        <v>21:0006</v>
      </c>
      <c r="E1991" t="s">
        <v>16112</v>
      </c>
      <c r="F1991" t="s">
        <v>16122</v>
      </c>
      <c r="H1991">
        <v>64.7635875</v>
      </c>
      <c r="I1991">
        <v>-110.29582720000001</v>
      </c>
      <c r="J1991" s="1" t="str">
        <f t="shared" si="206"/>
        <v>Till</v>
      </c>
      <c r="K1991" s="1" t="str">
        <f t="shared" si="201"/>
        <v>Grain Mount: 0.25 – 0.50 mm</v>
      </c>
      <c r="L1991" t="s">
        <v>15982</v>
      </c>
      <c r="M1991" s="1" t="str">
        <f>HYPERLINK("http://geochem.nrcan.gc.ca/cdogs/content/kwd/kwd030529_e.htm", "Hi_Cr_Di")</f>
        <v>Hi_Cr_Di</v>
      </c>
      <c r="N1991" t="s">
        <v>9707</v>
      </c>
      <c r="O1991" t="s">
        <v>15396</v>
      </c>
      <c r="P1991" t="s">
        <v>16123</v>
      </c>
      <c r="Q1991" t="s">
        <v>4436</v>
      </c>
      <c r="R1991" t="s">
        <v>390</v>
      </c>
      <c r="S1991" t="s">
        <v>14211</v>
      </c>
      <c r="T1991" t="s">
        <v>4123</v>
      </c>
      <c r="U1991" t="s">
        <v>13295</v>
      </c>
      <c r="V1991" t="s">
        <v>16124</v>
      </c>
      <c r="W1991" t="s">
        <v>701</v>
      </c>
      <c r="X1991" t="s">
        <v>16125</v>
      </c>
    </row>
    <row r="1992" spans="1:24" hidden="1" x14ac:dyDescent="0.25">
      <c r="A1992" t="s">
        <v>16126</v>
      </c>
      <c r="B1992" t="s">
        <v>16127</v>
      </c>
      <c r="C1992" s="1" t="str">
        <f t="shared" si="199"/>
        <v>21:0955</v>
      </c>
      <c r="D1992" s="1" t="str">
        <f t="shared" si="200"/>
        <v>21:0006</v>
      </c>
      <c r="E1992" t="s">
        <v>16112</v>
      </c>
      <c r="F1992" t="s">
        <v>16128</v>
      </c>
      <c r="H1992">
        <v>64.7635875</v>
      </c>
      <c r="I1992">
        <v>-110.29582720000001</v>
      </c>
      <c r="J1992" s="1" t="str">
        <f t="shared" si="206"/>
        <v>Till</v>
      </c>
      <c r="K1992" s="1" t="str">
        <f t="shared" si="201"/>
        <v>Grain Mount: 0.25 – 0.50 mm</v>
      </c>
      <c r="L1992" t="s">
        <v>15982</v>
      </c>
      <c r="M1992" s="1" t="str">
        <f>HYPERLINK("http://geochem.nrcan.gc.ca/cdogs/content/kwd/kwd030524_e.htm", "Alm")</f>
        <v>Alm</v>
      </c>
      <c r="N1992" t="s">
        <v>4040</v>
      </c>
      <c r="O1992" t="s">
        <v>16129</v>
      </c>
      <c r="P1992" t="s">
        <v>955</v>
      </c>
      <c r="Q1992" t="s">
        <v>16130</v>
      </c>
      <c r="R1992" t="s">
        <v>33</v>
      </c>
      <c r="S1992" t="s">
        <v>15734</v>
      </c>
      <c r="T1992" t="s">
        <v>16131</v>
      </c>
      <c r="U1992" t="s">
        <v>33</v>
      </c>
      <c r="V1992" t="s">
        <v>16132</v>
      </c>
      <c r="W1992" t="s">
        <v>78</v>
      </c>
      <c r="X1992" t="s">
        <v>16133</v>
      </c>
    </row>
    <row r="1993" spans="1:24" hidden="1" x14ac:dyDescent="0.25">
      <c r="A1993" t="s">
        <v>16134</v>
      </c>
      <c r="B1993" t="s">
        <v>16135</v>
      </c>
      <c r="C1993" s="1" t="str">
        <f t="shared" si="199"/>
        <v>21:0955</v>
      </c>
      <c r="D1993" s="1" t="str">
        <f t="shared" si="200"/>
        <v>21:0006</v>
      </c>
      <c r="E1993" t="s">
        <v>16112</v>
      </c>
      <c r="F1993" t="s">
        <v>16136</v>
      </c>
      <c r="H1993">
        <v>64.7635875</v>
      </c>
      <c r="I1993">
        <v>-110.29582720000001</v>
      </c>
      <c r="J1993" s="1" t="str">
        <f t="shared" si="206"/>
        <v>Till</v>
      </c>
      <c r="K1993" s="1" t="str">
        <f t="shared" si="201"/>
        <v>Grain Mount: 0.25 – 0.50 mm</v>
      </c>
      <c r="L1993" t="s">
        <v>15982</v>
      </c>
      <c r="M1993" s="1" t="str">
        <f>HYPERLINK("http://geochem.nrcan.gc.ca/cdogs/content/kwd/kwd030120_e.htm", "Ilm")</f>
        <v>Ilm</v>
      </c>
      <c r="N1993" t="s">
        <v>1009</v>
      </c>
      <c r="O1993" t="s">
        <v>220</v>
      </c>
      <c r="P1993" t="s">
        <v>398</v>
      </c>
      <c r="Q1993" t="s">
        <v>15020</v>
      </c>
      <c r="R1993" t="s">
        <v>645</v>
      </c>
      <c r="S1993" t="s">
        <v>4736</v>
      </c>
      <c r="T1993" t="s">
        <v>4285</v>
      </c>
      <c r="U1993" t="s">
        <v>2609</v>
      </c>
      <c r="V1993" t="s">
        <v>2948</v>
      </c>
      <c r="W1993" t="s">
        <v>16137</v>
      </c>
      <c r="X1993" t="s">
        <v>16138</v>
      </c>
    </row>
    <row r="1994" spans="1:24" hidden="1" x14ac:dyDescent="0.25">
      <c r="A1994" t="s">
        <v>16139</v>
      </c>
      <c r="B1994" t="s">
        <v>16140</v>
      </c>
      <c r="C1994" s="1" t="str">
        <f t="shared" si="199"/>
        <v>21:0955</v>
      </c>
      <c r="D1994" s="1" t="str">
        <f t="shared" si="200"/>
        <v>21:0006</v>
      </c>
      <c r="E1994" t="s">
        <v>16112</v>
      </c>
      <c r="F1994" t="s">
        <v>16141</v>
      </c>
      <c r="H1994">
        <v>64.7635875</v>
      </c>
      <c r="I1994">
        <v>-110.29582720000001</v>
      </c>
      <c r="J1994" s="1" t="str">
        <f t="shared" si="206"/>
        <v>Till</v>
      </c>
      <c r="K1994" s="1" t="str">
        <f t="shared" si="201"/>
        <v>Grain Mount: 0.25 – 0.50 mm</v>
      </c>
      <c r="L1994" t="s">
        <v>15982</v>
      </c>
      <c r="M1994" s="1" t="str">
        <f>HYPERLINK("http://geochem.nrcan.gc.ca/cdogs/content/kwd/kwd030120_e.htm", "Ilm")</f>
        <v>Ilm</v>
      </c>
      <c r="N1994" t="s">
        <v>156</v>
      </c>
      <c r="O1994" t="s">
        <v>728</v>
      </c>
      <c r="P1994" t="s">
        <v>4842</v>
      </c>
      <c r="Q1994" t="s">
        <v>16142</v>
      </c>
      <c r="R1994" t="s">
        <v>33</v>
      </c>
      <c r="S1994" t="s">
        <v>16143</v>
      </c>
      <c r="T1994" t="s">
        <v>1056</v>
      </c>
      <c r="U1994" t="s">
        <v>33</v>
      </c>
      <c r="V1994" t="s">
        <v>399</v>
      </c>
      <c r="W1994" t="s">
        <v>16144</v>
      </c>
      <c r="X1994" t="s">
        <v>16145</v>
      </c>
    </row>
    <row r="1995" spans="1:24" hidden="1" x14ac:dyDescent="0.25">
      <c r="A1995" t="s">
        <v>16146</v>
      </c>
      <c r="B1995" t="s">
        <v>16147</v>
      </c>
      <c r="C1995" s="1" t="str">
        <f t="shared" si="199"/>
        <v>21:0955</v>
      </c>
      <c r="D1995" s="1" t="str">
        <f t="shared" si="200"/>
        <v>21:0006</v>
      </c>
      <c r="E1995" t="s">
        <v>16112</v>
      </c>
      <c r="F1995" t="s">
        <v>16148</v>
      </c>
      <c r="H1995">
        <v>64.7635875</v>
      </c>
      <c r="I1995">
        <v>-110.29582720000001</v>
      </c>
      <c r="J1995" s="1" t="str">
        <f t="shared" si="206"/>
        <v>Till</v>
      </c>
      <c r="K1995" s="1" t="str">
        <f t="shared" si="201"/>
        <v>Grain Mount: 0.25 – 0.50 mm</v>
      </c>
      <c r="L1995" t="s">
        <v>15982</v>
      </c>
      <c r="M1995" s="1" t="str">
        <f>HYPERLINK("http://geochem.nrcan.gc.ca/cdogs/content/kwd/kwd030120_e.htm", "Ilm")</f>
        <v>Ilm</v>
      </c>
      <c r="N1995" t="s">
        <v>36</v>
      </c>
      <c r="O1995" t="s">
        <v>255</v>
      </c>
      <c r="P1995" t="s">
        <v>254</v>
      </c>
      <c r="Q1995" t="s">
        <v>16149</v>
      </c>
      <c r="R1995" t="s">
        <v>33</v>
      </c>
      <c r="S1995" t="s">
        <v>1925</v>
      </c>
      <c r="T1995" t="s">
        <v>1788</v>
      </c>
      <c r="U1995" t="s">
        <v>33</v>
      </c>
      <c r="V1995" t="s">
        <v>78</v>
      </c>
      <c r="W1995" t="s">
        <v>16150</v>
      </c>
      <c r="X1995" t="s">
        <v>16151</v>
      </c>
    </row>
    <row r="1996" spans="1:24" hidden="1" x14ac:dyDescent="0.25">
      <c r="A1996" t="s">
        <v>16152</v>
      </c>
      <c r="B1996" t="s">
        <v>16153</v>
      </c>
      <c r="C1996" s="1" t="str">
        <f t="shared" si="199"/>
        <v>21:0955</v>
      </c>
      <c r="D1996" s="1" t="str">
        <f t="shared" si="200"/>
        <v>21:0006</v>
      </c>
      <c r="E1996" t="s">
        <v>16112</v>
      </c>
      <c r="F1996" t="s">
        <v>16154</v>
      </c>
      <c r="H1996">
        <v>64.7635875</v>
      </c>
      <c r="I1996">
        <v>-110.29582720000001</v>
      </c>
      <c r="J1996" s="1" t="str">
        <f t="shared" si="206"/>
        <v>Till</v>
      </c>
      <c r="K1996" s="1" t="str">
        <f t="shared" si="201"/>
        <v>Grain Mount: 0.25 – 0.50 mm</v>
      </c>
      <c r="L1996" t="s">
        <v>15982</v>
      </c>
      <c r="M1996" s="1" t="str">
        <f>HYPERLINK("http://geochem.nrcan.gc.ca/cdogs/content/kwd/kwd030120_e.htm", "Ilm")</f>
        <v>Ilm</v>
      </c>
      <c r="N1996" t="s">
        <v>501</v>
      </c>
      <c r="O1996" t="s">
        <v>474</v>
      </c>
      <c r="P1996" t="s">
        <v>676</v>
      </c>
      <c r="Q1996" t="s">
        <v>16155</v>
      </c>
      <c r="R1996" t="s">
        <v>33</v>
      </c>
      <c r="S1996" t="s">
        <v>509</v>
      </c>
      <c r="T1996" t="s">
        <v>16156</v>
      </c>
      <c r="U1996" t="s">
        <v>33</v>
      </c>
      <c r="V1996" t="s">
        <v>792</v>
      </c>
      <c r="W1996" t="s">
        <v>16157</v>
      </c>
      <c r="X1996" t="s">
        <v>16158</v>
      </c>
    </row>
    <row r="1997" spans="1:24" hidden="1" x14ac:dyDescent="0.25">
      <c r="A1997" t="s">
        <v>16159</v>
      </c>
      <c r="B1997" t="s">
        <v>16160</v>
      </c>
      <c r="C1997" s="1" t="str">
        <f t="shared" si="199"/>
        <v>21:0955</v>
      </c>
      <c r="D1997" s="1" t="str">
        <f t="shared" si="200"/>
        <v>21:0006</v>
      </c>
      <c r="E1997" t="s">
        <v>16161</v>
      </c>
      <c r="F1997" t="s">
        <v>16162</v>
      </c>
      <c r="H1997">
        <v>64.411730599999999</v>
      </c>
      <c r="I1997">
        <v>-110.2214427</v>
      </c>
      <c r="J1997" s="1" t="str">
        <f t="shared" si="206"/>
        <v>Till</v>
      </c>
      <c r="K1997" s="1" t="str">
        <f t="shared" si="201"/>
        <v>Grain Mount: 0.25 – 0.50 mm</v>
      </c>
      <c r="L1997" t="s">
        <v>15982</v>
      </c>
      <c r="M1997" s="1" t="str">
        <f>HYPERLINK("http://geochem.nrcan.gc.ca/cdogs/content/kwd/kwd030120_e.htm", "Ilm")</f>
        <v>Ilm</v>
      </c>
      <c r="N1997" t="s">
        <v>254</v>
      </c>
      <c r="O1997" t="s">
        <v>255</v>
      </c>
      <c r="P1997" t="s">
        <v>235</v>
      </c>
      <c r="Q1997" t="s">
        <v>16163</v>
      </c>
      <c r="R1997" t="s">
        <v>101</v>
      </c>
      <c r="S1997" t="s">
        <v>1549</v>
      </c>
      <c r="T1997" t="s">
        <v>13371</v>
      </c>
      <c r="U1997" t="s">
        <v>33</v>
      </c>
      <c r="V1997" t="s">
        <v>345</v>
      </c>
      <c r="W1997" t="s">
        <v>16164</v>
      </c>
      <c r="X1997" t="s">
        <v>16165</v>
      </c>
    </row>
    <row r="1998" spans="1:24" hidden="1" x14ac:dyDescent="0.25">
      <c r="A1998" t="s">
        <v>16166</v>
      </c>
      <c r="B1998" t="s">
        <v>16167</v>
      </c>
      <c r="C1998" s="1" t="str">
        <f t="shared" si="199"/>
        <v>21:0955</v>
      </c>
      <c r="D1998" s="1" t="str">
        <f t="shared" si="200"/>
        <v>21:0006</v>
      </c>
      <c r="E1998" t="s">
        <v>16161</v>
      </c>
      <c r="F1998" t="s">
        <v>16168</v>
      </c>
      <c r="H1998">
        <v>64.411730599999999</v>
      </c>
      <c r="I1998">
        <v>-110.2214427</v>
      </c>
      <c r="J1998" s="1" t="str">
        <f t="shared" si="206"/>
        <v>Till</v>
      </c>
      <c r="K1998" s="1" t="str">
        <f t="shared" si="201"/>
        <v>Grain Mount: 0.25 – 0.50 mm</v>
      </c>
      <c r="L1998" t="s">
        <v>15982</v>
      </c>
      <c r="M1998" s="1" t="str">
        <f>HYPERLINK("http://geochem.nrcan.gc.ca/cdogs/content/kwd/kwd030118_e.htm", "Hem")</f>
        <v>Hem</v>
      </c>
      <c r="N1998" t="s">
        <v>4756</v>
      </c>
      <c r="O1998" t="s">
        <v>33</v>
      </c>
      <c r="P1998" t="s">
        <v>662</v>
      </c>
      <c r="Q1998" t="s">
        <v>16169</v>
      </c>
      <c r="R1998" t="s">
        <v>184</v>
      </c>
      <c r="S1998" t="s">
        <v>457</v>
      </c>
      <c r="T1998" t="s">
        <v>4992</v>
      </c>
      <c r="U1998" t="s">
        <v>33</v>
      </c>
      <c r="V1998" t="s">
        <v>343</v>
      </c>
      <c r="W1998" t="s">
        <v>3546</v>
      </c>
      <c r="X1998" t="s">
        <v>16170</v>
      </c>
    </row>
    <row r="1999" spans="1:24" hidden="1" x14ac:dyDescent="0.25">
      <c r="A1999" t="s">
        <v>16171</v>
      </c>
      <c r="B1999" t="s">
        <v>16172</v>
      </c>
      <c r="C1999" s="1" t="str">
        <f t="shared" si="199"/>
        <v>21:0955</v>
      </c>
      <c r="D1999" s="1" t="str">
        <f t="shared" si="200"/>
        <v>21:0006</v>
      </c>
      <c r="E1999" t="s">
        <v>16161</v>
      </c>
      <c r="F1999" t="s">
        <v>16173</v>
      </c>
      <c r="H1999">
        <v>64.411730599999999</v>
      </c>
      <c r="I1999">
        <v>-110.2214427</v>
      </c>
      <c r="J1999" s="1" t="str">
        <f t="shared" si="206"/>
        <v>Till</v>
      </c>
      <c r="K1999" s="1" t="str">
        <f t="shared" si="201"/>
        <v>Grain Mount: 0.25 – 0.50 mm</v>
      </c>
      <c r="L1999" t="s">
        <v>15982</v>
      </c>
      <c r="M1999" s="1" t="str">
        <f>HYPERLINK("http://geochem.nrcan.gc.ca/cdogs/content/kwd/kwd030120_e.htm", "Ilm")</f>
        <v>Ilm</v>
      </c>
      <c r="N1999" t="s">
        <v>645</v>
      </c>
      <c r="O1999" t="s">
        <v>278</v>
      </c>
      <c r="P1999" t="s">
        <v>291</v>
      </c>
      <c r="Q1999" t="s">
        <v>16174</v>
      </c>
      <c r="R1999" t="s">
        <v>33</v>
      </c>
      <c r="S1999" t="s">
        <v>5622</v>
      </c>
      <c r="T1999" t="s">
        <v>16175</v>
      </c>
      <c r="U1999" t="s">
        <v>33</v>
      </c>
      <c r="V1999" t="s">
        <v>555</v>
      </c>
      <c r="W1999" t="s">
        <v>16176</v>
      </c>
      <c r="X1999" t="s">
        <v>16177</v>
      </c>
    </row>
    <row r="2000" spans="1:24" hidden="1" x14ac:dyDescent="0.25">
      <c r="A2000" t="s">
        <v>16178</v>
      </c>
      <c r="B2000" t="s">
        <v>16179</v>
      </c>
      <c r="C2000" s="1" t="str">
        <f t="shared" si="199"/>
        <v>21:0955</v>
      </c>
      <c r="D2000" s="1" t="str">
        <f t="shared" si="200"/>
        <v>21:0006</v>
      </c>
      <c r="E2000" t="s">
        <v>16161</v>
      </c>
      <c r="F2000" t="s">
        <v>16180</v>
      </c>
      <c r="H2000">
        <v>64.411730599999999</v>
      </c>
      <c r="I2000">
        <v>-110.2214427</v>
      </c>
      <c r="J2000" s="1" t="str">
        <f t="shared" si="206"/>
        <v>Till</v>
      </c>
      <c r="K2000" s="1" t="str">
        <f t="shared" si="201"/>
        <v>Grain Mount: 0.25 – 0.50 mm</v>
      </c>
      <c r="L2000" t="s">
        <v>15982</v>
      </c>
      <c r="M2000" s="1" t="str">
        <f>HYPERLINK("http://geochem.nrcan.gc.ca/cdogs/content/kwd/kwd030120_e.htm", "Ilm")</f>
        <v>Ilm</v>
      </c>
      <c r="N2000" t="s">
        <v>409</v>
      </c>
      <c r="O2000" t="s">
        <v>686</v>
      </c>
      <c r="P2000" t="s">
        <v>955</v>
      </c>
      <c r="Q2000" t="s">
        <v>16181</v>
      </c>
      <c r="R2000" t="s">
        <v>33</v>
      </c>
      <c r="S2000" t="s">
        <v>3969</v>
      </c>
      <c r="T2000" t="s">
        <v>8578</v>
      </c>
      <c r="U2000" t="s">
        <v>33</v>
      </c>
      <c r="V2000" t="s">
        <v>245</v>
      </c>
      <c r="W2000" t="s">
        <v>9944</v>
      </c>
      <c r="X2000" t="s">
        <v>16182</v>
      </c>
    </row>
    <row r="2001" spans="1:24" hidden="1" x14ac:dyDescent="0.25">
      <c r="A2001" t="s">
        <v>16183</v>
      </c>
      <c r="B2001" t="s">
        <v>16184</v>
      </c>
      <c r="C2001" s="1" t="str">
        <f t="shared" si="199"/>
        <v>21:0955</v>
      </c>
      <c r="D2001" s="1" t="str">
        <f t="shared" si="200"/>
        <v>21:0006</v>
      </c>
      <c r="E2001" t="s">
        <v>16185</v>
      </c>
      <c r="F2001" t="s">
        <v>16186</v>
      </c>
      <c r="H2001">
        <v>64.722633500000001</v>
      </c>
      <c r="I2001">
        <v>-110.5430549</v>
      </c>
      <c r="J2001" s="1" t="str">
        <f t="shared" si="206"/>
        <v>Till</v>
      </c>
      <c r="K2001" s="1" t="str">
        <f t="shared" si="201"/>
        <v>Grain Mount: 0.25 – 0.50 mm</v>
      </c>
      <c r="L2001" t="s">
        <v>15982</v>
      </c>
      <c r="M2001" s="1" t="str">
        <f t="shared" ref="M2001:M2012" si="207">HYPERLINK("http://geochem.nrcan.gc.ca/cdogs/content/kwd/kwd030523_e.htm", "Prp")</f>
        <v>Prp</v>
      </c>
      <c r="N2001" t="s">
        <v>16187</v>
      </c>
      <c r="O2001" t="s">
        <v>16188</v>
      </c>
      <c r="P2001" t="s">
        <v>16189</v>
      </c>
      <c r="Q2001" t="s">
        <v>8478</v>
      </c>
      <c r="R2001" t="s">
        <v>226</v>
      </c>
      <c r="S2001" t="s">
        <v>5967</v>
      </c>
      <c r="T2001" t="s">
        <v>2473</v>
      </c>
      <c r="U2001" t="s">
        <v>33</v>
      </c>
      <c r="V2001" t="s">
        <v>16190</v>
      </c>
      <c r="W2001" t="s">
        <v>806</v>
      </c>
      <c r="X2001" t="s">
        <v>12750</v>
      </c>
    </row>
    <row r="2002" spans="1:24" hidden="1" x14ac:dyDescent="0.25">
      <c r="A2002" t="s">
        <v>16191</v>
      </c>
      <c r="B2002" t="s">
        <v>16192</v>
      </c>
      <c r="C2002" s="1" t="str">
        <f t="shared" si="199"/>
        <v>21:0955</v>
      </c>
      <c r="D2002" s="1" t="str">
        <f t="shared" si="200"/>
        <v>21:0006</v>
      </c>
      <c r="E2002" t="s">
        <v>16185</v>
      </c>
      <c r="F2002" t="s">
        <v>16193</v>
      </c>
      <c r="H2002">
        <v>64.722633500000001</v>
      </c>
      <c r="I2002">
        <v>-110.5430549</v>
      </c>
      <c r="J2002" s="1" t="str">
        <f t="shared" si="206"/>
        <v>Till</v>
      </c>
      <c r="K2002" s="1" t="str">
        <f t="shared" si="201"/>
        <v>Grain Mount: 0.25 – 0.50 mm</v>
      </c>
      <c r="L2002" t="s">
        <v>15982</v>
      </c>
      <c r="M2002" s="1" t="str">
        <f t="shared" si="207"/>
        <v>Prp</v>
      </c>
      <c r="N2002" t="s">
        <v>16194</v>
      </c>
      <c r="O2002" t="s">
        <v>8363</v>
      </c>
      <c r="P2002" t="s">
        <v>16195</v>
      </c>
      <c r="Q2002" t="s">
        <v>16196</v>
      </c>
      <c r="R2002" t="s">
        <v>33</v>
      </c>
      <c r="S2002" t="s">
        <v>10814</v>
      </c>
      <c r="T2002" t="s">
        <v>3989</v>
      </c>
      <c r="U2002" t="s">
        <v>36</v>
      </c>
      <c r="V2002" t="s">
        <v>4647</v>
      </c>
      <c r="W2002" t="s">
        <v>6605</v>
      </c>
      <c r="X2002" t="s">
        <v>16197</v>
      </c>
    </row>
    <row r="2003" spans="1:24" hidden="1" x14ac:dyDescent="0.25">
      <c r="A2003" t="s">
        <v>16198</v>
      </c>
      <c r="B2003" t="s">
        <v>16199</v>
      </c>
      <c r="C2003" s="1" t="str">
        <f t="shared" si="199"/>
        <v>21:0955</v>
      </c>
      <c r="D2003" s="1" t="str">
        <f t="shared" si="200"/>
        <v>21:0006</v>
      </c>
      <c r="E2003" t="s">
        <v>16185</v>
      </c>
      <c r="F2003" t="s">
        <v>16200</v>
      </c>
      <c r="H2003">
        <v>64.722633500000001</v>
      </c>
      <c r="I2003">
        <v>-110.5430549</v>
      </c>
      <c r="J2003" s="1" t="str">
        <f t="shared" si="206"/>
        <v>Till</v>
      </c>
      <c r="K2003" s="1" t="str">
        <f t="shared" si="201"/>
        <v>Grain Mount: 0.25 – 0.50 mm</v>
      </c>
      <c r="L2003" t="s">
        <v>15982</v>
      </c>
      <c r="M2003" s="1" t="str">
        <f t="shared" si="207"/>
        <v>Prp</v>
      </c>
      <c r="N2003" t="s">
        <v>16201</v>
      </c>
      <c r="O2003" t="s">
        <v>7094</v>
      </c>
      <c r="P2003" t="s">
        <v>7213</v>
      </c>
      <c r="Q2003" t="s">
        <v>16202</v>
      </c>
      <c r="R2003" t="s">
        <v>33</v>
      </c>
      <c r="S2003" t="s">
        <v>16203</v>
      </c>
      <c r="T2003" t="s">
        <v>3113</v>
      </c>
      <c r="U2003" t="s">
        <v>331</v>
      </c>
      <c r="V2003" t="s">
        <v>16204</v>
      </c>
      <c r="W2003" t="s">
        <v>633</v>
      </c>
      <c r="X2003" t="s">
        <v>9281</v>
      </c>
    </row>
    <row r="2004" spans="1:24" hidden="1" x14ac:dyDescent="0.25">
      <c r="A2004" t="s">
        <v>16205</v>
      </c>
      <c r="B2004" t="s">
        <v>16206</v>
      </c>
      <c r="C2004" s="1" t="str">
        <f t="shared" si="199"/>
        <v>21:0955</v>
      </c>
      <c r="D2004" s="1" t="str">
        <f t="shared" si="200"/>
        <v>21:0006</v>
      </c>
      <c r="E2004" t="s">
        <v>16185</v>
      </c>
      <c r="F2004" t="s">
        <v>16207</v>
      </c>
      <c r="H2004">
        <v>64.722633500000001</v>
      </c>
      <c r="I2004">
        <v>-110.5430549</v>
      </c>
      <c r="J2004" s="1" t="str">
        <f t="shared" si="206"/>
        <v>Till</v>
      </c>
      <c r="K2004" s="1" t="str">
        <f t="shared" si="201"/>
        <v>Grain Mount: 0.25 – 0.50 mm</v>
      </c>
      <c r="L2004" t="s">
        <v>15982</v>
      </c>
      <c r="M2004" s="1" t="str">
        <f t="shared" si="207"/>
        <v>Prp</v>
      </c>
      <c r="N2004" t="s">
        <v>16208</v>
      </c>
      <c r="O2004" t="s">
        <v>16209</v>
      </c>
      <c r="P2004" t="s">
        <v>16210</v>
      </c>
      <c r="Q2004" t="s">
        <v>16211</v>
      </c>
      <c r="R2004" t="s">
        <v>90</v>
      </c>
      <c r="S2004" t="s">
        <v>16212</v>
      </c>
      <c r="T2004" t="s">
        <v>2925</v>
      </c>
      <c r="U2004" t="s">
        <v>469</v>
      </c>
      <c r="V2004" t="s">
        <v>16213</v>
      </c>
      <c r="W2004" t="s">
        <v>1876</v>
      </c>
      <c r="X2004" t="s">
        <v>16214</v>
      </c>
    </row>
    <row r="2005" spans="1:24" hidden="1" x14ac:dyDescent="0.25">
      <c r="A2005" t="s">
        <v>16215</v>
      </c>
      <c r="B2005" t="s">
        <v>16216</v>
      </c>
      <c r="C2005" s="1" t="str">
        <f t="shared" si="199"/>
        <v>21:0955</v>
      </c>
      <c r="D2005" s="1" t="str">
        <f t="shared" si="200"/>
        <v>21:0006</v>
      </c>
      <c r="E2005" t="s">
        <v>16185</v>
      </c>
      <c r="F2005" t="s">
        <v>16217</v>
      </c>
      <c r="H2005">
        <v>64.722633500000001</v>
      </c>
      <c r="I2005">
        <v>-110.5430549</v>
      </c>
      <c r="J2005" s="1" t="str">
        <f t="shared" si="206"/>
        <v>Till</v>
      </c>
      <c r="K2005" s="1" t="str">
        <f t="shared" si="201"/>
        <v>Grain Mount: 0.25 – 0.50 mm</v>
      </c>
      <c r="L2005" t="s">
        <v>15982</v>
      </c>
      <c r="M2005" s="1" t="str">
        <f t="shared" si="207"/>
        <v>Prp</v>
      </c>
      <c r="N2005" t="s">
        <v>4201</v>
      </c>
      <c r="O2005" t="s">
        <v>10776</v>
      </c>
      <c r="P2005" t="s">
        <v>16218</v>
      </c>
      <c r="Q2005" t="s">
        <v>303</v>
      </c>
      <c r="R2005" t="s">
        <v>33</v>
      </c>
      <c r="S2005" t="s">
        <v>16219</v>
      </c>
      <c r="T2005" t="s">
        <v>2423</v>
      </c>
      <c r="U2005" t="s">
        <v>170</v>
      </c>
      <c r="V2005" t="s">
        <v>16220</v>
      </c>
      <c r="W2005" t="s">
        <v>1822</v>
      </c>
      <c r="X2005" t="s">
        <v>16221</v>
      </c>
    </row>
    <row r="2006" spans="1:24" hidden="1" x14ac:dyDescent="0.25">
      <c r="A2006" t="s">
        <v>16222</v>
      </c>
      <c r="B2006" t="s">
        <v>16223</v>
      </c>
      <c r="C2006" s="1" t="str">
        <f t="shared" si="199"/>
        <v>21:0955</v>
      </c>
      <c r="D2006" s="1" t="str">
        <f t="shared" si="200"/>
        <v>21:0006</v>
      </c>
      <c r="E2006" t="s">
        <v>16185</v>
      </c>
      <c r="F2006" t="s">
        <v>16224</v>
      </c>
      <c r="H2006">
        <v>64.722633500000001</v>
      </c>
      <c r="I2006">
        <v>-110.5430549</v>
      </c>
      <c r="J2006" s="1" t="str">
        <f t="shared" si="206"/>
        <v>Till</v>
      </c>
      <c r="K2006" s="1" t="str">
        <f t="shared" si="201"/>
        <v>Grain Mount: 0.25 – 0.50 mm</v>
      </c>
      <c r="L2006" t="s">
        <v>15982</v>
      </c>
      <c r="M2006" s="1" t="str">
        <f t="shared" si="207"/>
        <v>Prp</v>
      </c>
      <c r="N2006" t="s">
        <v>16225</v>
      </c>
      <c r="O2006" t="s">
        <v>16226</v>
      </c>
      <c r="P2006" t="s">
        <v>1912</v>
      </c>
      <c r="Q2006" t="s">
        <v>1054</v>
      </c>
      <c r="R2006" t="s">
        <v>33</v>
      </c>
      <c r="S2006" t="s">
        <v>15674</v>
      </c>
      <c r="T2006" t="s">
        <v>1056</v>
      </c>
      <c r="U2006" t="s">
        <v>36</v>
      </c>
      <c r="V2006" t="s">
        <v>16227</v>
      </c>
      <c r="W2006" t="s">
        <v>823</v>
      </c>
      <c r="X2006" t="s">
        <v>4479</v>
      </c>
    </row>
    <row r="2007" spans="1:24" hidden="1" x14ac:dyDescent="0.25">
      <c r="A2007" t="s">
        <v>16228</v>
      </c>
      <c r="B2007" t="s">
        <v>16229</v>
      </c>
      <c r="C2007" s="1" t="str">
        <f t="shared" si="199"/>
        <v>21:0955</v>
      </c>
      <c r="D2007" s="1" t="str">
        <f t="shared" si="200"/>
        <v>21:0006</v>
      </c>
      <c r="E2007" t="s">
        <v>16185</v>
      </c>
      <c r="F2007" t="s">
        <v>16230</v>
      </c>
      <c r="H2007">
        <v>64.722633500000001</v>
      </c>
      <c r="I2007">
        <v>-110.5430549</v>
      </c>
      <c r="J2007" s="1" t="str">
        <f t="shared" si="206"/>
        <v>Till</v>
      </c>
      <c r="K2007" s="1" t="str">
        <f t="shared" si="201"/>
        <v>Grain Mount: 0.25 – 0.50 mm</v>
      </c>
      <c r="L2007" t="s">
        <v>15982</v>
      </c>
      <c r="M2007" s="1" t="str">
        <f t="shared" si="207"/>
        <v>Prp</v>
      </c>
      <c r="N2007" t="s">
        <v>875</v>
      </c>
      <c r="O2007" t="s">
        <v>16231</v>
      </c>
      <c r="P2007" t="s">
        <v>7662</v>
      </c>
      <c r="Q2007" t="s">
        <v>16232</v>
      </c>
      <c r="R2007" t="s">
        <v>33</v>
      </c>
      <c r="S2007" t="s">
        <v>16233</v>
      </c>
      <c r="T2007" t="s">
        <v>8206</v>
      </c>
      <c r="U2007" t="s">
        <v>104</v>
      </c>
      <c r="V2007" t="s">
        <v>16234</v>
      </c>
      <c r="W2007" t="s">
        <v>437</v>
      </c>
      <c r="X2007" t="s">
        <v>16235</v>
      </c>
    </row>
    <row r="2008" spans="1:24" hidden="1" x14ac:dyDescent="0.25">
      <c r="A2008" t="s">
        <v>16236</v>
      </c>
      <c r="B2008" t="s">
        <v>16237</v>
      </c>
      <c r="C2008" s="1" t="str">
        <f t="shared" si="199"/>
        <v>21:0955</v>
      </c>
      <c r="D2008" s="1" t="str">
        <f t="shared" si="200"/>
        <v>21:0006</v>
      </c>
      <c r="E2008" t="s">
        <v>16185</v>
      </c>
      <c r="F2008" t="s">
        <v>16238</v>
      </c>
      <c r="H2008">
        <v>64.722633500000001</v>
      </c>
      <c r="I2008">
        <v>-110.5430549</v>
      </c>
      <c r="J2008" s="1" t="str">
        <f t="shared" si="206"/>
        <v>Till</v>
      </c>
      <c r="K2008" s="1" t="str">
        <f t="shared" si="201"/>
        <v>Grain Mount: 0.25 – 0.50 mm</v>
      </c>
      <c r="L2008" t="s">
        <v>15982</v>
      </c>
      <c r="M2008" s="1" t="str">
        <f t="shared" si="207"/>
        <v>Prp</v>
      </c>
      <c r="N2008" t="s">
        <v>4578</v>
      </c>
      <c r="O2008" t="s">
        <v>4301</v>
      </c>
      <c r="P2008" t="s">
        <v>7625</v>
      </c>
      <c r="Q2008" t="s">
        <v>16239</v>
      </c>
      <c r="R2008" t="s">
        <v>462</v>
      </c>
      <c r="S2008" t="s">
        <v>16240</v>
      </c>
      <c r="T2008" t="s">
        <v>997</v>
      </c>
      <c r="U2008" t="s">
        <v>709</v>
      </c>
      <c r="V2008" t="s">
        <v>7580</v>
      </c>
      <c r="W2008" t="s">
        <v>2592</v>
      </c>
      <c r="X2008" t="s">
        <v>16241</v>
      </c>
    </row>
    <row r="2009" spans="1:24" hidden="1" x14ac:dyDescent="0.25">
      <c r="A2009" t="s">
        <v>16242</v>
      </c>
      <c r="B2009" t="s">
        <v>16243</v>
      </c>
      <c r="C2009" s="1" t="str">
        <f t="shared" si="199"/>
        <v>21:0955</v>
      </c>
      <c r="D2009" s="1" t="str">
        <f t="shared" si="200"/>
        <v>21:0006</v>
      </c>
      <c r="E2009" t="s">
        <v>16185</v>
      </c>
      <c r="F2009" t="s">
        <v>16244</v>
      </c>
      <c r="H2009">
        <v>64.722633500000001</v>
      </c>
      <c r="I2009">
        <v>-110.5430549</v>
      </c>
      <c r="J2009" s="1" t="str">
        <f t="shared" si="206"/>
        <v>Till</v>
      </c>
      <c r="K2009" s="1" t="str">
        <f t="shared" si="201"/>
        <v>Grain Mount: 0.25 – 0.50 mm</v>
      </c>
      <c r="L2009" t="s">
        <v>15982</v>
      </c>
      <c r="M2009" s="1" t="str">
        <f t="shared" si="207"/>
        <v>Prp</v>
      </c>
      <c r="N2009" t="s">
        <v>16245</v>
      </c>
      <c r="O2009" t="s">
        <v>2589</v>
      </c>
      <c r="P2009" t="s">
        <v>16246</v>
      </c>
      <c r="Q2009" t="s">
        <v>16247</v>
      </c>
      <c r="R2009" t="s">
        <v>33</v>
      </c>
      <c r="S2009" t="s">
        <v>16248</v>
      </c>
      <c r="T2009" t="s">
        <v>3421</v>
      </c>
      <c r="U2009" t="s">
        <v>245</v>
      </c>
      <c r="V2009" t="s">
        <v>16249</v>
      </c>
      <c r="W2009" t="s">
        <v>3454</v>
      </c>
      <c r="X2009" t="s">
        <v>16250</v>
      </c>
    </row>
    <row r="2010" spans="1:24" hidden="1" x14ac:dyDescent="0.25">
      <c r="A2010" t="s">
        <v>16251</v>
      </c>
      <c r="B2010" t="s">
        <v>16252</v>
      </c>
      <c r="C2010" s="1" t="str">
        <f t="shared" si="199"/>
        <v>21:0955</v>
      </c>
      <c r="D2010" s="1" t="str">
        <f t="shared" si="200"/>
        <v>21:0006</v>
      </c>
      <c r="E2010" t="s">
        <v>16185</v>
      </c>
      <c r="F2010" t="s">
        <v>16253</v>
      </c>
      <c r="H2010">
        <v>64.722633500000001</v>
      </c>
      <c r="I2010">
        <v>-110.5430549</v>
      </c>
      <c r="J2010" s="1" t="str">
        <f t="shared" si="206"/>
        <v>Till</v>
      </c>
      <c r="K2010" s="1" t="str">
        <f t="shared" si="201"/>
        <v>Grain Mount: 0.25 – 0.50 mm</v>
      </c>
      <c r="L2010" t="s">
        <v>15982</v>
      </c>
      <c r="M2010" s="1" t="str">
        <f t="shared" si="207"/>
        <v>Prp</v>
      </c>
      <c r="N2010" t="s">
        <v>8933</v>
      </c>
      <c r="O2010" t="s">
        <v>7817</v>
      </c>
      <c r="P2010" t="s">
        <v>13580</v>
      </c>
      <c r="Q2010" t="s">
        <v>8932</v>
      </c>
      <c r="R2010" t="s">
        <v>33</v>
      </c>
      <c r="S2010" t="s">
        <v>16254</v>
      </c>
      <c r="T2010" t="s">
        <v>1309</v>
      </c>
      <c r="U2010" t="s">
        <v>33</v>
      </c>
      <c r="V2010" t="s">
        <v>7879</v>
      </c>
      <c r="W2010" t="s">
        <v>461</v>
      </c>
      <c r="X2010" t="s">
        <v>16255</v>
      </c>
    </row>
    <row r="2011" spans="1:24" hidden="1" x14ac:dyDescent="0.25">
      <c r="A2011" t="s">
        <v>16256</v>
      </c>
      <c r="B2011" t="s">
        <v>16257</v>
      </c>
      <c r="C2011" s="1" t="str">
        <f t="shared" si="199"/>
        <v>21:0955</v>
      </c>
      <c r="D2011" s="1" t="str">
        <f t="shared" si="200"/>
        <v>21:0006</v>
      </c>
      <c r="E2011" t="s">
        <v>16185</v>
      </c>
      <c r="F2011" t="s">
        <v>16258</v>
      </c>
      <c r="H2011">
        <v>64.722633500000001</v>
      </c>
      <c r="I2011">
        <v>-110.5430549</v>
      </c>
      <c r="J2011" s="1" t="str">
        <f t="shared" si="206"/>
        <v>Till</v>
      </c>
      <c r="K2011" s="1" t="str">
        <f t="shared" si="201"/>
        <v>Grain Mount: 0.25 – 0.50 mm</v>
      </c>
      <c r="L2011" t="s">
        <v>15982</v>
      </c>
      <c r="M2011" s="1" t="str">
        <f t="shared" si="207"/>
        <v>Prp</v>
      </c>
      <c r="N2011" t="s">
        <v>15537</v>
      </c>
      <c r="O2011" t="s">
        <v>14932</v>
      </c>
      <c r="P2011" t="s">
        <v>12114</v>
      </c>
      <c r="Q2011" t="s">
        <v>7288</v>
      </c>
      <c r="R2011" t="s">
        <v>220</v>
      </c>
      <c r="S2011" t="s">
        <v>16259</v>
      </c>
      <c r="T2011" t="s">
        <v>1367</v>
      </c>
      <c r="U2011" t="s">
        <v>90</v>
      </c>
      <c r="V2011" t="s">
        <v>7473</v>
      </c>
      <c r="W2011" t="s">
        <v>1535</v>
      </c>
      <c r="X2011" t="s">
        <v>16260</v>
      </c>
    </row>
    <row r="2012" spans="1:24" hidden="1" x14ac:dyDescent="0.25">
      <c r="A2012" t="s">
        <v>16261</v>
      </c>
      <c r="B2012" t="s">
        <v>16262</v>
      </c>
      <c r="C2012" s="1" t="str">
        <f t="shared" si="199"/>
        <v>21:0955</v>
      </c>
      <c r="D2012" s="1" t="str">
        <f t="shared" si="200"/>
        <v>21:0006</v>
      </c>
      <c r="E2012" t="s">
        <v>16185</v>
      </c>
      <c r="F2012" t="s">
        <v>16263</v>
      </c>
      <c r="H2012">
        <v>64.722633500000001</v>
      </c>
      <c r="I2012">
        <v>-110.5430549</v>
      </c>
      <c r="J2012" s="1" t="str">
        <f t="shared" si="206"/>
        <v>Till</v>
      </c>
      <c r="K2012" s="1" t="str">
        <f t="shared" si="201"/>
        <v>Grain Mount: 0.25 – 0.50 mm</v>
      </c>
      <c r="L2012" t="s">
        <v>15982</v>
      </c>
      <c r="M2012" s="1" t="str">
        <f t="shared" si="207"/>
        <v>Prp</v>
      </c>
      <c r="N2012" t="s">
        <v>8999</v>
      </c>
      <c r="O2012" t="s">
        <v>16264</v>
      </c>
      <c r="P2012" t="s">
        <v>16265</v>
      </c>
      <c r="Q2012" t="s">
        <v>16266</v>
      </c>
      <c r="R2012" t="s">
        <v>291</v>
      </c>
      <c r="S2012" t="s">
        <v>16267</v>
      </c>
      <c r="T2012" t="s">
        <v>2925</v>
      </c>
      <c r="U2012" t="s">
        <v>50</v>
      </c>
      <c r="V2012" t="s">
        <v>16268</v>
      </c>
      <c r="W2012" t="s">
        <v>3223</v>
      </c>
      <c r="X2012" t="s">
        <v>16269</v>
      </c>
    </row>
    <row r="2013" spans="1:24" hidden="1" x14ac:dyDescent="0.25">
      <c r="A2013" t="s">
        <v>16270</v>
      </c>
      <c r="B2013" t="s">
        <v>16271</v>
      </c>
      <c r="C2013" s="1" t="str">
        <f t="shared" si="199"/>
        <v>21:0955</v>
      </c>
      <c r="D2013" s="1" t="str">
        <f t="shared" si="200"/>
        <v>21:0006</v>
      </c>
      <c r="E2013" t="s">
        <v>16185</v>
      </c>
      <c r="F2013" t="s">
        <v>16272</v>
      </c>
      <c r="H2013">
        <v>64.722633500000001</v>
      </c>
      <c r="I2013">
        <v>-110.5430549</v>
      </c>
      <c r="J2013" s="1" t="str">
        <f t="shared" si="206"/>
        <v>Till</v>
      </c>
      <c r="K2013" s="1" t="str">
        <f t="shared" si="201"/>
        <v>Grain Mount: 0.25 – 0.50 mm</v>
      </c>
      <c r="L2013" t="s">
        <v>15982</v>
      </c>
      <c r="M2013" s="1" t="str">
        <f>HYPERLINK("http://geochem.nrcan.gc.ca/cdogs/content/kwd/kwd030529_e.htm", "Hi_Cr_Di")</f>
        <v>Hi_Cr_Di</v>
      </c>
      <c r="N2013" t="s">
        <v>14204</v>
      </c>
      <c r="O2013" t="s">
        <v>16273</v>
      </c>
      <c r="P2013" t="s">
        <v>16274</v>
      </c>
      <c r="Q2013" t="s">
        <v>6583</v>
      </c>
      <c r="R2013" t="s">
        <v>1156</v>
      </c>
      <c r="S2013" t="s">
        <v>16275</v>
      </c>
      <c r="T2013" t="s">
        <v>1027</v>
      </c>
      <c r="U2013" t="s">
        <v>9565</v>
      </c>
      <c r="V2013" t="s">
        <v>16276</v>
      </c>
      <c r="W2013" t="s">
        <v>2960</v>
      </c>
      <c r="X2013" t="s">
        <v>16277</v>
      </c>
    </row>
    <row r="2014" spans="1:24" hidden="1" x14ac:dyDescent="0.25">
      <c r="A2014" t="s">
        <v>16278</v>
      </c>
      <c r="B2014" t="s">
        <v>16279</v>
      </c>
      <c r="C2014" s="1" t="str">
        <f t="shared" ref="C2014:C2077" si="208">HYPERLINK("http://geochem.nrcan.gc.ca/cdogs/content/bdl/bdl210955_e.htm", "21:0955")</f>
        <v>21:0955</v>
      </c>
      <c r="D2014" s="1" t="str">
        <f t="shared" ref="D2014:D2077" si="209">HYPERLINK("http://geochem.nrcan.gc.ca/cdogs/content/svy/svy210006_e.htm", "21:0006")</f>
        <v>21:0006</v>
      </c>
      <c r="E2014" t="s">
        <v>16185</v>
      </c>
      <c r="F2014" t="s">
        <v>16280</v>
      </c>
      <c r="H2014">
        <v>64.722633500000001</v>
      </c>
      <c r="I2014">
        <v>-110.5430549</v>
      </c>
      <c r="J2014" s="1" t="str">
        <f t="shared" si="206"/>
        <v>Till</v>
      </c>
      <c r="K2014" s="1" t="str">
        <f t="shared" ref="K2014:K2077" si="210">HYPERLINK("http://geochem.nrcan.gc.ca/cdogs/content/kwd/kwd080043_e.htm", "Grain Mount: 0.25 – 0.50 mm")</f>
        <v>Grain Mount: 0.25 – 0.50 mm</v>
      </c>
      <c r="L2014" t="s">
        <v>15982</v>
      </c>
      <c r="M2014" s="1" t="str">
        <f>HYPERLINK("http://geochem.nrcan.gc.ca/cdogs/content/kwd/kwd030529_e.htm", "Hi_Cr_Di")</f>
        <v>Hi_Cr_Di</v>
      </c>
      <c r="N2014" t="s">
        <v>11732</v>
      </c>
      <c r="O2014" t="s">
        <v>8641</v>
      </c>
      <c r="P2014" t="s">
        <v>16281</v>
      </c>
      <c r="Q2014" t="s">
        <v>13977</v>
      </c>
      <c r="R2014" t="s">
        <v>233</v>
      </c>
      <c r="S2014" t="s">
        <v>16282</v>
      </c>
      <c r="T2014" t="s">
        <v>6094</v>
      </c>
      <c r="U2014" t="s">
        <v>3057</v>
      </c>
      <c r="V2014" t="s">
        <v>16283</v>
      </c>
      <c r="W2014" t="s">
        <v>6568</v>
      </c>
      <c r="X2014" t="s">
        <v>11079</v>
      </c>
    </row>
    <row r="2015" spans="1:24" hidden="1" x14ac:dyDescent="0.25">
      <c r="A2015" t="s">
        <v>16284</v>
      </c>
      <c r="B2015" t="s">
        <v>16285</v>
      </c>
      <c r="C2015" s="1" t="str">
        <f t="shared" si="208"/>
        <v>21:0955</v>
      </c>
      <c r="D2015" s="1" t="str">
        <f t="shared" si="209"/>
        <v>21:0006</v>
      </c>
      <c r="E2015" t="s">
        <v>16185</v>
      </c>
      <c r="F2015" t="s">
        <v>16286</v>
      </c>
      <c r="H2015">
        <v>64.722633500000001</v>
      </c>
      <c r="I2015">
        <v>-110.5430549</v>
      </c>
      <c r="J2015" s="1" t="str">
        <f t="shared" si="206"/>
        <v>Till</v>
      </c>
      <c r="K2015" s="1" t="str">
        <f t="shared" si="210"/>
        <v>Grain Mount: 0.25 – 0.50 mm</v>
      </c>
      <c r="L2015" t="s">
        <v>15982</v>
      </c>
      <c r="M2015" s="1" t="str">
        <f>HYPERLINK("http://geochem.nrcan.gc.ca/cdogs/content/kwd/kwd030543_e.htm", "Di")</f>
        <v>Di</v>
      </c>
      <c r="N2015" t="s">
        <v>1798</v>
      </c>
      <c r="O2015" t="s">
        <v>16287</v>
      </c>
      <c r="P2015" t="s">
        <v>14871</v>
      </c>
      <c r="Q2015" t="s">
        <v>16288</v>
      </c>
      <c r="R2015" t="s">
        <v>234</v>
      </c>
      <c r="S2015" t="s">
        <v>16289</v>
      </c>
      <c r="T2015" t="s">
        <v>2038</v>
      </c>
      <c r="U2015" t="s">
        <v>6408</v>
      </c>
      <c r="V2015" t="s">
        <v>6815</v>
      </c>
      <c r="W2015" t="s">
        <v>1850</v>
      </c>
      <c r="X2015" t="s">
        <v>3330</v>
      </c>
    </row>
    <row r="2016" spans="1:24" hidden="1" x14ac:dyDescent="0.25">
      <c r="A2016" t="s">
        <v>16290</v>
      </c>
      <c r="B2016" t="s">
        <v>16291</v>
      </c>
      <c r="C2016" s="1" t="str">
        <f t="shared" si="208"/>
        <v>21:0955</v>
      </c>
      <c r="D2016" s="1" t="str">
        <f t="shared" si="209"/>
        <v>21:0006</v>
      </c>
      <c r="E2016" t="s">
        <v>16185</v>
      </c>
      <c r="F2016" t="s">
        <v>16292</v>
      </c>
      <c r="H2016">
        <v>64.722633500000001</v>
      </c>
      <c r="I2016">
        <v>-110.5430549</v>
      </c>
      <c r="J2016" s="1" t="str">
        <f t="shared" si="206"/>
        <v>Till</v>
      </c>
      <c r="K2016" s="1" t="str">
        <f t="shared" si="210"/>
        <v>Grain Mount: 0.25 – 0.50 mm</v>
      </c>
      <c r="L2016" t="s">
        <v>15982</v>
      </c>
      <c r="M2016" s="1" t="str">
        <f>HYPERLINK("http://geochem.nrcan.gc.ca/cdogs/content/kwd/kwd030530_e.htm", "Cr_Di")</f>
        <v>Cr_Di</v>
      </c>
      <c r="N2016" t="s">
        <v>13296</v>
      </c>
      <c r="O2016" t="s">
        <v>16293</v>
      </c>
      <c r="P2016" t="s">
        <v>14877</v>
      </c>
      <c r="Q2016" t="s">
        <v>16294</v>
      </c>
      <c r="R2016" t="s">
        <v>398</v>
      </c>
      <c r="S2016" t="s">
        <v>16295</v>
      </c>
      <c r="T2016" t="s">
        <v>117</v>
      </c>
      <c r="U2016" t="s">
        <v>16296</v>
      </c>
      <c r="V2016" t="s">
        <v>16297</v>
      </c>
      <c r="W2016" t="s">
        <v>1621</v>
      </c>
      <c r="X2016" t="s">
        <v>16298</v>
      </c>
    </row>
    <row r="2017" spans="1:24" hidden="1" x14ac:dyDescent="0.25">
      <c r="A2017" t="s">
        <v>16299</v>
      </c>
      <c r="B2017" t="s">
        <v>16300</v>
      </c>
      <c r="C2017" s="1" t="str">
        <f t="shared" si="208"/>
        <v>21:0955</v>
      </c>
      <c r="D2017" s="1" t="str">
        <f t="shared" si="209"/>
        <v>21:0006</v>
      </c>
      <c r="E2017" t="s">
        <v>16185</v>
      </c>
      <c r="F2017" t="s">
        <v>16301</v>
      </c>
      <c r="H2017">
        <v>64.722633500000001</v>
      </c>
      <c r="I2017">
        <v>-110.5430549</v>
      </c>
      <c r="J2017" s="1" t="str">
        <f t="shared" si="206"/>
        <v>Till</v>
      </c>
      <c r="K2017" s="1" t="str">
        <f t="shared" si="210"/>
        <v>Grain Mount: 0.25 – 0.50 mm</v>
      </c>
      <c r="L2017" t="s">
        <v>15982</v>
      </c>
      <c r="M2017" s="1" t="str">
        <f>HYPERLINK("http://geochem.nrcan.gc.ca/cdogs/content/kwd/kwd030543_e.htm", "Di")</f>
        <v>Di</v>
      </c>
      <c r="N2017" t="s">
        <v>6428</v>
      </c>
      <c r="O2017" t="s">
        <v>16302</v>
      </c>
      <c r="P2017" t="s">
        <v>1100</v>
      </c>
      <c r="Q2017" t="s">
        <v>16303</v>
      </c>
      <c r="R2017" t="s">
        <v>462</v>
      </c>
      <c r="S2017" t="s">
        <v>16304</v>
      </c>
      <c r="T2017" t="s">
        <v>1309</v>
      </c>
      <c r="U2017" t="s">
        <v>12930</v>
      </c>
      <c r="V2017" t="s">
        <v>4849</v>
      </c>
      <c r="W2017" t="s">
        <v>425</v>
      </c>
      <c r="X2017" t="s">
        <v>11354</v>
      </c>
    </row>
    <row r="2018" spans="1:24" hidden="1" x14ac:dyDescent="0.25">
      <c r="A2018" t="s">
        <v>16305</v>
      </c>
      <c r="B2018" t="s">
        <v>16306</v>
      </c>
      <c r="C2018" s="1" t="str">
        <f t="shared" si="208"/>
        <v>21:0955</v>
      </c>
      <c r="D2018" s="1" t="str">
        <f t="shared" si="209"/>
        <v>21:0006</v>
      </c>
      <c r="E2018" t="s">
        <v>16185</v>
      </c>
      <c r="F2018" t="s">
        <v>16307</v>
      </c>
      <c r="H2018">
        <v>64.722633500000001</v>
      </c>
      <c r="I2018">
        <v>-110.5430549</v>
      </c>
      <c r="J2018" s="1" t="str">
        <f t="shared" si="206"/>
        <v>Till</v>
      </c>
      <c r="K2018" s="1" t="str">
        <f t="shared" si="210"/>
        <v>Grain Mount: 0.25 – 0.50 mm</v>
      </c>
      <c r="L2018" t="s">
        <v>15982</v>
      </c>
      <c r="M2018" s="1" t="str">
        <f>HYPERLINK("http://geochem.nrcan.gc.ca/cdogs/content/kwd/kwd030120_e.htm", "Ilm")</f>
        <v>Ilm</v>
      </c>
      <c r="N2018" t="s">
        <v>233</v>
      </c>
      <c r="O2018" t="s">
        <v>331</v>
      </c>
      <c r="P2018" t="s">
        <v>307</v>
      </c>
      <c r="Q2018" t="s">
        <v>16308</v>
      </c>
      <c r="R2018" t="s">
        <v>366</v>
      </c>
      <c r="S2018" t="s">
        <v>16309</v>
      </c>
      <c r="T2018" t="s">
        <v>4876</v>
      </c>
      <c r="U2018" t="s">
        <v>33</v>
      </c>
      <c r="V2018" t="s">
        <v>33</v>
      </c>
      <c r="W2018" t="s">
        <v>16310</v>
      </c>
      <c r="X2018" t="s">
        <v>16311</v>
      </c>
    </row>
    <row r="2019" spans="1:24" hidden="1" x14ac:dyDescent="0.25">
      <c r="A2019" t="s">
        <v>16312</v>
      </c>
      <c r="B2019" t="s">
        <v>16313</v>
      </c>
      <c r="C2019" s="1" t="str">
        <f t="shared" si="208"/>
        <v>21:0955</v>
      </c>
      <c r="D2019" s="1" t="str">
        <f t="shared" si="209"/>
        <v>21:0006</v>
      </c>
      <c r="E2019" t="s">
        <v>16185</v>
      </c>
      <c r="F2019" t="s">
        <v>16314</v>
      </c>
      <c r="H2019">
        <v>64.722633500000001</v>
      </c>
      <c r="I2019">
        <v>-110.5430549</v>
      </c>
      <c r="J2019" s="1" t="str">
        <f t="shared" si="206"/>
        <v>Till</v>
      </c>
      <c r="K2019" s="1" t="str">
        <f t="shared" si="210"/>
        <v>Grain Mount: 0.25 – 0.50 mm</v>
      </c>
      <c r="L2019" t="s">
        <v>15982</v>
      </c>
      <c r="M2019" s="1" t="str">
        <f>HYPERLINK("http://geochem.nrcan.gc.ca/cdogs/content/kwd/kwd030120_e.htm", "Ilm")</f>
        <v>Ilm</v>
      </c>
      <c r="N2019" t="s">
        <v>509</v>
      </c>
      <c r="O2019" t="s">
        <v>33</v>
      </c>
      <c r="P2019" t="s">
        <v>186</v>
      </c>
      <c r="Q2019" t="s">
        <v>16315</v>
      </c>
      <c r="R2019" t="s">
        <v>33</v>
      </c>
      <c r="S2019" t="s">
        <v>3989</v>
      </c>
      <c r="T2019" t="s">
        <v>703</v>
      </c>
      <c r="U2019" t="s">
        <v>33</v>
      </c>
      <c r="V2019" t="s">
        <v>16316</v>
      </c>
      <c r="W2019" t="s">
        <v>16317</v>
      </c>
      <c r="X2019" t="s">
        <v>14553</v>
      </c>
    </row>
    <row r="2020" spans="1:24" hidden="1" x14ac:dyDescent="0.25">
      <c r="A2020" t="s">
        <v>16318</v>
      </c>
      <c r="B2020" t="s">
        <v>16319</v>
      </c>
      <c r="C2020" s="1" t="str">
        <f t="shared" si="208"/>
        <v>21:0955</v>
      </c>
      <c r="D2020" s="1" t="str">
        <f t="shared" si="209"/>
        <v>21:0006</v>
      </c>
      <c r="E2020" t="s">
        <v>16185</v>
      </c>
      <c r="F2020" t="s">
        <v>16320</v>
      </c>
      <c r="H2020">
        <v>64.722633500000001</v>
      </c>
      <c r="I2020">
        <v>-110.5430549</v>
      </c>
      <c r="J2020" s="1" t="str">
        <f t="shared" si="206"/>
        <v>Till</v>
      </c>
      <c r="K2020" s="1" t="str">
        <f t="shared" si="210"/>
        <v>Grain Mount: 0.25 – 0.50 mm</v>
      </c>
      <c r="L2020" t="s">
        <v>15982</v>
      </c>
      <c r="M2020" s="1" t="str">
        <f>HYPERLINK("http://geochem.nrcan.gc.ca/cdogs/content/kwd/kwd030538_e.htm", "Mg_Ilm")</f>
        <v>Mg_Ilm</v>
      </c>
      <c r="N2020" t="s">
        <v>10406</v>
      </c>
      <c r="O2020" t="s">
        <v>184</v>
      </c>
      <c r="P2020" t="s">
        <v>16321</v>
      </c>
      <c r="Q2020" t="s">
        <v>16322</v>
      </c>
      <c r="R2020" t="s">
        <v>61</v>
      </c>
      <c r="S2020" t="s">
        <v>16323</v>
      </c>
      <c r="T2020" t="s">
        <v>211</v>
      </c>
      <c r="U2020" t="s">
        <v>33</v>
      </c>
      <c r="V2020" t="s">
        <v>33</v>
      </c>
      <c r="W2020" t="s">
        <v>16324</v>
      </c>
      <c r="X2020" t="s">
        <v>16325</v>
      </c>
    </row>
    <row r="2021" spans="1:24" hidden="1" x14ac:dyDescent="0.25">
      <c r="A2021" t="s">
        <v>16326</v>
      </c>
      <c r="B2021" t="s">
        <v>16327</v>
      </c>
      <c r="C2021" s="1" t="str">
        <f t="shared" si="208"/>
        <v>21:0955</v>
      </c>
      <c r="D2021" s="1" t="str">
        <f t="shared" si="209"/>
        <v>21:0006</v>
      </c>
      <c r="E2021" t="s">
        <v>16185</v>
      </c>
      <c r="F2021" t="s">
        <v>16328</v>
      </c>
      <c r="H2021">
        <v>64.722633500000001</v>
      </c>
      <c r="I2021">
        <v>-110.5430549</v>
      </c>
      <c r="J2021" s="1" t="str">
        <f t="shared" si="206"/>
        <v>Till</v>
      </c>
      <c r="K2021" s="1" t="str">
        <f t="shared" si="210"/>
        <v>Grain Mount: 0.25 – 0.50 mm</v>
      </c>
      <c r="L2021" t="s">
        <v>15982</v>
      </c>
      <c r="M2021" s="1" t="str">
        <f>HYPERLINK("http://geochem.nrcan.gc.ca/cdogs/content/kwd/kwd030538_e.htm", "Mg_Ilm")</f>
        <v>Mg_Ilm</v>
      </c>
      <c r="N2021" t="s">
        <v>8206</v>
      </c>
      <c r="O2021" t="s">
        <v>409</v>
      </c>
      <c r="P2021" t="s">
        <v>6635</v>
      </c>
      <c r="Q2021" t="s">
        <v>16329</v>
      </c>
      <c r="R2021" t="s">
        <v>33</v>
      </c>
      <c r="S2021" t="s">
        <v>16330</v>
      </c>
      <c r="T2021" t="s">
        <v>1115</v>
      </c>
      <c r="U2021" t="s">
        <v>33</v>
      </c>
      <c r="V2021" t="s">
        <v>669</v>
      </c>
      <c r="W2021" t="s">
        <v>16331</v>
      </c>
      <c r="X2021" t="s">
        <v>16332</v>
      </c>
    </row>
    <row r="2022" spans="1:24" hidden="1" x14ac:dyDescent="0.25">
      <c r="A2022" t="s">
        <v>16333</v>
      </c>
      <c r="B2022" t="s">
        <v>16334</v>
      </c>
      <c r="C2022" s="1" t="str">
        <f t="shared" si="208"/>
        <v>21:0955</v>
      </c>
      <c r="D2022" s="1" t="str">
        <f t="shared" si="209"/>
        <v>21:0006</v>
      </c>
      <c r="E2022" t="s">
        <v>16185</v>
      </c>
      <c r="F2022" t="s">
        <v>16335</v>
      </c>
      <c r="H2022">
        <v>64.722633500000001</v>
      </c>
      <c r="I2022">
        <v>-110.5430549</v>
      </c>
      <c r="J2022" s="1" t="str">
        <f t="shared" si="206"/>
        <v>Till</v>
      </c>
      <c r="K2022" s="1" t="str">
        <f t="shared" si="210"/>
        <v>Grain Mount: 0.25 – 0.50 mm</v>
      </c>
      <c r="L2022" t="s">
        <v>15982</v>
      </c>
      <c r="M2022" s="1" t="str">
        <f>HYPERLINK("http://geochem.nrcan.gc.ca/cdogs/content/kwd/kwd030120_e.htm", "Ilm")</f>
        <v>Ilm</v>
      </c>
      <c r="N2022" t="s">
        <v>555</v>
      </c>
      <c r="O2022" t="s">
        <v>47</v>
      </c>
      <c r="P2022" t="s">
        <v>254</v>
      </c>
      <c r="Q2022" t="s">
        <v>11077</v>
      </c>
      <c r="R2022" t="s">
        <v>33</v>
      </c>
      <c r="S2022" t="s">
        <v>720</v>
      </c>
      <c r="T2022" t="s">
        <v>2507</v>
      </c>
      <c r="U2022" t="s">
        <v>33</v>
      </c>
      <c r="V2022" t="s">
        <v>33</v>
      </c>
      <c r="W2022" t="s">
        <v>16336</v>
      </c>
      <c r="X2022" t="s">
        <v>16337</v>
      </c>
    </row>
    <row r="2023" spans="1:24" hidden="1" x14ac:dyDescent="0.25">
      <c r="A2023" t="s">
        <v>16338</v>
      </c>
      <c r="B2023" t="s">
        <v>16339</v>
      </c>
      <c r="C2023" s="1" t="str">
        <f t="shared" si="208"/>
        <v>21:0955</v>
      </c>
      <c r="D2023" s="1" t="str">
        <f t="shared" si="209"/>
        <v>21:0006</v>
      </c>
      <c r="E2023" t="s">
        <v>16185</v>
      </c>
      <c r="F2023" t="s">
        <v>16340</v>
      </c>
      <c r="H2023">
        <v>64.722633500000001</v>
      </c>
      <c r="I2023">
        <v>-110.5430549</v>
      </c>
      <c r="J2023" s="1" t="str">
        <f t="shared" si="206"/>
        <v>Till</v>
      </c>
      <c r="K2023" s="1" t="str">
        <f t="shared" si="210"/>
        <v>Grain Mount: 0.25 – 0.50 mm</v>
      </c>
      <c r="L2023" t="s">
        <v>15982</v>
      </c>
      <c r="M2023" s="1" t="str">
        <f>HYPERLINK("http://geochem.nrcan.gc.ca/cdogs/content/kwd/kwd030125_e.htm", "Rt")</f>
        <v>Rt</v>
      </c>
      <c r="N2023" t="s">
        <v>16341</v>
      </c>
      <c r="O2023" t="s">
        <v>33</v>
      </c>
      <c r="P2023" t="s">
        <v>1295</v>
      </c>
      <c r="Q2023" t="s">
        <v>3889</v>
      </c>
      <c r="R2023" t="s">
        <v>245</v>
      </c>
      <c r="S2023" t="s">
        <v>246</v>
      </c>
      <c r="T2023" t="s">
        <v>33</v>
      </c>
      <c r="U2023" t="s">
        <v>33</v>
      </c>
      <c r="V2023" t="s">
        <v>33</v>
      </c>
      <c r="W2023" t="s">
        <v>16342</v>
      </c>
      <c r="X2023" t="s">
        <v>16343</v>
      </c>
    </row>
    <row r="2024" spans="1:24" hidden="1" x14ac:dyDescent="0.25">
      <c r="A2024" t="s">
        <v>16344</v>
      </c>
      <c r="B2024" t="s">
        <v>16345</v>
      </c>
      <c r="C2024" s="1" t="str">
        <f t="shared" si="208"/>
        <v>21:0955</v>
      </c>
      <c r="D2024" s="1" t="str">
        <f t="shared" si="209"/>
        <v>21:0006</v>
      </c>
      <c r="E2024" t="s">
        <v>16185</v>
      </c>
      <c r="F2024" t="s">
        <v>16346</v>
      </c>
      <c r="H2024">
        <v>64.722633500000001</v>
      </c>
      <c r="I2024">
        <v>-110.5430549</v>
      </c>
      <c r="J2024" s="1" t="str">
        <f t="shared" si="206"/>
        <v>Till</v>
      </c>
      <c r="K2024" s="1" t="str">
        <f t="shared" si="210"/>
        <v>Grain Mount: 0.25 – 0.50 mm</v>
      </c>
      <c r="L2024" t="s">
        <v>15982</v>
      </c>
      <c r="M2024" s="1" t="str">
        <f>HYPERLINK("http://geochem.nrcan.gc.ca/cdogs/content/kwd/kwd030120_e.htm", "Ilm")</f>
        <v>Ilm</v>
      </c>
      <c r="N2024" t="s">
        <v>412</v>
      </c>
      <c r="O2024" t="s">
        <v>33</v>
      </c>
      <c r="P2024" t="s">
        <v>470</v>
      </c>
      <c r="Q2024" t="s">
        <v>16347</v>
      </c>
      <c r="R2024" t="s">
        <v>366</v>
      </c>
      <c r="S2024" t="s">
        <v>4913</v>
      </c>
      <c r="T2024" t="s">
        <v>11457</v>
      </c>
      <c r="U2024" t="s">
        <v>662</v>
      </c>
      <c r="V2024" t="s">
        <v>420</v>
      </c>
      <c r="W2024" t="s">
        <v>16348</v>
      </c>
      <c r="X2024" t="s">
        <v>16349</v>
      </c>
    </row>
    <row r="2025" spans="1:24" hidden="1" x14ac:dyDescent="0.25">
      <c r="A2025" t="s">
        <v>16350</v>
      </c>
      <c r="B2025" t="s">
        <v>16351</v>
      </c>
      <c r="C2025" s="1" t="str">
        <f t="shared" si="208"/>
        <v>21:0955</v>
      </c>
      <c r="D2025" s="1" t="str">
        <f t="shared" si="209"/>
        <v>21:0006</v>
      </c>
      <c r="E2025" t="s">
        <v>16185</v>
      </c>
      <c r="F2025" t="s">
        <v>16352</v>
      </c>
      <c r="H2025">
        <v>64.722633500000001</v>
      </c>
      <c r="I2025">
        <v>-110.5430549</v>
      </c>
      <c r="J2025" s="1" t="str">
        <f t="shared" si="206"/>
        <v>Till</v>
      </c>
      <c r="K2025" s="1" t="str">
        <f t="shared" si="210"/>
        <v>Grain Mount: 0.25 – 0.50 mm</v>
      </c>
      <c r="L2025" t="s">
        <v>15982</v>
      </c>
      <c r="M2025" s="1" t="str">
        <f>HYPERLINK("http://geochem.nrcan.gc.ca/cdogs/content/kwd/kwd030120_e.htm", "Ilm")</f>
        <v>Ilm</v>
      </c>
      <c r="N2025" t="s">
        <v>307</v>
      </c>
      <c r="O2025" t="s">
        <v>245</v>
      </c>
      <c r="P2025" t="s">
        <v>470</v>
      </c>
      <c r="Q2025" t="s">
        <v>15014</v>
      </c>
      <c r="R2025" t="s">
        <v>101</v>
      </c>
      <c r="S2025" t="s">
        <v>1367</v>
      </c>
      <c r="T2025" t="s">
        <v>3649</v>
      </c>
      <c r="U2025" t="s">
        <v>490</v>
      </c>
      <c r="V2025" t="s">
        <v>33</v>
      </c>
      <c r="W2025" t="s">
        <v>16353</v>
      </c>
      <c r="X2025" t="s">
        <v>16354</v>
      </c>
    </row>
    <row r="2026" spans="1:24" hidden="1" x14ac:dyDescent="0.25">
      <c r="A2026" t="s">
        <v>16355</v>
      </c>
      <c r="B2026" t="s">
        <v>16356</v>
      </c>
      <c r="C2026" s="1" t="str">
        <f t="shared" si="208"/>
        <v>21:0955</v>
      </c>
      <c r="D2026" s="1" t="str">
        <f t="shared" si="209"/>
        <v>21:0006</v>
      </c>
      <c r="E2026" t="s">
        <v>16185</v>
      </c>
      <c r="F2026" t="s">
        <v>16357</v>
      </c>
      <c r="H2026">
        <v>64.722633500000001</v>
      </c>
      <c r="I2026">
        <v>-110.5430549</v>
      </c>
      <c r="J2026" s="1" t="str">
        <f t="shared" si="206"/>
        <v>Till</v>
      </c>
      <c r="K2026" s="1" t="str">
        <f t="shared" si="210"/>
        <v>Grain Mount: 0.25 – 0.50 mm</v>
      </c>
      <c r="L2026" t="s">
        <v>15982</v>
      </c>
      <c r="M2026" s="1" t="str">
        <f>HYPERLINK("http://geochem.nrcan.gc.ca/cdogs/content/kwd/kwd030120_e.htm", "Ilm")</f>
        <v>Ilm</v>
      </c>
      <c r="N2026" t="s">
        <v>318</v>
      </c>
      <c r="O2026" t="s">
        <v>278</v>
      </c>
      <c r="P2026" t="s">
        <v>1984</v>
      </c>
      <c r="Q2026" t="s">
        <v>16358</v>
      </c>
      <c r="R2026" t="s">
        <v>728</v>
      </c>
      <c r="S2026" t="s">
        <v>13934</v>
      </c>
      <c r="T2026" t="s">
        <v>3309</v>
      </c>
      <c r="U2026" t="s">
        <v>33</v>
      </c>
      <c r="V2026" t="s">
        <v>33</v>
      </c>
      <c r="W2026" t="s">
        <v>16359</v>
      </c>
      <c r="X2026" t="s">
        <v>16360</v>
      </c>
    </row>
    <row r="2027" spans="1:24" hidden="1" x14ac:dyDescent="0.25">
      <c r="A2027" t="s">
        <v>16361</v>
      </c>
      <c r="B2027" t="s">
        <v>16362</v>
      </c>
      <c r="C2027" s="1" t="str">
        <f t="shared" si="208"/>
        <v>21:0955</v>
      </c>
      <c r="D2027" s="1" t="str">
        <f t="shared" si="209"/>
        <v>21:0006</v>
      </c>
      <c r="E2027" t="s">
        <v>16185</v>
      </c>
      <c r="F2027" t="s">
        <v>16363</v>
      </c>
      <c r="H2027">
        <v>64.722633500000001</v>
      </c>
      <c r="I2027">
        <v>-110.5430549</v>
      </c>
      <c r="J2027" s="1" t="str">
        <f t="shared" si="206"/>
        <v>Till</v>
      </c>
      <c r="K2027" s="1" t="str">
        <f t="shared" si="210"/>
        <v>Grain Mount: 0.25 – 0.50 mm</v>
      </c>
      <c r="L2027" t="s">
        <v>15982</v>
      </c>
      <c r="M2027" s="1" t="str">
        <f>HYPERLINK("http://geochem.nrcan.gc.ca/cdogs/content/kwd/kwd030120_e.htm", "Ilm")</f>
        <v>Ilm</v>
      </c>
      <c r="N2027" t="s">
        <v>1213</v>
      </c>
      <c r="O2027" t="s">
        <v>686</v>
      </c>
      <c r="P2027" t="s">
        <v>223</v>
      </c>
      <c r="Q2027" t="s">
        <v>16364</v>
      </c>
      <c r="R2027" t="s">
        <v>474</v>
      </c>
      <c r="S2027" t="s">
        <v>4964</v>
      </c>
      <c r="T2027" t="s">
        <v>3180</v>
      </c>
      <c r="U2027" t="s">
        <v>33</v>
      </c>
      <c r="V2027" t="s">
        <v>33</v>
      </c>
      <c r="W2027" t="s">
        <v>15237</v>
      </c>
      <c r="X2027" t="s">
        <v>16365</v>
      </c>
    </row>
    <row r="2028" spans="1:24" hidden="1" x14ac:dyDescent="0.25">
      <c r="A2028" t="s">
        <v>16366</v>
      </c>
      <c r="B2028" t="s">
        <v>16367</v>
      </c>
      <c r="C2028" s="1" t="str">
        <f t="shared" si="208"/>
        <v>21:0955</v>
      </c>
      <c r="D2028" s="1" t="str">
        <f t="shared" si="209"/>
        <v>21:0006</v>
      </c>
      <c r="E2028" t="s">
        <v>16185</v>
      </c>
      <c r="F2028" t="s">
        <v>16368</v>
      </c>
      <c r="H2028">
        <v>64.722633500000001</v>
      </c>
      <c r="I2028">
        <v>-110.5430549</v>
      </c>
      <c r="J2028" s="1" t="str">
        <f t="shared" si="206"/>
        <v>Till</v>
      </c>
      <c r="K2028" s="1" t="str">
        <f t="shared" si="210"/>
        <v>Grain Mount: 0.25 – 0.50 mm</v>
      </c>
      <c r="L2028" t="s">
        <v>15982</v>
      </c>
      <c r="M2028" s="1" t="str">
        <f>HYPERLINK("http://geochem.nrcan.gc.ca/cdogs/content/kwd/kwd030120_e.htm", "Ilm")</f>
        <v>Ilm</v>
      </c>
      <c r="N2028" t="s">
        <v>104</v>
      </c>
      <c r="O2028" t="s">
        <v>255</v>
      </c>
      <c r="P2028" t="s">
        <v>142</v>
      </c>
      <c r="Q2028" t="s">
        <v>16369</v>
      </c>
      <c r="R2028" t="s">
        <v>33</v>
      </c>
      <c r="S2028" t="s">
        <v>1428</v>
      </c>
      <c r="T2028" t="s">
        <v>76</v>
      </c>
      <c r="U2028" t="s">
        <v>235</v>
      </c>
      <c r="V2028" t="s">
        <v>307</v>
      </c>
      <c r="W2028" t="s">
        <v>16370</v>
      </c>
      <c r="X2028" t="s">
        <v>1522</v>
      </c>
    </row>
    <row r="2029" spans="1:24" hidden="1" x14ac:dyDescent="0.25">
      <c r="A2029" t="s">
        <v>16371</v>
      </c>
      <c r="B2029" t="s">
        <v>16372</v>
      </c>
      <c r="C2029" s="1" t="str">
        <f t="shared" si="208"/>
        <v>21:0955</v>
      </c>
      <c r="D2029" s="1" t="str">
        <f t="shared" si="209"/>
        <v>21:0006</v>
      </c>
      <c r="E2029" t="s">
        <v>16185</v>
      </c>
      <c r="F2029" t="s">
        <v>16373</v>
      </c>
      <c r="H2029">
        <v>64.722633500000001</v>
      </c>
      <c r="I2029">
        <v>-110.5430549</v>
      </c>
      <c r="J2029" s="1" t="str">
        <f t="shared" si="206"/>
        <v>Till</v>
      </c>
      <c r="K2029" s="1" t="str">
        <f t="shared" si="210"/>
        <v>Grain Mount: 0.25 – 0.50 mm</v>
      </c>
      <c r="L2029" t="s">
        <v>15982</v>
      </c>
      <c r="M2029" s="1" t="str">
        <f>HYPERLINK("http://geochem.nrcan.gc.ca/cdogs/content/kwd/kwd030536_e.htm", "Lcx")</f>
        <v>Lcx</v>
      </c>
      <c r="N2029" t="s">
        <v>412</v>
      </c>
      <c r="O2029" t="s">
        <v>792</v>
      </c>
      <c r="P2029" t="s">
        <v>470</v>
      </c>
      <c r="Q2029" t="s">
        <v>16374</v>
      </c>
      <c r="R2029" t="s">
        <v>184</v>
      </c>
      <c r="S2029" t="s">
        <v>457</v>
      </c>
      <c r="T2029" t="s">
        <v>480</v>
      </c>
      <c r="U2029" t="s">
        <v>33</v>
      </c>
      <c r="V2029" t="s">
        <v>16375</v>
      </c>
      <c r="W2029" t="s">
        <v>16376</v>
      </c>
      <c r="X2029" t="s">
        <v>16377</v>
      </c>
    </row>
    <row r="2030" spans="1:24" hidden="1" x14ac:dyDescent="0.25">
      <c r="A2030" t="s">
        <v>16378</v>
      </c>
      <c r="B2030" t="s">
        <v>16379</v>
      </c>
      <c r="C2030" s="1" t="str">
        <f t="shared" si="208"/>
        <v>21:0955</v>
      </c>
      <c r="D2030" s="1" t="str">
        <f t="shared" si="209"/>
        <v>21:0006</v>
      </c>
      <c r="E2030" t="s">
        <v>16185</v>
      </c>
      <c r="F2030" t="s">
        <v>16380</v>
      </c>
      <c r="H2030">
        <v>64.722633500000001</v>
      </c>
      <c r="I2030">
        <v>-110.5430549</v>
      </c>
      <c r="J2030" s="1" t="str">
        <f t="shared" si="206"/>
        <v>Till</v>
      </c>
      <c r="K2030" s="1" t="str">
        <f t="shared" si="210"/>
        <v>Grain Mount: 0.25 – 0.50 mm</v>
      </c>
      <c r="L2030" t="s">
        <v>15982</v>
      </c>
      <c r="M2030" s="1" t="str">
        <f>HYPERLINK("http://geochem.nrcan.gc.ca/cdogs/content/kwd/kwd030120_e.htm", "Ilm")</f>
        <v>Ilm</v>
      </c>
      <c r="N2030" t="s">
        <v>264</v>
      </c>
      <c r="O2030" t="s">
        <v>462</v>
      </c>
      <c r="P2030" t="s">
        <v>1156</v>
      </c>
      <c r="Q2030" t="s">
        <v>16381</v>
      </c>
      <c r="R2030" t="s">
        <v>223</v>
      </c>
      <c r="S2030" t="s">
        <v>16382</v>
      </c>
      <c r="T2030" t="s">
        <v>403</v>
      </c>
      <c r="U2030" t="s">
        <v>33</v>
      </c>
      <c r="V2030" t="s">
        <v>555</v>
      </c>
      <c r="W2030" t="s">
        <v>16383</v>
      </c>
      <c r="X2030" t="s">
        <v>16384</v>
      </c>
    </row>
    <row r="2031" spans="1:24" hidden="1" x14ac:dyDescent="0.25">
      <c r="A2031" t="s">
        <v>16385</v>
      </c>
      <c r="B2031" t="s">
        <v>16386</v>
      </c>
      <c r="C2031" s="1" t="str">
        <f t="shared" si="208"/>
        <v>21:0955</v>
      </c>
      <c r="D2031" s="1" t="str">
        <f t="shared" si="209"/>
        <v>21:0006</v>
      </c>
      <c r="E2031" t="s">
        <v>16185</v>
      </c>
      <c r="F2031" t="s">
        <v>16387</v>
      </c>
      <c r="H2031">
        <v>64.722633500000001</v>
      </c>
      <c r="I2031">
        <v>-110.5430549</v>
      </c>
      <c r="J2031" s="1" t="str">
        <f t="shared" si="206"/>
        <v>Till</v>
      </c>
      <c r="K2031" s="1" t="str">
        <f t="shared" si="210"/>
        <v>Grain Mount: 0.25 – 0.50 mm</v>
      </c>
      <c r="L2031" t="s">
        <v>15982</v>
      </c>
      <c r="M2031" s="1" t="str">
        <f>HYPERLINK("http://geochem.nrcan.gc.ca/cdogs/content/kwd/kwd030120_e.htm", "Ilm")</f>
        <v>Ilm</v>
      </c>
      <c r="N2031" t="s">
        <v>104</v>
      </c>
      <c r="O2031" t="s">
        <v>33</v>
      </c>
      <c r="P2031" t="s">
        <v>115</v>
      </c>
      <c r="Q2031" t="s">
        <v>16388</v>
      </c>
      <c r="R2031" t="s">
        <v>474</v>
      </c>
      <c r="S2031" t="s">
        <v>1473</v>
      </c>
      <c r="T2031" t="s">
        <v>8401</v>
      </c>
      <c r="U2031" t="s">
        <v>366</v>
      </c>
      <c r="V2031" t="s">
        <v>291</v>
      </c>
      <c r="W2031" t="s">
        <v>16389</v>
      </c>
      <c r="X2031" t="s">
        <v>16390</v>
      </c>
    </row>
    <row r="2032" spans="1:24" hidden="1" x14ac:dyDescent="0.25">
      <c r="A2032" t="s">
        <v>16391</v>
      </c>
      <c r="B2032" t="s">
        <v>16392</v>
      </c>
      <c r="C2032" s="1" t="str">
        <f t="shared" si="208"/>
        <v>21:0955</v>
      </c>
      <c r="D2032" s="1" t="str">
        <f t="shared" si="209"/>
        <v>21:0006</v>
      </c>
      <c r="E2032" t="s">
        <v>16185</v>
      </c>
      <c r="F2032" t="s">
        <v>16393</v>
      </c>
      <c r="H2032">
        <v>64.722633500000001</v>
      </c>
      <c r="I2032">
        <v>-110.5430549</v>
      </c>
      <c r="J2032" s="1" t="str">
        <f t="shared" si="206"/>
        <v>Till</v>
      </c>
      <c r="K2032" s="1" t="str">
        <f t="shared" si="210"/>
        <v>Grain Mount: 0.25 – 0.50 mm</v>
      </c>
      <c r="L2032" t="s">
        <v>15982</v>
      </c>
      <c r="M2032" s="1" t="str">
        <f>HYPERLINK("http://geochem.nrcan.gc.ca/cdogs/content/kwd/kwd030120_e.htm", "Ilm")</f>
        <v>Ilm</v>
      </c>
      <c r="N2032" t="s">
        <v>462</v>
      </c>
      <c r="O2032" t="s">
        <v>399</v>
      </c>
      <c r="P2032" t="s">
        <v>2340</v>
      </c>
      <c r="Q2032" t="s">
        <v>16394</v>
      </c>
      <c r="R2032" t="s">
        <v>235</v>
      </c>
      <c r="S2032" t="s">
        <v>10406</v>
      </c>
      <c r="T2032" t="s">
        <v>414</v>
      </c>
      <c r="U2032" t="s">
        <v>33</v>
      </c>
      <c r="V2032" t="s">
        <v>645</v>
      </c>
      <c r="W2032" t="s">
        <v>16395</v>
      </c>
      <c r="X2032" t="s">
        <v>16396</v>
      </c>
    </row>
    <row r="2033" spans="1:24" hidden="1" x14ac:dyDescent="0.25">
      <c r="A2033" t="s">
        <v>16397</v>
      </c>
      <c r="B2033" t="s">
        <v>16398</v>
      </c>
      <c r="C2033" s="1" t="str">
        <f t="shared" si="208"/>
        <v>21:0955</v>
      </c>
      <c r="D2033" s="1" t="str">
        <f t="shared" si="209"/>
        <v>21:0006</v>
      </c>
      <c r="E2033" t="s">
        <v>16185</v>
      </c>
      <c r="F2033" t="s">
        <v>16399</v>
      </c>
      <c r="H2033">
        <v>64.722633500000001</v>
      </c>
      <c r="I2033">
        <v>-110.5430549</v>
      </c>
      <c r="J2033" s="1" t="str">
        <f t="shared" si="206"/>
        <v>Till</v>
      </c>
      <c r="K2033" s="1" t="str">
        <f t="shared" si="210"/>
        <v>Grain Mount: 0.25 – 0.50 mm</v>
      </c>
      <c r="L2033" t="s">
        <v>15982</v>
      </c>
      <c r="M2033" s="1" t="str">
        <f>HYPERLINK("http://geochem.nrcan.gc.ca/cdogs/content/kwd/kwd030118_e.htm", "Hem")</f>
        <v>Hem</v>
      </c>
      <c r="N2033" t="s">
        <v>16400</v>
      </c>
      <c r="O2033" t="s">
        <v>457</v>
      </c>
      <c r="P2033" t="s">
        <v>2696</v>
      </c>
      <c r="Q2033" t="s">
        <v>16401</v>
      </c>
      <c r="R2033" t="s">
        <v>2609</v>
      </c>
      <c r="S2033" t="s">
        <v>189</v>
      </c>
      <c r="T2033" t="s">
        <v>6913</v>
      </c>
      <c r="U2033" t="s">
        <v>33</v>
      </c>
      <c r="V2033" t="s">
        <v>16402</v>
      </c>
      <c r="W2033" t="s">
        <v>409</v>
      </c>
      <c r="X2033" t="s">
        <v>16403</v>
      </c>
    </row>
    <row r="2034" spans="1:24" hidden="1" x14ac:dyDescent="0.25">
      <c r="A2034" t="s">
        <v>16404</v>
      </c>
      <c r="B2034" t="s">
        <v>16405</v>
      </c>
      <c r="C2034" s="1" t="str">
        <f t="shared" si="208"/>
        <v>21:0955</v>
      </c>
      <c r="D2034" s="1" t="str">
        <f t="shared" si="209"/>
        <v>21:0006</v>
      </c>
      <c r="E2034" t="s">
        <v>16185</v>
      </c>
      <c r="F2034" t="s">
        <v>16406</v>
      </c>
      <c r="H2034">
        <v>64.722633500000001</v>
      </c>
      <c r="I2034">
        <v>-110.5430549</v>
      </c>
      <c r="J2034" s="1" t="str">
        <f t="shared" si="206"/>
        <v>Till</v>
      </c>
      <c r="K2034" s="1" t="str">
        <f t="shared" si="210"/>
        <v>Grain Mount: 0.25 – 0.50 mm</v>
      </c>
      <c r="L2034" t="s">
        <v>15982</v>
      </c>
      <c r="M2034" s="1" t="str">
        <f>HYPERLINK("http://geochem.nrcan.gc.ca/cdogs/content/kwd/kwd030125_e.htm", "Rt")</f>
        <v>Rt</v>
      </c>
      <c r="N2034" t="s">
        <v>318</v>
      </c>
      <c r="O2034" t="s">
        <v>686</v>
      </c>
      <c r="P2034" t="s">
        <v>676</v>
      </c>
      <c r="Q2034" t="s">
        <v>16407</v>
      </c>
      <c r="R2034" t="s">
        <v>33</v>
      </c>
      <c r="S2034" t="s">
        <v>246</v>
      </c>
      <c r="T2034" t="s">
        <v>33</v>
      </c>
      <c r="U2034" t="s">
        <v>33</v>
      </c>
      <c r="V2034" t="s">
        <v>117</v>
      </c>
      <c r="W2034" t="s">
        <v>16408</v>
      </c>
      <c r="X2034" t="s">
        <v>16409</v>
      </c>
    </row>
    <row r="2035" spans="1:24" hidden="1" x14ac:dyDescent="0.25">
      <c r="A2035" t="s">
        <v>16410</v>
      </c>
      <c r="B2035" t="s">
        <v>16411</v>
      </c>
      <c r="C2035" s="1" t="str">
        <f t="shared" si="208"/>
        <v>21:0955</v>
      </c>
      <c r="D2035" s="1" t="str">
        <f t="shared" si="209"/>
        <v>21:0006</v>
      </c>
      <c r="E2035" t="s">
        <v>16185</v>
      </c>
      <c r="F2035" t="s">
        <v>16412</v>
      </c>
      <c r="H2035">
        <v>64.722633500000001</v>
      </c>
      <c r="I2035">
        <v>-110.5430549</v>
      </c>
      <c r="J2035" s="1" t="str">
        <f t="shared" si="206"/>
        <v>Till</v>
      </c>
      <c r="K2035" s="1" t="str">
        <f t="shared" si="210"/>
        <v>Grain Mount: 0.25 – 0.50 mm</v>
      </c>
      <c r="L2035" t="s">
        <v>15982</v>
      </c>
      <c r="M2035" s="1" t="str">
        <f>HYPERLINK("http://geochem.nrcan.gc.ca/cdogs/content/kwd/kwd030125_e.htm", "Rt")</f>
        <v>Rt</v>
      </c>
      <c r="N2035" t="s">
        <v>1552</v>
      </c>
      <c r="O2035" t="s">
        <v>226</v>
      </c>
      <c r="P2035" t="s">
        <v>1837</v>
      </c>
      <c r="Q2035" t="s">
        <v>743</v>
      </c>
      <c r="R2035" t="s">
        <v>220</v>
      </c>
      <c r="S2035" t="s">
        <v>33</v>
      </c>
      <c r="T2035" t="s">
        <v>33</v>
      </c>
      <c r="U2035" t="s">
        <v>184</v>
      </c>
      <c r="V2035" t="s">
        <v>1436</v>
      </c>
      <c r="W2035" t="s">
        <v>16413</v>
      </c>
      <c r="X2035" t="s">
        <v>16414</v>
      </c>
    </row>
    <row r="2036" spans="1:24" hidden="1" x14ac:dyDescent="0.25">
      <c r="A2036" t="s">
        <v>16415</v>
      </c>
      <c r="B2036" t="s">
        <v>16416</v>
      </c>
      <c r="C2036" s="1" t="str">
        <f t="shared" si="208"/>
        <v>21:0955</v>
      </c>
      <c r="D2036" s="1" t="str">
        <f t="shared" si="209"/>
        <v>21:0006</v>
      </c>
      <c r="E2036" t="s">
        <v>16185</v>
      </c>
      <c r="F2036" t="s">
        <v>16417</v>
      </c>
      <c r="H2036">
        <v>64.722633500000001</v>
      </c>
      <c r="I2036">
        <v>-110.5430549</v>
      </c>
      <c r="J2036" s="1" t="str">
        <f t="shared" si="206"/>
        <v>Till</v>
      </c>
      <c r="K2036" s="1" t="str">
        <f t="shared" si="210"/>
        <v>Grain Mount: 0.25 – 0.50 mm</v>
      </c>
      <c r="L2036" t="s">
        <v>15982</v>
      </c>
      <c r="M2036" s="1" t="str">
        <f>HYPERLINK("http://geochem.nrcan.gc.ca/cdogs/content/kwd/kwd030120_e.htm", "Ilm")</f>
        <v>Ilm</v>
      </c>
      <c r="N2036" t="s">
        <v>104</v>
      </c>
      <c r="O2036" t="s">
        <v>33</v>
      </c>
      <c r="P2036" t="s">
        <v>1350</v>
      </c>
      <c r="Q2036" t="s">
        <v>16418</v>
      </c>
      <c r="R2036" t="s">
        <v>33</v>
      </c>
      <c r="S2036" t="s">
        <v>221</v>
      </c>
      <c r="T2036" t="s">
        <v>16419</v>
      </c>
      <c r="U2036" t="s">
        <v>331</v>
      </c>
      <c r="V2036" t="s">
        <v>4454</v>
      </c>
      <c r="W2036" t="s">
        <v>16420</v>
      </c>
      <c r="X2036" t="s">
        <v>11815</v>
      </c>
    </row>
    <row r="2037" spans="1:24" hidden="1" x14ac:dyDescent="0.25">
      <c r="A2037" t="s">
        <v>16421</v>
      </c>
      <c r="B2037" t="s">
        <v>16422</v>
      </c>
      <c r="C2037" s="1" t="str">
        <f t="shared" si="208"/>
        <v>21:0955</v>
      </c>
      <c r="D2037" s="1" t="str">
        <f t="shared" si="209"/>
        <v>21:0006</v>
      </c>
      <c r="E2037" t="s">
        <v>16185</v>
      </c>
      <c r="F2037" t="s">
        <v>16423</v>
      </c>
      <c r="H2037">
        <v>64.722633500000001</v>
      </c>
      <c r="I2037">
        <v>-110.5430549</v>
      </c>
      <c r="J2037" s="1" t="str">
        <f t="shared" si="206"/>
        <v>Till</v>
      </c>
      <c r="K2037" s="1" t="str">
        <f t="shared" si="210"/>
        <v>Grain Mount: 0.25 – 0.50 mm</v>
      </c>
      <c r="L2037" t="s">
        <v>15982</v>
      </c>
      <c r="M2037" s="1" t="str">
        <f>HYPERLINK("http://geochem.nrcan.gc.ca/cdogs/content/kwd/kwd030118_e.htm", "Hem")</f>
        <v>Hem</v>
      </c>
      <c r="N2037" t="s">
        <v>219</v>
      </c>
      <c r="O2037" t="s">
        <v>555</v>
      </c>
      <c r="P2037" t="s">
        <v>633</v>
      </c>
      <c r="Q2037" t="s">
        <v>16424</v>
      </c>
      <c r="R2037" t="s">
        <v>245</v>
      </c>
      <c r="S2037" t="s">
        <v>686</v>
      </c>
      <c r="T2037" t="s">
        <v>186</v>
      </c>
      <c r="U2037" t="s">
        <v>709</v>
      </c>
      <c r="V2037" t="s">
        <v>5776</v>
      </c>
      <c r="W2037" t="s">
        <v>457</v>
      </c>
      <c r="X2037" t="s">
        <v>16425</v>
      </c>
    </row>
    <row r="2038" spans="1:24" hidden="1" x14ac:dyDescent="0.25">
      <c r="A2038" t="s">
        <v>16426</v>
      </c>
      <c r="B2038" t="s">
        <v>16427</v>
      </c>
      <c r="C2038" s="1" t="str">
        <f t="shared" si="208"/>
        <v>21:0955</v>
      </c>
      <c r="D2038" s="1" t="str">
        <f t="shared" si="209"/>
        <v>21:0006</v>
      </c>
      <c r="E2038" t="s">
        <v>16185</v>
      </c>
      <c r="F2038" t="s">
        <v>16428</v>
      </c>
      <c r="H2038">
        <v>64.722633500000001</v>
      </c>
      <c r="I2038">
        <v>-110.5430549</v>
      </c>
      <c r="J2038" s="1" t="str">
        <f t="shared" si="206"/>
        <v>Till</v>
      </c>
      <c r="K2038" s="1" t="str">
        <f t="shared" si="210"/>
        <v>Grain Mount: 0.25 – 0.50 mm</v>
      </c>
      <c r="L2038" t="s">
        <v>15982</v>
      </c>
      <c r="M2038" s="1" t="str">
        <f>HYPERLINK("http://geochem.nrcan.gc.ca/cdogs/content/kwd/kwd030541_e.htm", "Ti_Mag")</f>
        <v>Ti_Mag</v>
      </c>
      <c r="N2038" t="s">
        <v>1350</v>
      </c>
      <c r="O2038" t="s">
        <v>33</v>
      </c>
      <c r="P2038" t="s">
        <v>1124</v>
      </c>
      <c r="Q2038" t="s">
        <v>16429</v>
      </c>
      <c r="R2038" t="s">
        <v>47</v>
      </c>
      <c r="S2038" t="s">
        <v>457</v>
      </c>
      <c r="T2038" t="s">
        <v>3202</v>
      </c>
      <c r="U2038" t="s">
        <v>33</v>
      </c>
      <c r="V2038" t="s">
        <v>3021</v>
      </c>
      <c r="W2038" t="s">
        <v>16430</v>
      </c>
      <c r="X2038" t="s">
        <v>16431</v>
      </c>
    </row>
    <row r="2039" spans="1:24" hidden="1" x14ac:dyDescent="0.25">
      <c r="A2039" t="s">
        <v>16432</v>
      </c>
      <c r="B2039" t="s">
        <v>16433</v>
      </c>
      <c r="C2039" s="1" t="str">
        <f t="shared" si="208"/>
        <v>21:0955</v>
      </c>
      <c r="D2039" s="1" t="str">
        <f t="shared" si="209"/>
        <v>21:0006</v>
      </c>
      <c r="E2039" t="s">
        <v>15275</v>
      </c>
      <c r="F2039" t="s">
        <v>16434</v>
      </c>
      <c r="H2039">
        <v>64.750862400000003</v>
      </c>
      <c r="I2039">
        <v>-111.30219289999999</v>
      </c>
      <c r="J2039" s="1" t="str">
        <f t="shared" si="206"/>
        <v>Till</v>
      </c>
      <c r="K2039" s="1" t="str">
        <f t="shared" si="210"/>
        <v>Grain Mount: 0.25 – 0.50 mm</v>
      </c>
      <c r="L2039" t="s">
        <v>16435</v>
      </c>
      <c r="M2039" s="1" t="str">
        <f t="shared" ref="M2039:M2044" si="211">HYPERLINK("http://geochem.nrcan.gc.ca/cdogs/content/kwd/kwd030523_e.htm", "Prp")</f>
        <v>Prp</v>
      </c>
      <c r="N2039" t="s">
        <v>13525</v>
      </c>
      <c r="O2039" t="s">
        <v>16436</v>
      </c>
      <c r="P2039" t="s">
        <v>16055</v>
      </c>
      <c r="Q2039" t="s">
        <v>7853</v>
      </c>
      <c r="R2039" t="s">
        <v>220</v>
      </c>
      <c r="S2039" t="s">
        <v>12294</v>
      </c>
      <c r="T2039" t="s">
        <v>3819</v>
      </c>
      <c r="U2039" t="s">
        <v>33</v>
      </c>
      <c r="V2039" t="s">
        <v>10185</v>
      </c>
      <c r="W2039" t="s">
        <v>1350</v>
      </c>
      <c r="X2039" t="s">
        <v>6029</v>
      </c>
    </row>
    <row r="2040" spans="1:24" hidden="1" x14ac:dyDescent="0.25">
      <c r="A2040" t="s">
        <v>16437</v>
      </c>
      <c r="B2040" t="s">
        <v>16438</v>
      </c>
      <c r="C2040" s="1" t="str">
        <f t="shared" si="208"/>
        <v>21:0955</v>
      </c>
      <c r="D2040" s="1" t="str">
        <f t="shared" si="209"/>
        <v>21:0006</v>
      </c>
      <c r="E2040" t="s">
        <v>15275</v>
      </c>
      <c r="F2040" t="s">
        <v>16439</v>
      </c>
      <c r="H2040">
        <v>64.750862400000003</v>
      </c>
      <c r="I2040">
        <v>-111.30219289999999</v>
      </c>
      <c r="J2040" s="1" t="str">
        <f t="shared" si="206"/>
        <v>Till</v>
      </c>
      <c r="K2040" s="1" t="str">
        <f t="shared" si="210"/>
        <v>Grain Mount: 0.25 – 0.50 mm</v>
      </c>
      <c r="L2040" t="s">
        <v>16435</v>
      </c>
      <c r="M2040" s="1" t="str">
        <f t="shared" si="211"/>
        <v>Prp</v>
      </c>
      <c r="N2040" t="s">
        <v>3788</v>
      </c>
      <c r="O2040" t="s">
        <v>4261</v>
      </c>
      <c r="P2040" t="s">
        <v>15536</v>
      </c>
      <c r="Q2040" t="s">
        <v>16440</v>
      </c>
      <c r="R2040" t="s">
        <v>234</v>
      </c>
      <c r="S2040" t="s">
        <v>16441</v>
      </c>
      <c r="T2040" t="s">
        <v>198</v>
      </c>
      <c r="U2040" t="s">
        <v>411</v>
      </c>
      <c r="V2040" t="s">
        <v>3870</v>
      </c>
      <c r="W2040" t="s">
        <v>4031</v>
      </c>
      <c r="X2040" t="s">
        <v>16442</v>
      </c>
    </row>
    <row r="2041" spans="1:24" hidden="1" x14ac:dyDescent="0.25">
      <c r="A2041" t="s">
        <v>16443</v>
      </c>
      <c r="B2041" t="s">
        <v>16444</v>
      </c>
      <c r="C2041" s="1" t="str">
        <f t="shared" si="208"/>
        <v>21:0955</v>
      </c>
      <c r="D2041" s="1" t="str">
        <f t="shared" si="209"/>
        <v>21:0006</v>
      </c>
      <c r="E2041" t="s">
        <v>15275</v>
      </c>
      <c r="F2041" t="s">
        <v>16445</v>
      </c>
      <c r="H2041">
        <v>64.750862400000003</v>
      </c>
      <c r="I2041">
        <v>-111.30219289999999</v>
      </c>
      <c r="J2041" s="1" t="str">
        <f t="shared" si="206"/>
        <v>Till</v>
      </c>
      <c r="K2041" s="1" t="str">
        <f t="shared" si="210"/>
        <v>Grain Mount: 0.25 – 0.50 mm</v>
      </c>
      <c r="L2041" t="s">
        <v>16435</v>
      </c>
      <c r="M2041" s="1" t="str">
        <f t="shared" si="211"/>
        <v>Prp</v>
      </c>
      <c r="N2041" t="s">
        <v>16446</v>
      </c>
      <c r="O2041" t="s">
        <v>9455</v>
      </c>
      <c r="P2041" t="s">
        <v>16447</v>
      </c>
      <c r="Q2041" t="s">
        <v>16448</v>
      </c>
      <c r="R2041" t="s">
        <v>245</v>
      </c>
      <c r="S2041" t="s">
        <v>16449</v>
      </c>
      <c r="T2041" t="s">
        <v>3649</v>
      </c>
      <c r="U2041" t="s">
        <v>90</v>
      </c>
      <c r="V2041" t="s">
        <v>16450</v>
      </c>
      <c r="W2041" t="s">
        <v>64</v>
      </c>
      <c r="X2041" t="s">
        <v>16451</v>
      </c>
    </row>
    <row r="2042" spans="1:24" hidden="1" x14ac:dyDescent="0.25">
      <c r="A2042" t="s">
        <v>16452</v>
      </c>
      <c r="B2042" t="s">
        <v>16453</v>
      </c>
      <c r="C2042" s="1" t="str">
        <f t="shared" si="208"/>
        <v>21:0955</v>
      </c>
      <c r="D2042" s="1" t="str">
        <f t="shared" si="209"/>
        <v>21:0006</v>
      </c>
      <c r="E2042" t="s">
        <v>15275</v>
      </c>
      <c r="F2042" t="s">
        <v>16454</v>
      </c>
      <c r="H2042">
        <v>64.750862400000003</v>
      </c>
      <c r="I2042">
        <v>-111.30219289999999</v>
      </c>
      <c r="J2042" s="1" t="str">
        <f t="shared" si="206"/>
        <v>Till</v>
      </c>
      <c r="K2042" s="1" t="str">
        <f t="shared" si="210"/>
        <v>Grain Mount: 0.25 – 0.50 mm</v>
      </c>
      <c r="L2042" t="s">
        <v>16435</v>
      </c>
      <c r="M2042" s="1" t="str">
        <f t="shared" si="211"/>
        <v>Prp</v>
      </c>
      <c r="N2042" t="s">
        <v>16455</v>
      </c>
      <c r="O2042" t="s">
        <v>12877</v>
      </c>
      <c r="P2042" t="s">
        <v>16456</v>
      </c>
      <c r="Q2042" t="s">
        <v>12231</v>
      </c>
      <c r="R2042" t="s">
        <v>234</v>
      </c>
      <c r="S2042" t="s">
        <v>14594</v>
      </c>
      <c r="T2042" t="s">
        <v>5581</v>
      </c>
      <c r="U2042" t="s">
        <v>686</v>
      </c>
      <c r="V2042" t="s">
        <v>16457</v>
      </c>
      <c r="W2042" t="s">
        <v>511</v>
      </c>
      <c r="X2042" t="s">
        <v>16458</v>
      </c>
    </row>
    <row r="2043" spans="1:24" hidden="1" x14ac:dyDescent="0.25">
      <c r="A2043" t="s">
        <v>16459</v>
      </c>
      <c r="B2043" t="s">
        <v>16460</v>
      </c>
      <c r="C2043" s="1" t="str">
        <f t="shared" si="208"/>
        <v>21:0955</v>
      </c>
      <c r="D2043" s="1" t="str">
        <f t="shared" si="209"/>
        <v>21:0006</v>
      </c>
      <c r="E2043" t="s">
        <v>15275</v>
      </c>
      <c r="F2043" t="s">
        <v>16461</v>
      </c>
      <c r="H2043">
        <v>64.750862400000003</v>
      </c>
      <c r="I2043">
        <v>-111.30219289999999</v>
      </c>
      <c r="J2043" s="1" t="str">
        <f t="shared" si="206"/>
        <v>Till</v>
      </c>
      <c r="K2043" s="1" t="str">
        <f t="shared" si="210"/>
        <v>Grain Mount: 0.25 – 0.50 mm</v>
      </c>
      <c r="L2043" t="s">
        <v>16435</v>
      </c>
      <c r="M2043" s="1" t="str">
        <f t="shared" si="211"/>
        <v>Prp</v>
      </c>
      <c r="N2043" t="s">
        <v>16462</v>
      </c>
      <c r="O2043" t="s">
        <v>16463</v>
      </c>
      <c r="P2043" t="s">
        <v>16464</v>
      </c>
      <c r="Q2043" t="s">
        <v>16465</v>
      </c>
      <c r="R2043" t="s">
        <v>234</v>
      </c>
      <c r="S2043" t="s">
        <v>16466</v>
      </c>
      <c r="T2043" t="s">
        <v>3869</v>
      </c>
      <c r="U2043" t="s">
        <v>33</v>
      </c>
      <c r="V2043" t="s">
        <v>16467</v>
      </c>
      <c r="W2043" t="s">
        <v>480</v>
      </c>
      <c r="X2043" t="s">
        <v>16468</v>
      </c>
    </row>
    <row r="2044" spans="1:24" hidden="1" x14ac:dyDescent="0.25">
      <c r="A2044" t="s">
        <v>16469</v>
      </c>
      <c r="B2044" t="s">
        <v>16470</v>
      </c>
      <c r="C2044" s="1" t="str">
        <f t="shared" si="208"/>
        <v>21:0955</v>
      </c>
      <c r="D2044" s="1" t="str">
        <f t="shared" si="209"/>
        <v>21:0006</v>
      </c>
      <c r="E2044" t="s">
        <v>15275</v>
      </c>
      <c r="F2044" t="s">
        <v>16471</v>
      </c>
      <c r="H2044">
        <v>64.750862400000003</v>
      </c>
      <c r="I2044">
        <v>-111.30219289999999</v>
      </c>
      <c r="J2044" s="1" t="str">
        <f t="shared" si="206"/>
        <v>Till</v>
      </c>
      <c r="K2044" s="1" t="str">
        <f t="shared" si="210"/>
        <v>Grain Mount: 0.25 – 0.50 mm</v>
      </c>
      <c r="L2044" t="s">
        <v>16435</v>
      </c>
      <c r="M2044" s="1" t="str">
        <f t="shared" si="211"/>
        <v>Prp</v>
      </c>
      <c r="N2044" t="s">
        <v>16472</v>
      </c>
      <c r="O2044" t="s">
        <v>13073</v>
      </c>
      <c r="P2044" t="s">
        <v>7341</v>
      </c>
      <c r="Q2044" t="s">
        <v>16473</v>
      </c>
      <c r="R2044" t="s">
        <v>226</v>
      </c>
      <c r="S2044" t="s">
        <v>936</v>
      </c>
      <c r="T2044" t="s">
        <v>3819</v>
      </c>
      <c r="U2044" t="s">
        <v>33</v>
      </c>
      <c r="V2044" t="s">
        <v>16474</v>
      </c>
      <c r="W2044" t="s">
        <v>246</v>
      </c>
      <c r="X2044" t="s">
        <v>16475</v>
      </c>
    </row>
    <row r="2045" spans="1:24" hidden="1" x14ac:dyDescent="0.25">
      <c r="A2045" t="s">
        <v>16476</v>
      </c>
      <c r="B2045" t="s">
        <v>16477</v>
      </c>
      <c r="C2045" s="1" t="str">
        <f t="shared" si="208"/>
        <v>21:0955</v>
      </c>
      <c r="D2045" s="1" t="str">
        <f t="shared" si="209"/>
        <v>21:0006</v>
      </c>
      <c r="E2045" t="s">
        <v>16478</v>
      </c>
      <c r="F2045" t="s">
        <v>16479</v>
      </c>
      <c r="H2045">
        <v>64.482443099999998</v>
      </c>
      <c r="I2045">
        <v>-110.1402454</v>
      </c>
      <c r="J2045" s="1" t="str">
        <f t="shared" si="206"/>
        <v>Till</v>
      </c>
      <c r="K2045" s="1" t="str">
        <f t="shared" si="210"/>
        <v>Grain Mount: 0.25 – 0.50 mm</v>
      </c>
      <c r="L2045" t="s">
        <v>16435</v>
      </c>
      <c r="M2045" s="1" t="str">
        <f>HYPERLINK("http://geochem.nrcan.gc.ca/cdogs/content/kwd/kwd030543_e.htm", "Di")</f>
        <v>Di</v>
      </c>
      <c r="N2045" t="s">
        <v>1429</v>
      </c>
      <c r="O2045" t="s">
        <v>16480</v>
      </c>
      <c r="P2045" t="s">
        <v>3470</v>
      </c>
      <c r="Q2045" t="s">
        <v>16481</v>
      </c>
      <c r="R2045" t="s">
        <v>33</v>
      </c>
      <c r="S2045" t="s">
        <v>16482</v>
      </c>
      <c r="T2045" t="s">
        <v>3470</v>
      </c>
      <c r="U2045" t="s">
        <v>8391</v>
      </c>
      <c r="V2045" t="s">
        <v>16483</v>
      </c>
      <c r="W2045" t="s">
        <v>662</v>
      </c>
      <c r="X2045" t="s">
        <v>15243</v>
      </c>
    </row>
    <row r="2046" spans="1:24" hidden="1" x14ac:dyDescent="0.25">
      <c r="A2046" t="s">
        <v>16484</v>
      </c>
      <c r="B2046" t="s">
        <v>16485</v>
      </c>
      <c r="C2046" s="1" t="str">
        <f t="shared" si="208"/>
        <v>21:0955</v>
      </c>
      <c r="D2046" s="1" t="str">
        <f t="shared" si="209"/>
        <v>21:0006</v>
      </c>
      <c r="E2046" t="s">
        <v>16478</v>
      </c>
      <c r="F2046" t="s">
        <v>16486</v>
      </c>
      <c r="H2046">
        <v>64.482443099999998</v>
      </c>
      <c r="I2046">
        <v>-110.1402454</v>
      </c>
      <c r="J2046" s="1" t="str">
        <f t="shared" si="206"/>
        <v>Till</v>
      </c>
      <c r="K2046" s="1" t="str">
        <f t="shared" si="210"/>
        <v>Grain Mount: 0.25 – 0.50 mm</v>
      </c>
      <c r="L2046" t="s">
        <v>16435</v>
      </c>
      <c r="M2046" s="1" t="str">
        <f>HYPERLINK("http://geochem.nrcan.gc.ca/cdogs/content/kwd/kwd030120_e.htm", "Ilm")</f>
        <v>Ilm</v>
      </c>
      <c r="N2046" t="s">
        <v>104</v>
      </c>
      <c r="O2046" t="s">
        <v>33</v>
      </c>
      <c r="P2046" t="s">
        <v>219</v>
      </c>
      <c r="Q2046" t="s">
        <v>16487</v>
      </c>
      <c r="R2046" t="s">
        <v>33</v>
      </c>
      <c r="S2046" t="s">
        <v>398</v>
      </c>
      <c r="T2046" t="s">
        <v>16488</v>
      </c>
      <c r="U2046" t="s">
        <v>33</v>
      </c>
      <c r="V2046" t="s">
        <v>49</v>
      </c>
      <c r="W2046" t="s">
        <v>16489</v>
      </c>
      <c r="X2046" t="s">
        <v>16490</v>
      </c>
    </row>
    <row r="2047" spans="1:24" hidden="1" x14ac:dyDescent="0.25">
      <c r="A2047" t="s">
        <v>16491</v>
      </c>
      <c r="B2047" t="s">
        <v>16492</v>
      </c>
      <c r="C2047" s="1" t="str">
        <f t="shared" si="208"/>
        <v>21:0955</v>
      </c>
      <c r="D2047" s="1" t="str">
        <f t="shared" si="209"/>
        <v>21:0006</v>
      </c>
      <c r="E2047" t="s">
        <v>16478</v>
      </c>
      <c r="F2047" t="s">
        <v>16493</v>
      </c>
      <c r="H2047">
        <v>64.482443099999998</v>
      </c>
      <c r="I2047">
        <v>-110.1402454</v>
      </c>
      <c r="J2047" s="1" t="str">
        <f t="shared" si="206"/>
        <v>Till</v>
      </c>
      <c r="K2047" s="1" t="str">
        <f t="shared" si="210"/>
        <v>Grain Mount: 0.25 – 0.50 mm</v>
      </c>
      <c r="L2047" t="s">
        <v>16435</v>
      </c>
      <c r="M2047" s="1" t="str">
        <f>HYPERLINK("http://geochem.nrcan.gc.ca/cdogs/content/kwd/kwd030120_e.htm", "Ilm")</f>
        <v>Ilm</v>
      </c>
      <c r="N2047" t="s">
        <v>1621</v>
      </c>
      <c r="O2047" t="s">
        <v>220</v>
      </c>
      <c r="P2047" t="s">
        <v>264</v>
      </c>
      <c r="Q2047" t="s">
        <v>1559</v>
      </c>
      <c r="R2047" t="s">
        <v>33</v>
      </c>
      <c r="S2047" t="s">
        <v>16494</v>
      </c>
      <c r="T2047" t="s">
        <v>16495</v>
      </c>
      <c r="U2047" t="s">
        <v>33</v>
      </c>
      <c r="V2047" t="s">
        <v>2144</v>
      </c>
      <c r="W2047" t="s">
        <v>10360</v>
      </c>
      <c r="X2047" t="s">
        <v>16496</v>
      </c>
    </row>
    <row r="2048" spans="1:24" hidden="1" x14ac:dyDescent="0.25">
      <c r="A2048" t="s">
        <v>16497</v>
      </c>
      <c r="B2048" t="s">
        <v>16498</v>
      </c>
      <c r="C2048" s="1" t="str">
        <f t="shared" si="208"/>
        <v>21:0955</v>
      </c>
      <c r="D2048" s="1" t="str">
        <f t="shared" si="209"/>
        <v>21:0006</v>
      </c>
      <c r="E2048" t="s">
        <v>16478</v>
      </c>
      <c r="F2048" t="s">
        <v>16499</v>
      </c>
      <c r="H2048">
        <v>64.482443099999998</v>
      </c>
      <c r="I2048">
        <v>-110.1402454</v>
      </c>
      <c r="J2048" s="1" t="str">
        <f t="shared" si="206"/>
        <v>Till</v>
      </c>
      <c r="K2048" s="1" t="str">
        <f t="shared" si="210"/>
        <v>Grain Mount: 0.25 – 0.50 mm</v>
      </c>
      <c r="L2048" t="s">
        <v>16435</v>
      </c>
      <c r="M2048" s="1" t="str">
        <f>HYPERLINK("http://geochem.nrcan.gc.ca/cdogs/content/kwd/kwd030533_e.htm", "Tur")</f>
        <v>Tur</v>
      </c>
      <c r="N2048" t="s">
        <v>16500</v>
      </c>
      <c r="O2048" t="s">
        <v>13442</v>
      </c>
      <c r="P2048" t="s">
        <v>291</v>
      </c>
      <c r="Q2048" t="s">
        <v>13589</v>
      </c>
      <c r="R2048" t="s">
        <v>2948</v>
      </c>
      <c r="S2048" t="s">
        <v>16501</v>
      </c>
      <c r="T2048" t="s">
        <v>3741</v>
      </c>
      <c r="U2048" t="s">
        <v>16502</v>
      </c>
      <c r="V2048" t="s">
        <v>16503</v>
      </c>
      <c r="W2048" t="s">
        <v>113</v>
      </c>
      <c r="X2048" t="s">
        <v>16504</v>
      </c>
    </row>
    <row r="2049" spans="1:24" hidden="1" x14ac:dyDescent="0.25">
      <c r="A2049" t="s">
        <v>16505</v>
      </c>
      <c r="B2049" t="s">
        <v>16506</v>
      </c>
      <c r="C2049" s="1" t="str">
        <f t="shared" si="208"/>
        <v>21:0955</v>
      </c>
      <c r="D2049" s="1" t="str">
        <f t="shared" si="209"/>
        <v>21:0006</v>
      </c>
      <c r="E2049" t="s">
        <v>11729</v>
      </c>
      <c r="F2049" t="s">
        <v>16507</v>
      </c>
      <c r="H2049">
        <v>64.591807200000005</v>
      </c>
      <c r="I2049">
        <v>-110.1490563</v>
      </c>
      <c r="J2049" s="1" t="str">
        <f t="shared" si="206"/>
        <v>Till</v>
      </c>
      <c r="K2049" s="1" t="str">
        <f t="shared" si="210"/>
        <v>Grain Mount: 0.25 – 0.50 mm</v>
      </c>
      <c r="L2049" t="s">
        <v>16508</v>
      </c>
      <c r="M2049" s="1" t="str">
        <f t="shared" ref="M2049:M2080" si="212">HYPERLINK("http://geochem.nrcan.gc.ca/cdogs/content/kwd/kwd030523_e.htm", "Prp")</f>
        <v>Prp</v>
      </c>
      <c r="N2049" t="s">
        <v>16509</v>
      </c>
      <c r="O2049" t="s">
        <v>16510</v>
      </c>
      <c r="P2049" t="s">
        <v>16511</v>
      </c>
      <c r="Q2049" t="s">
        <v>11478</v>
      </c>
      <c r="R2049" t="s">
        <v>420</v>
      </c>
      <c r="S2049" t="s">
        <v>16512</v>
      </c>
      <c r="T2049" t="s">
        <v>8764</v>
      </c>
      <c r="U2049" t="s">
        <v>104</v>
      </c>
      <c r="V2049" t="s">
        <v>16513</v>
      </c>
      <c r="W2049" t="s">
        <v>1262</v>
      </c>
      <c r="X2049" t="s">
        <v>1945</v>
      </c>
    </row>
    <row r="2050" spans="1:24" hidden="1" x14ac:dyDescent="0.25">
      <c r="A2050" t="s">
        <v>16514</v>
      </c>
      <c r="B2050" t="s">
        <v>16515</v>
      </c>
      <c r="C2050" s="1" t="str">
        <f t="shared" si="208"/>
        <v>21:0955</v>
      </c>
      <c r="D2050" s="1" t="str">
        <f t="shared" si="209"/>
        <v>21:0006</v>
      </c>
      <c r="E2050" t="s">
        <v>11729</v>
      </c>
      <c r="F2050" t="s">
        <v>16516</v>
      </c>
      <c r="H2050">
        <v>64.591807200000005</v>
      </c>
      <c r="I2050">
        <v>-110.1490563</v>
      </c>
      <c r="J2050" s="1" t="str">
        <f t="shared" si="206"/>
        <v>Till</v>
      </c>
      <c r="K2050" s="1" t="str">
        <f t="shared" si="210"/>
        <v>Grain Mount: 0.25 – 0.50 mm</v>
      </c>
      <c r="L2050" t="s">
        <v>16508</v>
      </c>
      <c r="M2050" s="1" t="str">
        <f t="shared" si="212"/>
        <v>Prp</v>
      </c>
      <c r="N2050" t="s">
        <v>16517</v>
      </c>
      <c r="O2050" t="s">
        <v>7286</v>
      </c>
      <c r="P2050" t="s">
        <v>7445</v>
      </c>
      <c r="Q2050" t="s">
        <v>16518</v>
      </c>
      <c r="R2050" t="s">
        <v>501</v>
      </c>
      <c r="S2050" t="s">
        <v>4131</v>
      </c>
      <c r="T2050" t="s">
        <v>2893</v>
      </c>
      <c r="U2050" t="s">
        <v>104</v>
      </c>
      <c r="V2050" t="s">
        <v>7507</v>
      </c>
      <c r="W2050" t="s">
        <v>7985</v>
      </c>
      <c r="X2050" t="s">
        <v>16519</v>
      </c>
    </row>
    <row r="2051" spans="1:24" hidden="1" x14ac:dyDescent="0.25">
      <c r="A2051" t="s">
        <v>16520</v>
      </c>
      <c r="B2051" t="s">
        <v>16521</v>
      </c>
      <c r="C2051" s="1" t="str">
        <f t="shared" si="208"/>
        <v>21:0955</v>
      </c>
      <c r="D2051" s="1" t="str">
        <f t="shared" si="209"/>
        <v>21:0006</v>
      </c>
      <c r="E2051" t="s">
        <v>11729</v>
      </c>
      <c r="F2051" t="s">
        <v>16522</v>
      </c>
      <c r="H2051">
        <v>64.591807200000005</v>
      </c>
      <c r="I2051">
        <v>-110.1490563</v>
      </c>
      <c r="J2051" s="1" t="str">
        <f t="shared" si="206"/>
        <v>Till</v>
      </c>
      <c r="K2051" s="1" t="str">
        <f t="shared" si="210"/>
        <v>Grain Mount: 0.25 – 0.50 mm</v>
      </c>
      <c r="L2051" t="s">
        <v>16508</v>
      </c>
      <c r="M2051" s="1" t="str">
        <f t="shared" si="212"/>
        <v>Prp</v>
      </c>
      <c r="N2051" t="s">
        <v>12150</v>
      </c>
      <c r="O2051" t="s">
        <v>10171</v>
      </c>
      <c r="P2051" t="s">
        <v>3817</v>
      </c>
      <c r="Q2051" t="s">
        <v>16523</v>
      </c>
      <c r="R2051" t="s">
        <v>33</v>
      </c>
      <c r="S2051" t="s">
        <v>16524</v>
      </c>
      <c r="T2051" t="s">
        <v>985</v>
      </c>
      <c r="U2051" t="s">
        <v>47</v>
      </c>
      <c r="V2051" t="s">
        <v>16525</v>
      </c>
      <c r="W2051" t="s">
        <v>2434</v>
      </c>
      <c r="X2051" t="s">
        <v>16526</v>
      </c>
    </row>
    <row r="2052" spans="1:24" hidden="1" x14ac:dyDescent="0.25">
      <c r="A2052" t="s">
        <v>16527</v>
      </c>
      <c r="B2052" t="s">
        <v>16528</v>
      </c>
      <c r="C2052" s="1" t="str">
        <f t="shared" si="208"/>
        <v>21:0955</v>
      </c>
      <c r="D2052" s="1" t="str">
        <f t="shared" si="209"/>
        <v>21:0006</v>
      </c>
      <c r="E2052" t="s">
        <v>11729</v>
      </c>
      <c r="F2052" t="s">
        <v>16529</v>
      </c>
      <c r="H2052">
        <v>64.591807200000005</v>
      </c>
      <c r="I2052">
        <v>-110.1490563</v>
      </c>
      <c r="J2052" s="1" t="str">
        <f t="shared" si="206"/>
        <v>Till</v>
      </c>
      <c r="K2052" s="1" t="str">
        <f t="shared" si="210"/>
        <v>Grain Mount: 0.25 – 0.50 mm</v>
      </c>
      <c r="L2052" t="s">
        <v>16508</v>
      </c>
      <c r="M2052" s="1" t="str">
        <f t="shared" si="212"/>
        <v>Prp</v>
      </c>
      <c r="N2052" t="s">
        <v>16530</v>
      </c>
      <c r="O2052" t="s">
        <v>10930</v>
      </c>
      <c r="P2052" t="s">
        <v>16531</v>
      </c>
      <c r="Q2052" t="s">
        <v>16532</v>
      </c>
      <c r="R2052" t="s">
        <v>420</v>
      </c>
      <c r="S2052" t="s">
        <v>16533</v>
      </c>
      <c r="T2052" t="s">
        <v>1847</v>
      </c>
      <c r="U2052" t="s">
        <v>424</v>
      </c>
      <c r="V2052" t="s">
        <v>16467</v>
      </c>
      <c r="W2052" t="s">
        <v>5374</v>
      </c>
      <c r="X2052" t="s">
        <v>16534</v>
      </c>
    </row>
    <row r="2053" spans="1:24" hidden="1" x14ac:dyDescent="0.25">
      <c r="A2053" t="s">
        <v>16535</v>
      </c>
      <c r="B2053" t="s">
        <v>16536</v>
      </c>
      <c r="C2053" s="1" t="str">
        <f t="shared" si="208"/>
        <v>21:0955</v>
      </c>
      <c r="D2053" s="1" t="str">
        <f t="shared" si="209"/>
        <v>21:0006</v>
      </c>
      <c r="E2053" t="s">
        <v>11729</v>
      </c>
      <c r="F2053" t="s">
        <v>16537</v>
      </c>
      <c r="H2053">
        <v>64.591807200000005</v>
      </c>
      <c r="I2053">
        <v>-110.1490563</v>
      </c>
      <c r="J2053" s="1" t="str">
        <f t="shared" si="206"/>
        <v>Till</v>
      </c>
      <c r="K2053" s="1" t="str">
        <f t="shared" si="210"/>
        <v>Grain Mount: 0.25 – 0.50 mm</v>
      </c>
      <c r="L2053" t="s">
        <v>16508</v>
      </c>
      <c r="M2053" s="1" t="str">
        <f t="shared" si="212"/>
        <v>Prp</v>
      </c>
      <c r="N2053" t="s">
        <v>14762</v>
      </c>
      <c r="O2053" t="s">
        <v>16538</v>
      </c>
      <c r="P2053" t="s">
        <v>15556</v>
      </c>
      <c r="Q2053" t="s">
        <v>5113</v>
      </c>
      <c r="R2053" t="s">
        <v>223</v>
      </c>
      <c r="S2053" t="s">
        <v>16539</v>
      </c>
      <c r="T2053" t="s">
        <v>4335</v>
      </c>
      <c r="U2053" t="s">
        <v>209</v>
      </c>
      <c r="V2053" t="s">
        <v>12350</v>
      </c>
      <c r="W2053" t="s">
        <v>211</v>
      </c>
      <c r="X2053" t="s">
        <v>14288</v>
      </c>
    </row>
    <row r="2054" spans="1:24" hidden="1" x14ac:dyDescent="0.25">
      <c r="A2054" t="s">
        <v>16540</v>
      </c>
      <c r="B2054" t="s">
        <v>16541</v>
      </c>
      <c r="C2054" s="1" t="str">
        <f t="shared" si="208"/>
        <v>21:0955</v>
      </c>
      <c r="D2054" s="1" t="str">
        <f t="shared" si="209"/>
        <v>21:0006</v>
      </c>
      <c r="E2054" t="s">
        <v>11729</v>
      </c>
      <c r="F2054" t="s">
        <v>16542</v>
      </c>
      <c r="H2054">
        <v>64.591807200000005</v>
      </c>
      <c r="I2054">
        <v>-110.1490563</v>
      </c>
      <c r="J2054" s="1" t="str">
        <f t="shared" ref="J2054:J2117" si="213">HYPERLINK("http://geochem.nrcan.gc.ca/cdogs/content/kwd/kwd020044_e.htm", "Till")</f>
        <v>Till</v>
      </c>
      <c r="K2054" s="1" t="str">
        <f t="shared" si="210"/>
        <v>Grain Mount: 0.25 – 0.50 mm</v>
      </c>
      <c r="L2054" t="s">
        <v>16508</v>
      </c>
      <c r="M2054" s="1" t="str">
        <f t="shared" si="212"/>
        <v>Prp</v>
      </c>
      <c r="N2054" t="s">
        <v>16543</v>
      </c>
      <c r="O2054" t="s">
        <v>16544</v>
      </c>
      <c r="P2054" t="s">
        <v>16545</v>
      </c>
      <c r="Q2054" t="s">
        <v>44</v>
      </c>
      <c r="R2054" t="s">
        <v>33</v>
      </c>
      <c r="S2054" t="s">
        <v>16546</v>
      </c>
      <c r="T2054" t="s">
        <v>403</v>
      </c>
      <c r="U2054" t="s">
        <v>33</v>
      </c>
      <c r="V2054" t="s">
        <v>16547</v>
      </c>
      <c r="W2054" t="s">
        <v>662</v>
      </c>
      <c r="X2054" t="s">
        <v>3660</v>
      </c>
    </row>
    <row r="2055" spans="1:24" hidden="1" x14ac:dyDescent="0.25">
      <c r="A2055" t="s">
        <v>16548</v>
      </c>
      <c r="B2055" t="s">
        <v>16549</v>
      </c>
      <c r="C2055" s="1" t="str">
        <f t="shared" si="208"/>
        <v>21:0955</v>
      </c>
      <c r="D2055" s="1" t="str">
        <f t="shared" si="209"/>
        <v>21:0006</v>
      </c>
      <c r="E2055" t="s">
        <v>11729</v>
      </c>
      <c r="F2055" t="s">
        <v>16550</v>
      </c>
      <c r="H2055">
        <v>64.591807200000005</v>
      </c>
      <c r="I2055">
        <v>-110.1490563</v>
      </c>
      <c r="J2055" s="1" t="str">
        <f t="shared" si="213"/>
        <v>Till</v>
      </c>
      <c r="K2055" s="1" t="str">
        <f t="shared" si="210"/>
        <v>Grain Mount: 0.25 – 0.50 mm</v>
      </c>
      <c r="L2055" t="s">
        <v>16508</v>
      </c>
      <c r="M2055" s="1" t="str">
        <f t="shared" si="212"/>
        <v>Prp</v>
      </c>
      <c r="N2055" t="s">
        <v>13070</v>
      </c>
      <c r="O2055" t="s">
        <v>16551</v>
      </c>
      <c r="P2055" t="s">
        <v>8431</v>
      </c>
      <c r="Q2055" t="s">
        <v>16552</v>
      </c>
      <c r="R2055" t="s">
        <v>33</v>
      </c>
      <c r="S2055" t="s">
        <v>16553</v>
      </c>
      <c r="T2055" t="s">
        <v>2378</v>
      </c>
      <c r="U2055" t="s">
        <v>255</v>
      </c>
      <c r="V2055" t="s">
        <v>16554</v>
      </c>
      <c r="W2055" t="s">
        <v>8121</v>
      </c>
      <c r="X2055" t="s">
        <v>16555</v>
      </c>
    </row>
    <row r="2056" spans="1:24" hidden="1" x14ac:dyDescent="0.25">
      <c r="A2056" t="s">
        <v>16556</v>
      </c>
      <c r="B2056" t="s">
        <v>16557</v>
      </c>
      <c r="C2056" s="1" t="str">
        <f t="shared" si="208"/>
        <v>21:0955</v>
      </c>
      <c r="D2056" s="1" t="str">
        <f t="shared" si="209"/>
        <v>21:0006</v>
      </c>
      <c r="E2056" t="s">
        <v>11729</v>
      </c>
      <c r="F2056" t="s">
        <v>16558</v>
      </c>
      <c r="H2056">
        <v>64.591807200000005</v>
      </c>
      <c r="I2056">
        <v>-110.1490563</v>
      </c>
      <c r="J2056" s="1" t="str">
        <f t="shared" si="213"/>
        <v>Till</v>
      </c>
      <c r="K2056" s="1" t="str">
        <f t="shared" si="210"/>
        <v>Grain Mount: 0.25 – 0.50 mm</v>
      </c>
      <c r="L2056" t="s">
        <v>16508</v>
      </c>
      <c r="M2056" s="1" t="str">
        <f t="shared" si="212"/>
        <v>Prp</v>
      </c>
      <c r="N2056" t="s">
        <v>16559</v>
      </c>
      <c r="O2056" t="s">
        <v>16560</v>
      </c>
      <c r="P2056" t="s">
        <v>16561</v>
      </c>
      <c r="Q2056" t="s">
        <v>16562</v>
      </c>
      <c r="R2056" t="s">
        <v>33</v>
      </c>
      <c r="S2056" t="s">
        <v>16563</v>
      </c>
      <c r="T2056" t="s">
        <v>49</v>
      </c>
      <c r="U2056" t="s">
        <v>33</v>
      </c>
      <c r="V2056" t="s">
        <v>16564</v>
      </c>
      <c r="W2056" t="s">
        <v>238</v>
      </c>
      <c r="X2056" t="s">
        <v>15875</v>
      </c>
    </row>
    <row r="2057" spans="1:24" hidden="1" x14ac:dyDescent="0.25">
      <c r="A2057" t="s">
        <v>16565</v>
      </c>
      <c r="B2057" t="s">
        <v>16566</v>
      </c>
      <c r="C2057" s="1" t="str">
        <f t="shared" si="208"/>
        <v>21:0955</v>
      </c>
      <c r="D2057" s="1" t="str">
        <f t="shared" si="209"/>
        <v>21:0006</v>
      </c>
      <c r="E2057" t="s">
        <v>11729</v>
      </c>
      <c r="F2057" t="s">
        <v>16567</v>
      </c>
      <c r="H2057">
        <v>64.591807200000005</v>
      </c>
      <c r="I2057">
        <v>-110.1490563</v>
      </c>
      <c r="J2057" s="1" t="str">
        <f t="shared" si="213"/>
        <v>Till</v>
      </c>
      <c r="K2057" s="1" t="str">
        <f t="shared" si="210"/>
        <v>Grain Mount: 0.25 – 0.50 mm</v>
      </c>
      <c r="L2057" t="s">
        <v>16508</v>
      </c>
      <c r="M2057" s="1" t="str">
        <f t="shared" si="212"/>
        <v>Prp</v>
      </c>
      <c r="N2057" t="s">
        <v>12996</v>
      </c>
      <c r="O2057" t="s">
        <v>12649</v>
      </c>
      <c r="P2057" t="s">
        <v>16568</v>
      </c>
      <c r="Q2057" t="s">
        <v>16569</v>
      </c>
      <c r="R2057" t="s">
        <v>87</v>
      </c>
      <c r="S2057" t="s">
        <v>4391</v>
      </c>
      <c r="T2057" t="s">
        <v>2473</v>
      </c>
      <c r="U2057" t="s">
        <v>33</v>
      </c>
      <c r="V2057" t="s">
        <v>4256</v>
      </c>
      <c r="W2057" t="s">
        <v>6568</v>
      </c>
      <c r="X2057" t="s">
        <v>7352</v>
      </c>
    </row>
    <row r="2058" spans="1:24" hidden="1" x14ac:dyDescent="0.25">
      <c r="A2058" t="s">
        <v>16570</v>
      </c>
      <c r="B2058" t="s">
        <v>16571</v>
      </c>
      <c r="C2058" s="1" t="str">
        <f t="shared" si="208"/>
        <v>21:0955</v>
      </c>
      <c r="D2058" s="1" t="str">
        <f t="shared" si="209"/>
        <v>21:0006</v>
      </c>
      <c r="E2058" t="s">
        <v>11729</v>
      </c>
      <c r="F2058" t="s">
        <v>16572</v>
      </c>
      <c r="H2058">
        <v>64.591807200000005</v>
      </c>
      <c r="I2058">
        <v>-110.1490563</v>
      </c>
      <c r="J2058" s="1" t="str">
        <f t="shared" si="213"/>
        <v>Till</v>
      </c>
      <c r="K2058" s="1" t="str">
        <f t="shared" si="210"/>
        <v>Grain Mount: 0.25 – 0.50 mm</v>
      </c>
      <c r="L2058" t="s">
        <v>16508</v>
      </c>
      <c r="M2058" s="1" t="str">
        <f t="shared" si="212"/>
        <v>Prp</v>
      </c>
      <c r="N2058" t="s">
        <v>16573</v>
      </c>
      <c r="O2058" t="s">
        <v>4595</v>
      </c>
      <c r="P2058" t="s">
        <v>8660</v>
      </c>
      <c r="Q2058" t="s">
        <v>16574</v>
      </c>
      <c r="R2058" t="s">
        <v>101</v>
      </c>
      <c r="S2058" t="s">
        <v>16575</v>
      </c>
      <c r="T2058" t="s">
        <v>211</v>
      </c>
      <c r="U2058" t="s">
        <v>33</v>
      </c>
      <c r="V2058" t="s">
        <v>16576</v>
      </c>
      <c r="W2058" t="s">
        <v>3932</v>
      </c>
      <c r="X2058" t="s">
        <v>9649</v>
      </c>
    </row>
    <row r="2059" spans="1:24" hidden="1" x14ac:dyDescent="0.25">
      <c r="A2059" t="s">
        <v>16577</v>
      </c>
      <c r="B2059" t="s">
        <v>16578</v>
      </c>
      <c r="C2059" s="1" t="str">
        <f t="shared" si="208"/>
        <v>21:0955</v>
      </c>
      <c r="D2059" s="1" t="str">
        <f t="shared" si="209"/>
        <v>21:0006</v>
      </c>
      <c r="E2059" t="s">
        <v>11729</v>
      </c>
      <c r="F2059" t="s">
        <v>16579</v>
      </c>
      <c r="H2059">
        <v>64.591807200000005</v>
      </c>
      <c r="I2059">
        <v>-110.1490563</v>
      </c>
      <c r="J2059" s="1" t="str">
        <f t="shared" si="213"/>
        <v>Till</v>
      </c>
      <c r="K2059" s="1" t="str">
        <f t="shared" si="210"/>
        <v>Grain Mount: 0.25 – 0.50 mm</v>
      </c>
      <c r="L2059" t="s">
        <v>16508</v>
      </c>
      <c r="M2059" s="1" t="str">
        <f t="shared" si="212"/>
        <v>Prp</v>
      </c>
      <c r="N2059" t="s">
        <v>14003</v>
      </c>
      <c r="O2059" t="s">
        <v>16580</v>
      </c>
      <c r="P2059" t="s">
        <v>7774</v>
      </c>
      <c r="Q2059" t="s">
        <v>16581</v>
      </c>
      <c r="R2059" t="s">
        <v>33</v>
      </c>
      <c r="S2059" t="s">
        <v>16582</v>
      </c>
      <c r="T2059" t="s">
        <v>3113</v>
      </c>
      <c r="U2059" t="s">
        <v>686</v>
      </c>
      <c r="V2059" t="s">
        <v>7351</v>
      </c>
      <c r="W2059" t="s">
        <v>2980</v>
      </c>
      <c r="X2059" t="s">
        <v>16583</v>
      </c>
    </row>
    <row r="2060" spans="1:24" hidden="1" x14ac:dyDescent="0.25">
      <c r="A2060" t="s">
        <v>16584</v>
      </c>
      <c r="B2060" t="s">
        <v>16585</v>
      </c>
      <c r="C2060" s="1" t="str">
        <f t="shared" si="208"/>
        <v>21:0955</v>
      </c>
      <c r="D2060" s="1" t="str">
        <f t="shared" si="209"/>
        <v>21:0006</v>
      </c>
      <c r="E2060" t="s">
        <v>11729</v>
      </c>
      <c r="F2060" t="s">
        <v>16586</v>
      </c>
      <c r="H2060">
        <v>64.591807200000005</v>
      </c>
      <c r="I2060">
        <v>-110.1490563</v>
      </c>
      <c r="J2060" s="1" t="str">
        <f t="shared" si="213"/>
        <v>Till</v>
      </c>
      <c r="K2060" s="1" t="str">
        <f t="shared" si="210"/>
        <v>Grain Mount: 0.25 – 0.50 mm</v>
      </c>
      <c r="L2060" t="s">
        <v>16508</v>
      </c>
      <c r="M2060" s="1" t="str">
        <f t="shared" si="212"/>
        <v>Prp</v>
      </c>
      <c r="N2060" t="s">
        <v>15144</v>
      </c>
      <c r="O2060" t="s">
        <v>5559</v>
      </c>
      <c r="P2060" t="s">
        <v>16587</v>
      </c>
      <c r="Q2060" t="s">
        <v>4495</v>
      </c>
      <c r="R2060" t="s">
        <v>420</v>
      </c>
      <c r="S2060" t="s">
        <v>16588</v>
      </c>
      <c r="T2060" t="s">
        <v>451</v>
      </c>
      <c r="U2060" t="s">
        <v>142</v>
      </c>
      <c r="V2060" t="s">
        <v>3589</v>
      </c>
      <c r="W2060" t="s">
        <v>1103</v>
      </c>
      <c r="X2060" t="s">
        <v>16589</v>
      </c>
    </row>
    <row r="2061" spans="1:24" hidden="1" x14ac:dyDescent="0.25">
      <c r="A2061" t="s">
        <v>16590</v>
      </c>
      <c r="B2061" t="s">
        <v>16591</v>
      </c>
      <c r="C2061" s="1" t="str">
        <f t="shared" si="208"/>
        <v>21:0955</v>
      </c>
      <c r="D2061" s="1" t="str">
        <f t="shared" si="209"/>
        <v>21:0006</v>
      </c>
      <c r="E2061" t="s">
        <v>11729</v>
      </c>
      <c r="F2061" t="s">
        <v>16592</v>
      </c>
      <c r="H2061">
        <v>64.591807200000005</v>
      </c>
      <c r="I2061">
        <v>-110.1490563</v>
      </c>
      <c r="J2061" s="1" t="str">
        <f t="shared" si="213"/>
        <v>Till</v>
      </c>
      <c r="K2061" s="1" t="str">
        <f t="shared" si="210"/>
        <v>Grain Mount: 0.25 – 0.50 mm</v>
      </c>
      <c r="L2061" t="s">
        <v>16508</v>
      </c>
      <c r="M2061" s="1" t="str">
        <f t="shared" si="212"/>
        <v>Prp</v>
      </c>
      <c r="N2061" t="s">
        <v>16593</v>
      </c>
      <c r="O2061" t="s">
        <v>7117</v>
      </c>
      <c r="P2061" t="s">
        <v>7003</v>
      </c>
      <c r="Q2061" t="s">
        <v>16594</v>
      </c>
      <c r="R2061" t="s">
        <v>254</v>
      </c>
      <c r="S2061" t="s">
        <v>2525</v>
      </c>
      <c r="T2061" t="s">
        <v>207</v>
      </c>
      <c r="U2061" t="s">
        <v>1191</v>
      </c>
      <c r="V2061" t="s">
        <v>16595</v>
      </c>
      <c r="W2061" t="s">
        <v>4185</v>
      </c>
      <c r="X2061" t="s">
        <v>10031</v>
      </c>
    </row>
    <row r="2062" spans="1:24" hidden="1" x14ac:dyDescent="0.25">
      <c r="A2062" t="s">
        <v>16596</v>
      </c>
      <c r="B2062" t="s">
        <v>16597</v>
      </c>
      <c r="C2062" s="1" t="str">
        <f t="shared" si="208"/>
        <v>21:0955</v>
      </c>
      <c r="D2062" s="1" t="str">
        <f t="shared" si="209"/>
        <v>21:0006</v>
      </c>
      <c r="E2062" t="s">
        <v>11729</v>
      </c>
      <c r="F2062" t="s">
        <v>16598</v>
      </c>
      <c r="H2062">
        <v>64.591807200000005</v>
      </c>
      <c r="I2062">
        <v>-110.1490563</v>
      </c>
      <c r="J2062" s="1" t="str">
        <f t="shared" si="213"/>
        <v>Till</v>
      </c>
      <c r="K2062" s="1" t="str">
        <f t="shared" si="210"/>
        <v>Grain Mount: 0.25 – 0.50 mm</v>
      </c>
      <c r="L2062" t="s">
        <v>16508</v>
      </c>
      <c r="M2062" s="1" t="str">
        <f t="shared" si="212"/>
        <v>Prp</v>
      </c>
      <c r="N2062" t="s">
        <v>16599</v>
      </c>
      <c r="O2062" t="s">
        <v>16600</v>
      </c>
      <c r="P2062" t="s">
        <v>16601</v>
      </c>
      <c r="Q2062" t="s">
        <v>16602</v>
      </c>
      <c r="R2062" t="s">
        <v>366</v>
      </c>
      <c r="S2062" t="s">
        <v>16603</v>
      </c>
      <c r="T2062" t="s">
        <v>8764</v>
      </c>
      <c r="U2062" t="s">
        <v>33</v>
      </c>
      <c r="V2062" t="s">
        <v>5972</v>
      </c>
      <c r="W2062" t="s">
        <v>1346</v>
      </c>
      <c r="X2062" t="s">
        <v>16604</v>
      </c>
    </row>
    <row r="2063" spans="1:24" hidden="1" x14ac:dyDescent="0.25">
      <c r="A2063" t="s">
        <v>16605</v>
      </c>
      <c r="B2063" t="s">
        <v>16606</v>
      </c>
      <c r="C2063" s="1" t="str">
        <f t="shared" si="208"/>
        <v>21:0955</v>
      </c>
      <c r="D2063" s="1" t="str">
        <f t="shared" si="209"/>
        <v>21:0006</v>
      </c>
      <c r="E2063" t="s">
        <v>11729</v>
      </c>
      <c r="F2063" t="s">
        <v>16607</v>
      </c>
      <c r="H2063">
        <v>64.591807200000005</v>
      </c>
      <c r="I2063">
        <v>-110.1490563</v>
      </c>
      <c r="J2063" s="1" t="str">
        <f t="shared" si="213"/>
        <v>Till</v>
      </c>
      <c r="K2063" s="1" t="str">
        <f t="shared" si="210"/>
        <v>Grain Mount: 0.25 – 0.50 mm</v>
      </c>
      <c r="L2063" t="s">
        <v>16508</v>
      </c>
      <c r="M2063" s="1" t="str">
        <f t="shared" si="212"/>
        <v>Prp</v>
      </c>
      <c r="N2063" t="s">
        <v>16608</v>
      </c>
      <c r="O2063" t="s">
        <v>16609</v>
      </c>
      <c r="P2063" t="s">
        <v>16610</v>
      </c>
      <c r="Q2063" t="s">
        <v>8821</v>
      </c>
      <c r="R2063" t="s">
        <v>234</v>
      </c>
      <c r="S2063" t="s">
        <v>16611</v>
      </c>
      <c r="T2063" t="s">
        <v>1876</v>
      </c>
      <c r="U2063" t="s">
        <v>33</v>
      </c>
      <c r="V2063" t="s">
        <v>16612</v>
      </c>
      <c r="W2063" t="s">
        <v>601</v>
      </c>
      <c r="X2063" t="s">
        <v>16613</v>
      </c>
    </row>
    <row r="2064" spans="1:24" hidden="1" x14ac:dyDescent="0.25">
      <c r="A2064" t="s">
        <v>16614</v>
      </c>
      <c r="B2064" t="s">
        <v>16615</v>
      </c>
      <c r="C2064" s="1" t="str">
        <f t="shared" si="208"/>
        <v>21:0955</v>
      </c>
      <c r="D2064" s="1" t="str">
        <f t="shared" si="209"/>
        <v>21:0006</v>
      </c>
      <c r="E2064" t="s">
        <v>11729</v>
      </c>
      <c r="F2064" t="s">
        <v>16616</v>
      </c>
      <c r="H2064">
        <v>64.591807200000005</v>
      </c>
      <c r="I2064">
        <v>-110.1490563</v>
      </c>
      <c r="J2064" s="1" t="str">
        <f t="shared" si="213"/>
        <v>Till</v>
      </c>
      <c r="K2064" s="1" t="str">
        <f t="shared" si="210"/>
        <v>Grain Mount: 0.25 – 0.50 mm</v>
      </c>
      <c r="L2064" t="s">
        <v>16508</v>
      </c>
      <c r="M2064" s="1" t="str">
        <f t="shared" si="212"/>
        <v>Prp</v>
      </c>
      <c r="N2064" t="s">
        <v>16617</v>
      </c>
      <c r="O2064" t="s">
        <v>11598</v>
      </c>
      <c r="P2064" t="s">
        <v>16618</v>
      </c>
      <c r="Q2064" t="s">
        <v>5784</v>
      </c>
      <c r="R2064" t="s">
        <v>33</v>
      </c>
      <c r="S2064" t="s">
        <v>4275</v>
      </c>
      <c r="T2064" t="s">
        <v>1262</v>
      </c>
      <c r="U2064" t="s">
        <v>424</v>
      </c>
      <c r="V2064" t="s">
        <v>7246</v>
      </c>
      <c r="W2064" t="s">
        <v>214</v>
      </c>
      <c r="X2064" t="s">
        <v>16619</v>
      </c>
    </row>
    <row r="2065" spans="1:24" hidden="1" x14ac:dyDescent="0.25">
      <c r="A2065" t="s">
        <v>16620</v>
      </c>
      <c r="B2065" t="s">
        <v>16621</v>
      </c>
      <c r="C2065" s="1" t="str">
        <f t="shared" si="208"/>
        <v>21:0955</v>
      </c>
      <c r="D2065" s="1" t="str">
        <f t="shared" si="209"/>
        <v>21:0006</v>
      </c>
      <c r="E2065" t="s">
        <v>11729</v>
      </c>
      <c r="F2065" t="s">
        <v>16622</v>
      </c>
      <c r="H2065">
        <v>64.591807200000005</v>
      </c>
      <c r="I2065">
        <v>-110.1490563</v>
      </c>
      <c r="J2065" s="1" t="str">
        <f t="shared" si="213"/>
        <v>Till</v>
      </c>
      <c r="K2065" s="1" t="str">
        <f t="shared" si="210"/>
        <v>Grain Mount: 0.25 – 0.50 mm</v>
      </c>
      <c r="L2065" t="s">
        <v>16508</v>
      </c>
      <c r="M2065" s="1" t="str">
        <f t="shared" si="212"/>
        <v>Prp</v>
      </c>
      <c r="N2065" t="s">
        <v>13236</v>
      </c>
      <c r="O2065" t="s">
        <v>8924</v>
      </c>
      <c r="P2065" t="s">
        <v>16623</v>
      </c>
      <c r="Q2065" t="s">
        <v>16624</v>
      </c>
      <c r="R2065" t="s">
        <v>6063</v>
      </c>
      <c r="S2065" t="s">
        <v>10823</v>
      </c>
      <c r="T2065" t="s">
        <v>3191</v>
      </c>
      <c r="U2065" t="s">
        <v>15596</v>
      </c>
      <c r="V2065" t="s">
        <v>16625</v>
      </c>
      <c r="W2065" t="s">
        <v>3452</v>
      </c>
      <c r="X2065" t="s">
        <v>16626</v>
      </c>
    </row>
    <row r="2066" spans="1:24" hidden="1" x14ac:dyDescent="0.25">
      <c r="A2066" t="s">
        <v>16627</v>
      </c>
      <c r="B2066" t="s">
        <v>16628</v>
      </c>
      <c r="C2066" s="1" t="str">
        <f t="shared" si="208"/>
        <v>21:0955</v>
      </c>
      <c r="D2066" s="1" t="str">
        <f t="shared" si="209"/>
        <v>21:0006</v>
      </c>
      <c r="E2066" t="s">
        <v>11729</v>
      </c>
      <c r="F2066" t="s">
        <v>16629</v>
      </c>
      <c r="H2066">
        <v>64.591807200000005</v>
      </c>
      <c r="I2066">
        <v>-110.1490563</v>
      </c>
      <c r="J2066" s="1" t="str">
        <f t="shared" si="213"/>
        <v>Till</v>
      </c>
      <c r="K2066" s="1" t="str">
        <f t="shared" si="210"/>
        <v>Grain Mount: 0.25 – 0.50 mm</v>
      </c>
      <c r="L2066" t="s">
        <v>16508</v>
      </c>
      <c r="M2066" s="1" t="str">
        <f t="shared" si="212"/>
        <v>Prp</v>
      </c>
      <c r="N2066" t="s">
        <v>16630</v>
      </c>
      <c r="O2066" t="s">
        <v>11932</v>
      </c>
      <c r="P2066" t="s">
        <v>16631</v>
      </c>
      <c r="Q2066" t="s">
        <v>16632</v>
      </c>
      <c r="R2066" t="s">
        <v>33</v>
      </c>
      <c r="S2066" t="s">
        <v>12555</v>
      </c>
      <c r="T2066" t="s">
        <v>856</v>
      </c>
      <c r="U2066" t="s">
        <v>104</v>
      </c>
      <c r="V2066" t="s">
        <v>10193</v>
      </c>
      <c r="W2066" t="s">
        <v>345</v>
      </c>
      <c r="X2066" t="s">
        <v>16633</v>
      </c>
    </row>
    <row r="2067" spans="1:24" hidden="1" x14ac:dyDescent="0.25">
      <c r="A2067" t="s">
        <v>16634</v>
      </c>
      <c r="B2067" t="s">
        <v>16635</v>
      </c>
      <c r="C2067" s="1" t="str">
        <f t="shared" si="208"/>
        <v>21:0955</v>
      </c>
      <c r="D2067" s="1" t="str">
        <f t="shared" si="209"/>
        <v>21:0006</v>
      </c>
      <c r="E2067" t="s">
        <v>11729</v>
      </c>
      <c r="F2067" t="s">
        <v>16636</v>
      </c>
      <c r="H2067">
        <v>64.591807200000005</v>
      </c>
      <c r="I2067">
        <v>-110.1490563</v>
      </c>
      <c r="J2067" s="1" t="str">
        <f t="shared" si="213"/>
        <v>Till</v>
      </c>
      <c r="K2067" s="1" t="str">
        <f t="shared" si="210"/>
        <v>Grain Mount: 0.25 – 0.50 mm</v>
      </c>
      <c r="L2067" t="s">
        <v>16508</v>
      </c>
      <c r="M2067" s="1" t="str">
        <f t="shared" si="212"/>
        <v>Prp</v>
      </c>
      <c r="N2067" t="s">
        <v>606</v>
      </c>
      <c r="O2067" t="s">
        <v>16637</v>
      </c>
      <c r="P2067" t="s">
        <v>7022</v>
      </c>
      <c r="Q2067" t="s">
        <v>16638</v>
      </c>
      <c r="R2067" t="s">
        <v>555</v>
      </c>
      <c r="S2067" t="s">
        <v>11607</v>
      </c>
      <c r="T2067" t="s">
        <v>891</v>
      </c>
      <c r="U2067" t="s">
        <v>235</v>
      </c>
      <c r="V2067" t="s">
        <v>16639</v>
      </c>
      <c r="W2067" t="s">
        <v>1881</v>
      </c>
      <c r="X2067" t="s">
        <v>6336</v>
      </c>
    </row>
    <row r="2068" spans="1:24" hidden="1" x14ac:dyDescent="0.25">
      <c r="A2068" t="s">
        <v>16640</v>
      </c>
      <c r="B2068" t="s">
        <v>16641</v>
      </c>
      <c r="C2068" s="1" t="str">
        <f t="shared" si="208"/>
        <v>21:0955</v>
      </c>
      <c r="D2068" s="1" t="str">
        <f t="shared" si="209"/>
        <v>21:0006</v>
      </c>
      <c r="E2068" t="s">
        <v>11729</v>
      </c>
      <c r="F2068" t="s">
        <v>16642</v>
      </c>
      <c r="H2068">
        <v>64.591807200000005</v>
      </c>
      <c r="I2068">
        <v>-110.1490563</v>
      </c>
      <c r="J2068" s="1" t="str">
        <f t="shared" si="213"/>
        <v>Till</v>
      </c>
      <c r="K2068" s="1" t="str">
        <f t="shared" si="210"/>
        <v>Grain Mount: 0.25 – 0.50 mm</v>
      </c>
      <c r="L2068" t="s">
        <v>16508</v>
      </c>
      <c r="M2068" s="1" t="str">
        <f t="shared" si="212"/>
        <v>Prp</v>
      </c>
      <c r="N2068" t="s">
        <v>16643</v>
      </c>
      <c r="O2068" t="s">
        <v>6152</v>
      </c>
      <c r="P2068" t="s">
        <v>16644</v>
      </c>
      <c r="Q2068" t="s">
        <v>16645</v>
      </c>
      <c r="R2068" t="s">
        <v>61</v>
      </c>
      <c r="S2068" t="s">
        <v>3082</v>
      </c>
      <c r="T2068" t="s">
        <v>2152</v>
      </c>
      <c r="U2068" t="s">
        <v>33</v>
      </c>
      <c r="V2068" t="s">
        <v>16646</v>
      </c>
      <c r="W2068" t="s">
        <v>955</v>
      </c>
      <c r="X2068" t="s">
        <v>16647</v>
      </c>
    </row>
    <row r="2069" spans="1:24" hidden="1" x14ac:dyDescent="0.25">
      <c r="A2069" t="s">
        <v>16648</v>
      </c>
      <c r="B2069" t="s">
        <v>16649</v>
      </c>
      <c r="C2069" s="1" t="str">
        <f t="shared" si="208"/>
        <v>21:0955</v>
      </c>
      <c r="D2069" s="1" t="str">
        <f t="shared" si="209"/>
        <v>21:0006</v>
      </c>
      <c r="E2069" t="s">
        <v>11729</v>
      </c>
      <c r="F2069" t="s">
        <v>16650</v>
      </c>
      <c r="H2069">
        <v>64.591807200000005</v>
      </c>
      <c r="I2069">
        <v>-110.1490563</v>
      </c>
      <c r="J2069" s="1" t="str">
        <f t="shared" si="213"/>
        <v>Till</v>
      </c>
      <c r="K2069" s="1" t="str">
        <f t="shared" si="210"/>
        <v>Grain Mount: 0.25 – 0.50 mm</v>
      </c>
      <c r="L2069" t="s">
        <v>16508</v>
      </c>
      <c r="M2069" s="1" t="str">
        <f t="shared" si="212"/>
        <v>Prp</v>
      </c>
      <c r="N2069" t="s">
        <v>16651</v>
      </c>
      <c r="O2069" t="s">
        <v>3636</v>
      </c>
      <c r="P2069" t="s">
        <v>16652</v>
      </c>
      <c r="Q2069" t="s">
        <v>7013</v>
      </c>
      <c r="R2069" t="s">
        <v>226</v>
      </c>
      <c r="S2069" t="s">
        <v>16653</v>
      </c>
      <c r="T2069" t="s">
        <v>182</v>
      </c>
      <c r="U2069" t="s">
        <v>411</v>
      </c>
      <c r="V2069" t="s">
        <v>3721</v>
      </c>
      <c r="W2069" t="s">
        <v>7985</v>
      </c>
      <c r="X2069" t="s">
        <v>16654</v>
      </c>
    </row>
    <row r="2070" spans="1:24" hidden="1" x14ac:dyDescent="0.25">
      <c r="A2070" t="s">
        <v>16655</v>
      </c>
      <c r="B2070" t="s">
        <v>16656</v>
      </c>
      <c r="C2070" s="1" t="str">
        <f t="shared" si="208"/>
        <v>21:0955</v>
      </c>
      <c r="D2070" s="1" t="str">
        <f t="shared" si="209"/>
        <v>21:0006</v>
      </c>
      <c r="E2070" t="s">
        <v>11729</v>
      </c>
      <c r="F2070" t="s">
        <v>16657</v>
      </c>
      <c r="H2070">
        <v>64.591807200000005</v>
      </c>
      <c r="I2070">
        <v>-110.1490563</v>
      </c>
      <c r="J2070" s="1" t="str">
        <f t="shared" si="213"/>
        <v>Till</v>
      </c>
      <c r="K2070" s="1" t="str">
        <f t="shared" si="210"/>
        <v>Grain Mount: 0.25 – 0.50 mm</v>
      </c>
      <c r="L2070" t="s">
        <v>16508</v>
      </c>
      <c r="M2070" s="1" t="str">
        <f t="shared" si="212"/>
        <v>Prp</v>
      </c>
      <c r="N2070" t="s">
        <v>16658</v>
      </c>
      <c r="O2070" t="s">
        <v>7409</v>
      </c>
      <c r="P2070" t="s">
        <v>16659</v>
      </c>
      <c r="Q2070" t="s">
        <v>16660</v>
      </c>
      <c r="R2070" t="s">
        <v>235</v>
      </c>
      <c r="S2070" t="s">
        <v>8287</v>
      </c>
      <c r="T2070" t="s">
        <v>3030</v>
      </c>
      <c r="U2070" t="s">
        <v>235</v>
      </c>
      <c r="V2070" t="s">
        <v>16661</v>
      </c>
      <c r="W2070" t="s">
        <v>1309</v>
      </c>
      <c r="X2070" t="s">
        <v>16662</v>
      </c>
    </row>
    <row r="2071" spans="1:24" hidden="1" x14ac:dyDescent="0.25">
      <c r="A2071" t="s">
        <v>16663</v>
      </c>
      <c r="B2071" t="s">
        <v>16664</v>
      </c>
      <c r="C2071" s="1" t="str">
        <f t="shared" si="208"/>
        <v>21:0955</v>
      </c>
      <c r="D2071" s="1" t="str">
        <f t="shared" si="209"/>
        <v>21:0006</v>
      </c>
      <c r="E2071" t="s">
        <v>11729</v>
      </c>
      <c r="F2071" t="s">
        <v>16665</v>
      </c>
      <c r="H2071">
        <v>64.591807200000005</v>
      </c>
      <c r="I2071">
        <v>-110.1490563</v>
      </c>
      <c r="J2071" s="1" t="str">
        <f t="shared" si="213"/>
        <v>Till</v>
      </c>
      <c r="K2071" s="1" t="str">
        <f t="shared" si="210"/>
        <v>Grain Mount: 0.25 – 0.50 mm</v>
      </c>
      <c r="L2071" t="s">
        <v>16508</v>
      </c>
      <c r="M2071" s="1" t="str">
        <f t="shared" si="212"/>
        <v>Prp</v>
      </c>
      <c r="N2071" t="s">
        <v>5696</v>
      </c>
      <c r="O2071" t="s">
        <v>2431</v>
      </c>
      <c r="P2071" t="s">
        <v>16666</v>
      </c>
      <c r="Q2071" t="s">
        <v>8542</v>
      </c>
      <c r="R2071" t="s">
        <v>33</v>
      </c>
      <c r="S2071" t="s">
        <v>16667</v>
      </c>
      <c r="T2071" t="s">
        <v>320</v>
      </c>
      <c r="U2071" t="s">
        <v>33</v>
      </c>
      <c r="V2071" t="s">
        <v>16668</v>
      </c>
      <c r="W2071" t="s">
        <v>147</v>
      </c>
      <c r="X2071" t="s">
        <v>16669</v>
      </c>
    </row>
    <row r="2072" spans="1:24" hidden="1" x14ac:dyDescent="0.25">
      <c r="A2072" t="s">
        <v>16670</v>
      </c>
      <c r="B2072" t="s">
        <v>16671</v>
      </c>
      <c r="C2072" s="1" t="str">
        <f t="shared" si="208"/>
        <v>21:0955</v>
      </c>
      <c r="D2072" s="1" t="str">
        <f t="shared" si="209"/>
        <v>21:0006</v>
      </c>
      <c r="E2072" t="s">
        <v>11729</v>
      </c>
      <c r="F2072" t="s">
        <v>16672</v>
      </c>
      <c r="H2072">
        <v>64.591807200000005</v>
      </c>
      <c r="I2072">
        <v>-110.1490563</v>
      </c>
      <c r="J2072" s="1" t="str">
        <f t="shared" si="213"/>
        <v>Till</v>
      </c>
      <c r="K2072" s="1" t="str">
        <f t="shared" si="210"/>
        <v>Grain Mount: 0.25 – 0.50 mm</v>
      </c>
      <c r="L2072" t="s">
        <v>16508</v>
      </c>
      <c r="M2072" s="1" t="str">
        <f t="shared" si="212"/>
        <v>Prp</v>
      </c>
      <c r="N2072" t="s">
        <v>16673</v>
      </c>
      <c r="O2072" t="s">
        <v>16674</v>
      </c>
      <c r="P2072" t="s">
        <v>16675</v>
      </c>
      <c r="Q2072" t="s">
        <v>1902</v>
      </c>
      <c r="R2072" t="s">
        <v>220</v>
      </c>
      <c r="S2072" t="s">
        <v>16676</v>
      </c>
      <c r="T2072" t="s">
        <v>2234</v>
      </c>
      <c r="U2072" t="s">
        <v>33</v>
      </c>
      <c r="V2072" t="s">
        <v>10918</v>
      </c>
      <c r="W2072" t="s">
        <v>1644</v>
      </c>
      <c r="X2072" t="s">
        <v>6057</v>
      </c>
    </row>
    <row r="2073" spans="1:24" hidden="1" x14ac:dyDescent="0.25">
      <c r="A2073" t="s">
        <v>16677</v>
      </c>
      <c r="B2073" t="s">
        <v>16678</v>
      </c>
      <c r="C2073" s="1" t="str">
        <f t="shared" si="208"/>
        <v>21:0955</v>
      </c>
      <c r="D2073" s="1" t="str">
        <f t="shared" si="209"/>
        <v>21:0006</v>
      </c>
      <c r="E2073" t="s">
        <v>11729</v>
      </c>
      <c r="F2073" t="s">
        <v>16679</v>
      </c>
      <c r="H2073">
        <v>64.591807200000005</v>
      </c>
      <c r="I2073">
        <v>-110.1490563</v>
      </c>
      <c r="J2073" s="1" t="str">
        <f t="shared" si="213"/>
        <v>Till</v>
      </c>
      <c r="K2073" s="1" t="str">
        <f t="shared" si="210"/>
        <v>Grain Mount: 0.25 – 0.50 mm</v>
      </c>
      <c r="L2073" t="s">
        <v>16508</v>
      </c>
      <c r="M2073" s="1" t="str">
        <f t="shared" si="212"/>
        <v>Prp</v>
      </c>
      <c r="N2073" t="s">
        <v>16680</v>
      </c>
      <c r="O2073" t="s">
        <v>59</v>
      </c>
      <c r="P2073" t="s">
        <v>5808</v>
      </c>
      <c r="Q2073" t="s">
        <v>16681</v>
      </c>
      <c r="R2073" t="s">
        <v>220</v>
      </c>
      <c r="S2073" t="s">
        <v>16682</v>
      </c>
      <c r="T2073" t="s">
        <v>15550</v>
      </c>
      <c r="U2073" t="s">
        <v>33</v>
      </c>
      <c r="V2073" t="s">
        <v>16683</v>
      </c>
      <c r="W2073" t="s">
        <v>480</v>
      </c>
      <c r="X2073" t="s">
        <v>15730</v>
      </c>
    </row>
    <row r="2074" spans="1:24" hidden="1" x14ac:dyDescent="0.25">
      <c r="A2074" t="s">
        <v>16684</v>
      </c>
      <c r="B2074" t="s">
        <v>16685</v>
      </c>
      <c r="C2074" s="1" t="str">
        <f t="shared" si="208"/>
        <v>21:0955</v>
      </c>
      <c r="D2074" s="1" t="str">
        <f t="shared" si="209"/>
        <v>21:0006</v>
      </c>
      <c r="E2074" t="s">
        <v>11729</v>
      </c>
      <c r="F2074" t="s">
        <v>16686</v>
      </c>
      <c r="H2074">
        <v>64.591807200000005</v>
      </c>
      <c r="I2074">
        <v>-110.1490563</v>
      </c>
      <c r="J2074" s="1" t="str">
        <f t="shared" si="213"/>
        <v>Till</v>
      </c>
      <c r="K2074" s="1" t="str">
        <f t="shared" si="210"/>
        <v>Grain Mount: 0.25 – 0.50 mm</v>
      </c>
      <c r="L2074" t="s">
        <v>16508</v>
      </c>
      <c r="M2074" s="1" t="str">
        <f t="shared" si="212"/>
        <v>Prp</v>
      </c>
      <c r="N2074" t="s">
        <v>16687</v>
      </c>
      <c r="O2074" t="s">
        <v>10792</v>
      </c>
      <c r="P2074" t="s">
        <v>3417</v>
      </c>
      <c r="Q2074" t="s">
        <v>1305</v>
      </c>
      <c r="R2074" t="s">
        <v>175</v>
      </c>
      <c r="S2074" t="s">
        <v>16688</v>
      </c>
      <c r="T2074" t="s">
        <v>1460</v>
      </c>
      <c r="U2074" t="s">
        <v>50</v>
      </c>
      <c r="V2074" t="s">
        <v>16689</v>
      </c>
      <c r="W2074" t="s">
        <v>403</v>
      </c>
      <c r="X2074" t="s">
        <v>16690</v>
      </c>
    </row>
    <row r="2075" spans="1:24" hidden="1" x14ac:dyDescent="0.25">
      <c r="A2075" t="s">
        <v>16691</v>
      </c>
      <c r="B2075" t="s">
        <v>16692</v>
      </c>
      <c r="C2075" s="1" t="str">
        <f t="shared" si="208"/>
        <v>21:0955</v>
      </c>
      <c r="D2075" s="1" t="str">
        <f t="shared" si="209"/>
        <v>21:0006</v>
      </c>
      <c r="E2075" t="s">
        <v>11729</v>
      </c>
      <c r="F2075" t="s">
        <v>16693</v>
      </c>
      <c r="H2075">
        <v>64.591807200000005</v>
      </c>
      <c r="I2075">
        <v>-110.1490563</v>
      </c>
      <c r="J2075" s="1" t="str">
        <f t="shared" si="213"/>
        <v>Till</v>
      </c>
      <c r="K2075" s="1" t="str">
        <f t="shared" si="210"/>
        <v>Grain Mount: 0.25 – 0.50 mm</v>
      </c>
      <c r="L2075" t="s">
        <v>16508</v>
      </c>
      <c r="M2075" s="1" t="str">
        <f t="shared" si="212"/>
        <v>Prp</v>
      </c>
      <c r="N2075" t="s">
        <v>5390</v>
      </c>
      <c r="O2075" t="s">
        <v>7323</v>
      </c>
      <c r="P2075" t="s">
        <v>16694</v>
      </c>
      <c r="Q2075" t="s">
        <v>3102</v>
      </c>
      <c r="R2075" t="s">
        <v>90</v>
      </c>
      <c r="S2075" t="s">
        <v>16695</v>
      </c>
      <c r="T2075" t="s">
        <v>89</v>
      </c>
      <c r="U2075" t="s">
        <v>33</v>
      </c>
      <c r="V2075" t="s">
        <v>16696</v>
      </c>
      <c r="W2075" t="s">
        <v>5349</v>
      </c>
      <c r="X2075" t="s">
        <v>16697</v>
      </c>
    </row>
    <row r="2076" spans="1:24" hidden="1" x14ac:dyDescent="0.25">
      <c r="A2076" t="s">
        <v>16698</v>
      </c>
      <c r="B2076" t="s">
        <v>16699</v>
      </c>
      <c r="C2076" s="1" t="str">
        <f t="shared" si="208"/>
        <v>21:0955</v>
      </c>
      <c r="D2076" s="1" t="str">
        <f t="shared" si="209"/>
        <v>21:0006</v>
      </c>
      <c r="E2076" t="s">
        <v>11729</v>
      </c>
      <c r="F2076" t="s">
        <v>16700</v>
      </c>
      <c r="H2076">
        <v>64.591807200000005</v>
      </c>
      <c r="I2076">
        <v>-110.1490563</v>
      </c>
      <c r="J2076" s="1" t="str">
        <f t="shared" si="213"/>
        <v>Till</v>
      </c>
      <c r="K2076" s="1" t="str">
        <f t="shared" si="210"/>
        <v>Grain Mount: 0.25 – 0.50 mm</v>
      </c>
      <c r="L2076" t="s">
        <v>16508</v>
      </c>
      <c r="M2076" s="1" t="str">
        <f t="shared" si="212"/>
        <v>Prp</v>
      </c>
      <c r="N2076" t="s">
        <v>16701</v>
      </c>
      <c r="O2076" t="s">
        <v>1293</v>
      </c>
      <c r="P2076" t="s">
        <v>16702</v>
      </c>
      <c r="Q2076" t="s">
        <v>7268</v>
      </c>
      <c r="R2076" t="s">
        <v>223</v>
      </c>
      <c r="S2076" t="s">
        <v>16703</v>
      </c>
      <c r="T2076" t="s">
        <v>1847</v>
      </c>
      <c r="U2076" t="s">
        <v>255</v>
      </c>
      <c r="V2076" t="s">
        <v>16704</v>
      </c>
      <c r="W2076" t="s">
        <v>4335</v>
      </c>
      <c r="X2076" t="s">
        <v>10985</v>
      </c>
    </row>
    <row r="2077" spans="1:24" hidden="1" x14ac:dyDescent="0.25">
      <c r="A2077" t="s">
        <v>16705</v>
      </c>
      <c r="B2077" t="s">
        <v>16706</v>
      </c>
      <c r="C2077" s="1" t="str">
        <f t="shared" si="208"/>
        <v>21:0955</v>
      </c>
      <c r="D2077" s="1" t="str">
        <f t="shared" si="209"/>
        <v>21:0006</v>
      </c>
      <c r="E2077" t="s">
        <v>11729</v>
      </c>
      <c r="F2077" t="s">
        <v>16707</v>
      </c>
      <c r="H2077">
        <v>64.591807200000005</v>
      </c>
      <c r="I2077">
        <v>-110.1490563</v>
      </c>
      <c r="J2077" s="1" t="str">
        <f t="shared" si="213"/>
        <v>Till</v>
      </c>
      <c r="K2077" s="1" t="str">
        <f t="shared" si="210"/>
        <v>Grain Mount: 0.25 – 0.50 mm</v>
      </c>
      <c r="L2077" t="s">
        <v>16508</v>
      </c>
      <c r="M2077" s="1" t="str">
        <f t="shared" si="212"/>
        <v>Prp</v>
      </c>
      <c r="N2077" t="s">
        <v>16708</v>
      </c>
      <c r="O2077" t="s">
        <v>3573</v>
      </c>
      <c r="P2077" t="s">
        <v>8256</v>
      </c>
      <c r="Q2077" t="s">
        <v>16660</v>
      </c>
      <c r="R2077" t="s">
        <v>220</v>
      </c>
      <c r="S2077" t="s">
        <v>16709</v>
      </c>
      <c r="T2077" t="s">
        <v>355</v>
      </c>
      <c r="U2077" t="s">
        <v>728</v>
      </c>
      <c r="V2077" t="s">
        <v>15369</v>
      </c>
      <c r="W2077" t="s">
        <v>38</v>
      </c>
      <c r="X2077" t="s">
        <v>7121</v>
      </c>
    </row>
    <row r="2078" spans="1:24" hidden="1" x14ac:dyDescent="0.25">
      <c r="A2078" t="s">
        <v>16710</v>
      </c>
      <c r="B2078" t="s">
        <v>16711</v>
      </c>
      <c r="C2078" s="1" t="str">
        <f t="shared" ref="C2078:C2141" si="214">HYPERLINK("http://geochem.nrcan.gc.ca/cdogs/content/bdl/bdl210955_e.htm", "21:0955")</f>
        <v>21:0955</v>
      </c>
      <c r="D2078" s="1" t="str">
        <f t="shared" ref="D2078:D2141" si="215">HYPERLINK("http://geochem.nrcan.gc.ca/cdogs/content/svy/svy210006_e.htm", "21:0006")</f>
        <v>21:0006</v>
      </c>
      <c r="E2078" t="s">
        <v>11729</v>
      </c>
      <c r="F2078" t="s">
        <v>16712</v>
      </c>
      <c r="H2078">
        <v>64.591807200000005</v>
      </c>
      <c r="I2078">
        <v>-110.1490563</v>
      </c>
      <c r="J2078" s="1" t="str">
        <f t="shared" si="213"/>
        <v>Till</v>
      </c>
      <c r="K2078" s="1" t="str">
        <f t="shared" ref="K2078:K2141" si="216">HYPERLINK("http://geochem.nrcan.gc.ca/cdogs/content/kwd/kwd080043_e.htm", "Grain Mount: 0.25 – 0.50 mm")</f>
        <v>Grain Mount: 0.25 – 0.50 mm</v>
      </c>
      <c r="L2078" t="s">
        <v>16508</v>
      </c>
      <c r="M2078" s="1" t="str">
        <f t="shared" si="212"/>
        <v>Prp</v>
      </c>
      <c r="N2078" t="s">
        <v>16713</v>
      </c>
      <c r="O2078" t="s">
        <v>8441</v>
      </c>
      <c r="P2078" t="s">
        <v>16714</v>
      </c>
      <c r="Q2078" t="s">
        <v>8221</v>
      </c>
      <c r="R2078" t="s">
        <v>420</v>
      </c>
      <c r="S2078" t="s">
        <v>10786</v>
      </c>
      <c r="T2078" t="s">
        <v>1309</v>
      </c>
      <c r="U2078" t="s">
        <v>490</v>
      </c>
      <c r="V2078" t="s">
        <v>16715</v>
      </c>
      <c r="W2078" t="s">
        <v>2707</v>
      </c>
      <c r="X2078" t="s">
        <v>4383</v>
      </c>
    </row>
    <row r="2079" spans="1:24" hidden="1" x14ac:dyDescent="0.25">
      <c r="A2079" t="s">
        <v>16716</v>
      </c>
      <c r="B2079" t="s">
        <v>16717</v>
      </c>
      <c r="C2079" s="1" t="str">
        <f t="shared" si="214"/>
        <v>21:0955</v>
      </c>
      <c r="D2079" s="1" t="str">
        <f t="shared" si="215"/>
        <v>21:0006</v>
      </c>
      <c r="E2079" t="s">
        <v>11729</v>
      </c>
      <c r="F2079" t="s">
        <v>16718</v>
      </c>
      <c r="H2079">
        <v>64.591807200000005</v>
      </c>
      <c r="I2079">
        <v>-110.1490563</v>
      </c>
      <c r="J2079" s="1" t="str">
        <f t="shared" si="213"/>
        <v>Till</v>
      </c>
      <c r="K2079" s="1" t="str">
        <f t="shared" si="216"/>
        <v>Grain Mount: 0.25 – 0.50 mm</v>
      </c>
      <c r="L2079" t="s">
        <v>16508</v>
      </c>
      <c r="M2079" s="1" t="str">
        <f t="shared" si="212"/>
        <v>Prp</v>
      </c>
      <c r="N2079" t="s">
        <v>583</v>
      </c>
      <c r="O2079" t="s">
        <v>13080</v>
      </c>
      <c r="P2079" t="s">
        <v>16719</v>
      </c>
      <c r="Q2079" t="s">
        <v>10753</v>
      </c>
      <c r="R2079" t="s">
        <v>33</v>
      </c>
      <c r="S2079" t="s">
        <v>16720</v>
      </c>
      <c r="T2079" t="s">
        <v>38</v>
      </c>
      <c r="U2079" t="s">
        <v>255</v>
      </c>
      <c r="V2079" t="s">
        <v>16721</v>
      </c>
      <c r="W2079" t="s">
        <v>2133</v>
      </c>
      <c r="X2079" t="s">
        <v>16722</v>
      </c>
    </row>
    <row r="2080" spans="1:24" hidden="1" x14ac:dyDescent="0.25">
      <c r="A2080" t="s">
        <v>16723</v>
      </c>
      <c r="B2080" t="s">
        <v>16724</v>
      </c>
      <c r="C2080" s="1" t="str">
        <f t="shared" si="214"/>
        <v>21:0955</v>
      </c>
      <c r="D2080" s="1" t="str">
        <f t="shared" si="215"/>
        <v>21:0006</v>
      </c>
      <c r="E2080" t="s">
        <v>11729</v>
      </c>
      <c r="F2080" t="s">
        <v>16725</v>
      </c>
      <c r="H2080">
        <v>64.591807200000005</v>
      </c>
      <c r="I2080">
        <v>-110.1490563</v>
      </c>
      <c r="J2080" s="1" t="str">
        <f t="shared" si="213"/>
        <v>Till</v>
      </c>
      <c r="K2080" s="1" t="str">
        <f t="shared" si="216"/>
        <v>Grain Mount: 0.25 – 0.50 mm</v>
      </c>
      <c r="L2080" t="s">
        <v>16508</v>
      </c>
      <c r="M2080" s="1" t="str">
        <f t="shared" si="212"/>
        <v>Prp</v>
      </c>
      <c r="N2080" t="s">
        <v>6611</v>
      </c>
      <c r="O2080" t="s">
        <v>16726</v>
      </c>
      <c r="P2080" t="s">
        <v>5856</v>
      </c>
      <c r="Q2080" t="s">
        <v>16518</v>
      </c>
      <c r="R2080" t="s">
        <v>33</v>
      </c>
      <c r="S2080" t="s">
        <v>16219</v>
      </c>
      <c r="T2080" t="s">
        <v>1262</v>
      </c>
      <c r="U2080" t="s">
        <v>366</v>
      </c>
      <c r="V2080" t="s">
        <v>16727</v>
      </c>
      <c r="W2080" t="s">
        <v>5632</v>
      </c>
      <c r="X2080" t="s">
        <v>16728</v>
      </c>
    </row>
    <row r="2081" spans="1:24" hidden="1" x14ac:dyDescent="0.25">
      <c r="A2081" t="s">
        <v>16729</v>
      </c>
      <c r="B2081" t="s">
        <v>16730</v>
      </c>
      <c r="C2081" s="1" t="str">
        <f t="shared" si="214"/>
        <v>21:0955</v>
      </c>
      <c r="D2081" s="1" t="str">
        <f t="shared" si="215"/>
        <v>21:0006</v>
      </c>
      <c r="E2081" t="s">
        <v>11729</v>
      </c>
      <c r="F2081" t="s">
        <v>16731</v>
      </c>
      <c r="H2081">
        <v>64.591807200000005</v>
      </c>
      <c r="I2081">
        <v>-110.1490563</v>
      </c>
      <c r="J2081" s="1" t="str">
        <f t="shared" si="213"/>
        <v>Till</v>
      </c>
      <c r="K2081" s="1" t="str">
        <f t="shared" si="216"/>
        <v>Grain Mount: 0.25 – 0.50 mm</v>
      </c>
      <c r="L2081" t="s">
        <v>16508</v>
      </c>
      <c r="M2081" s="1" t="str">
        <f t="shared" ref="M2081:M2112" si="217">HYPERLINK("http://geochem.nrcan.gc.ca/cdogs/content/kwd/kwd030523_e.htm", "Prp")</f>
        <v>Prp</v>
      </c>
      <c r="N2081" t="s">
        <v>16732</v>
      </c>
      <c r="O2081" t="s">
        <v>16733</v>
      </c>
      <c r="P2081" t="s">
        <v>15744</v>
      </c>
      <c r="Q2081" t="s">
        <v>3050</v>
      </c>
      <c r="R2081" t="s">
        <v>226</v>
      </c>
      <c r="S2081" t="s">
        <v>16734</v>
      </c>
      <c r="T2081" t="s">
        <v>293</v>
      </c>
      <c r="U2081" t="s">
        <v>33</v>
      </c>
      <c r="V2081" t="s">
        <v>16735</v>
      </c>
      <c r="W2081" t="s">
        <v>380</v>
      </c>
      <c r="X2081" t="s">
        <v>16736</v>
      </c>
    </row>
    <row r="2082" spans="1:24" hidden="1" x14ac:dyDescent="0.25">
      <c r="A2082" t="s">
        <v>16737</v>
      </c>
      <c r="B2082" t="s">
        <v>16738</v>
      </c>
      <c r="C2082" s="1" t="str">
        <f t="shared" si="214"/>
        <v>21:0955</v>
      </c>
      <c r="D2082" s="1" t="str">
        <f t="shared" si="215"/>
        <v>21:0006</v>
      </c>
      <c r="E2082" t="s">
        <v>11729</v>
      </c>
      <c r="F2082" t="s">
        <v>16739</v>
      </c>
      <c r="H2082">
        <v>64.591807200000005</v>
      </c>
      <c r="I2082">
        <v>-110.1490563</v>
      </c>
      <c r="J2082" s="1" t="str">
        <f t="shared" si="213"/>
        <v>Till</v>
      </c>
      <c r="K2082" s="1" t="str">
        <f t="shared" si="216"/>
        <v>Grain Mount: 0.25 – 0.50 mm</v>
      </c>
      <c r="L2082" t="s">
        <v>16508</v>
      </c>
      <c r="M2082" s="1" t="str">
        <f t="shared" si="217"/>
        <v>Prp</v>
      </c>
      <c r="N2082" t="s">
        <v>16740</v>
      </c>
      <c r="O2082" t="s">
        <v>2142</v>
      </c>
      <c r="P2082" t="s">
        <v>16741</v>
      </c>
      <c r="Q2082" t="s">
        <v>16742</v>
      </c>
      <c r="R2082" t="s">
        <v>220</v>
      </c>
      <c r="S2082" t="s">
        <v>2662</v>
      </c>
      <c r="T2082" t="s">
        <v>8688</v>
      </c>
      <c r="U2082" t="s">
        <v>641</v>
      </c>
      <c r="V2082" t="s">
        <v>8718</v>
      </c>
      <c r="W2082" t="s">
        <v>3940</v>
      </c>
      <c r="X2082" t="s">
        <v>6897</v>
      </c>
    </row>
    <row r="2083" spans="1:24" hidden="1" x14ac:dyDescent="0.25">
      <c r="A2083" t="s">
        <v>16743</v>
      </c>
      <c r="B2083" t="s">
        <v>16744</v>
      </c>
      <c r="C2083" s="1" t="str">
        <f t="shared" si="214"/>
        <v>21:0955</v>
      </c>
      <c r="D2083" s="1" t="str">
        <f t="shared" si="215"/>
        <v>21:0006</v>
      </c>
      <c r="E2083" t="s">
        <v>11729</v>
      </c>
      <c r="F2083" t="s">
        <v>16745</v>
      </c>
      <c r="H2083">
        <v>64.591807200000005</v>
      </c>
      <c r="I2083">
        <v>-110.1490563</v>
      </c>
      <c r="J2083" s="1" t="str">
        <f t="shared" si="213"/>
        <v>Till</v>
      </c>
      <c r="K2083" s="1" t="str">
        <f t="shared" si="216"/>
        <v>Grain Mount: 0.25 – 0.50 mm</v>
      </c>
      <c r="L2083" t="s">
        <v>16508</v>
      </c>
      <c r="M2083" s="1" t="str">
        <f t="shared" si="217"/>
        <v>Prp</v>
      </c>
      <c r="N2083" t="s">
        <v>16746</v>
      </c>
      <c r="O2083" t="s">
        <v>16747</v>
      </c>
      <c r="P2083" t="s">
        <v>16748</v>
      </c>
      <c r="Q2083" t="s">
        <v>5239</v>
      </c>
      <c r="R2083" t="s">
        <v>33</v>
      </c>
      <c r="S2083" t="s">
        <v>1384</v>
      </c>
      <c r="T2083" t="s">
        <v>1876</v>
      </c>
      <c r="U2083" t="s">
        <v>246</v>
      </c>
      <c r="V2083" t="s">
        <v>16749</v>
      </c>
      <c r="W2083" t="s">
        <v>3380</v>
      </c>
      <c r="X2083" t="s">
        <v>7639</v>
      </c>
    </row>
    <row r="2084" spans="1:24" hidden="1" x14ac:dyDescent="0.25">
      <c r="A2084" t="s">
        <v>16750</v>
      </c>
      <c r="B2084" t="s">
        <v>16751</v>
      </c>
      <c r="C2084" s="1" t="str">
        <f t="shared" si="214"/>
        <v>21:0955</v>
      </c>
      <c r="D2084" s="1" t="str">
        <f t="shared" si="215"/>
        <v>21:0006</v>
      </c>
      <c r="E2084" t="s">
        <v>11729</v>
      </c>
      <c r="F2084" t="s">
        <v>16752</v>
      </c>
      <c r="H2084">
        <v>64.591807200000005</v>
      </c>
      <c r="I2084">
        <v>-110.1490563</v>
      </c>
      <c r="J2084" s="1" t="str">
        <f t="shared" si="213"/>
        <v>Till</v>
      </c>
      <c r="K2084" s="1" t="str">
        <f t="shared" si="216"/>
        <v>Grain Mount: 0.25 – 0.50 mm</v>
      </c>
      <c r="L2084" t="s">
        <v>16508</v>
      </c>
      <c r="M2084" s="1" t="str">
        <f t="shared" si="217"/>
        <v>Prp</v>
      </c>
      <c r="N2084" t="s">
        <v>16753</v>
      </c>
      <c r="O2084" t="s">
        <v>16754</v>
      </c>
      <c r="P2084" t="s">
        <v>16755</v>
      </c>
      <c r="Q2084" t="s">
        <v>16756</v>
      </c>
      <c r="R2084" t="s">
        <v>420</v>
      </c>
      <c r="S2084" t="s">
        <v>10727</v>
      </c>
      <c r="T2084" t="s">
        <v>1646</v>
      </c>
      <c r="U2084" t="s">
        <v>156</v>
      </c>
      <c r="V2084" t="s">
        <v>16757</v>
      </c>
      <c r="W2084" t="s">
        <v>1500</v>
      </c>
      <c r="X2084" t="s">
        <v>16758</v>
      </c>
    </row>
    <row r="2085" spans="1:24" hidden="1" x14ac:dyDescent="0.25">
      <c r="A2085" t="s">
        <v>16759</v>
      </c>
      <c r="B2085" t="s">
        <v>16760</v>
      </c>
      <c r="C2085" s="1" t="str">
        <f t="shared" si="214"/>
        <v>21:0955</v>
      </c>
      <c r="D2085" s="1" t="str">
        <f t="shared" si="215"/>
        <v>21:0006</v>
      </c>
      <c r="E2085" t="s">
        <v>11729</v>
      </c>
      <c r="F2085" t="s">
        <v>16761</v>
      </c>
      <c r="H2085">
        <v>64.591807200000005</v>
      </c>
      <c r="I2085">
        <v>-110.1490563</v>
      </c>
      <c r="J2085" s="1" t="str">
        <f t="shared" si="213"/>
        <v>Till</v>
      </c>
      <c r="K2085" s="1" t="str">
        <f t="shared" si="216"/>
        <v>Grain Mount: 0.25 – 0.50 mm</v>
      </c>
      <c r="L2085" t="s">
        <v>16508</v>
      </c>
      <c r="M2085" s="1" t="str">
        <f t="shared" si="217"/>
        <v>Prp</v>
      </c>
      <c r="N2085" t="s">
        <v>16762</v>
      </c>
      <c r="O2085" t="s">
        <v>16763</v>
      </c>
      <c r="P2085" t="s">
        <v>8431</v>
      </c>
      <c r="Q2085" t="s">
        <v>16764</v>
      </c>
      <c r="R2085" t="s">
        <v>33</v>
      </c>
      <c r="S2085" t="s">
        <v>3854</v>
      </c>
      <c r="T2085" t="s">
        <v>1284</v>
      </c>
      <c r="U2085" t="s">
        <v>36</v>
      </c>
      <c r="V2085" t="s">
        <v>4647</v>
      </c>
      <c r="W2085" t="s">
        <v>8391</v>
      </c>
      <c r="X2085" t="s">
        <v>6131</v>
      </c>
    </row>
    <row r="2086" spans="1:24" hidden="1" x14ac:dyDescent="0.25">
      <c r="A2086" t="s">
        <v>16765</v>
      </c>
      <c r="B2086" t="s">
        <v>16766</v>
      </c>
      <c r="C2086" s="1" t="str">
        <f t="shared" si="214"/>
        <v>21:0955</v>
      </c>
      <c r="D2086" s="1" t="str">
        <f t="shared" si="215"/>
        <v>21:0006</v>
      </c>
      <c r="E2086" t="s">
        <v>11729</v>
      </c>
      <c r="F2086" t="s">
        <v>16767</v>
      </c>
      <c r="H2086">
        <v>64.591807200000005</v>
      </c>
      <c r="I2086">
        <v>-110.1490563</v>
      </c>
      <c r="J2086" s="1" t="str">
        <f t="shared" si="213"/>
        <v>Till</v>
      </c>
      <c r="K2086" s="1" t="str">
        <f t="shared" si="216"/>
        <v>Grain Mount: 0.25 – 0.50 mm</v>
      </c>
      <c r="L2086" t="s">
        <v>16508</v>
      </c>
      <c r="M2086" s="1" t="str">
        <f t="shared" si="217"/>
        <v>Prp</v>
      </c>
      <c r="N2086" t="s">
        <v>14817</v>
      </c>
      <c r="O2086" t="s">
        <v>16768</v>
      </c>
      <c r="P2086" t="s">
        <v>16769</v>
      </c>
      <c r="Q2086" t="s">
        <v>11434</v>
      </c>
      <c r="R2086" t="s">
        <v>33</v>
      </c>
      <c r="S2086" t="s">
        <v>11617</v>
      </c>
      <c r="T2086" t="s">
        <v>3030</v>
      </c>
      <c r="U2086" t="s">
        <v>728</v>
      </c>
      <c r="V2086" t="s">
        <v>16770</v>
      </c>
      <c r="W2086" t="s">
        <v>2707</v>
      </c>
      <c r="X2086" t="s">
        <v>9929</v>
      </c>
    </row>
    <row r="2087" spans="1:24" hidden="1" x14ac:dyDescent="0.25">
      <c r="A2087" t="s">
        <v>16771</v>
      </c>
      <c r="B2087" t="s">
        <v>16772</v>
      </c>
      <c r="C2087" s="1" t="str">
        <f t="shared" si="214"/>
        <v>21:0955</v>
      </c>
      <c r="D2087" s="1" t="str">
        <f t="shared" si="215"/>
        <v>21:0006</v>
      </c>
      <c r="E2087" t="s">
        <v>11729</v>
      </c>
      <c r="F2087" t="s">
        <v>16773</v>
      </c>
      <c r="H2087">
        <v>64.591807200000005</v>
      </c>
      <c r="I2087">
        <v>-110.1490563</v>
      </c>
      <c r="J2087" s="1" t="str">
        <f t="shared" si="213"/>
        <v>Till</v>
      </c>
      <c r="K2087" s="1" t="str">
        <f t="shared" si="216"/>
        <v>Grain Mount: 0.25 – 0.50 mm</v>
      </c>
      <c r="L2087" t="s">
        <v>16508</v>
      </c>
      <c r="M2087" s="1" t="str">
        <f t="shared" si="217"/>
        <v>Prp</v>
      </c>
      <c r="N2087" t="s">
        <v>16774</v>
      </c>
      <c r="O2087" t="s">
        <v>16775</v>
      </c>
      <c r="P2087" t="s">
        <v>6245</v>
      </c>
      <c r="Q2087" t="s">
        <v>3885</v>
      </c>
      <c r="R2087" t="s">
        <v>278</v>
      </c>
      <c r="S2087" t="s">
        <v>12950</v>
      </c>
      <c r="T2087" t="s">
        <v>3441</v>
      </c>
      <c r="U2087" t="s">
        <v>474</v>
      </c>
      <c r="V2087" t="s">
        <v>16776</v>
      </c>
      <c r="W2087" t="s">
        <v>1365</v>
      </c>
      <c r="X2087" t="s">
        <v>16777</v>
      </c>
    </row>
    <row r="2088" spans="1:24" hidden="1" x14ac:dyDescent="0.25">
      <c r="A2088" t="s">
        <v>16778</v>
      </c>
      <c r="B2088" t="s">
        <v>16779</v>
      </c>
      <c r="C2088" s="1" t="str">
        <f t="shared" si="214"/>
        <v>21:0955</v>
      </c>
      <c r="D2088" s="1" t="str">
        <f t="shared" si="215"/>
        <v>21:0006</v>
      </c>
      <c r="E2088" t="s">
        <v>11729</v>
      </c>
      <c r="F2088" t="s">
        <v>16780</v>
      </c>
      <c r="H2088">
        <v>64.591807200000005</v>
      </c>
      <c r="I2088">
        <v>-110.1490563</v>
      </c>
      <c r="J2088" s="1" t="str">
        <f t="shared" si="213"/>
        <v>Till</v>
      </c>
      <c r="K2088" s="1" t="str">
        <f t="shared" si="216"/>
        <v>Grain Mount: 0.25 – 0.50 mm</v>
      </c>
      <c r="L2088" t="s">
        <v>16508</v>
      </c>
      <c r="M2088" s="1" t="str">
        <f t="shared" si="217"/>
        <v>Prp</v>
      </c>
      <c r="N2088" t="s">
        <v>12165</v>
      </c>
      <c r="O2088" t="s">
        <v>10848</v>
      </c>
      <c r="P2088" t="s">
        <v>3768</v>
      </c>
      <c r="Q2088" t="s">
        <v>16781</v>
      </c>
      <c r="R2088" t="s">
        <v>33</v>
      </c>
      <c r="S2088" t="s">
        <v>2073</v>
      </c>
      <c r="T2088" t="s">
        <v>3030</v>
      </c>
      <c r="U2088" t="s">
        <v>226</v>
      </c>
      <c r="V2088" t="s">
        <v>16782</v>
      </c>
      <c r="W2088" t="s">
        <v>5632</v>
      </c>
      <c r="X2088" t="s">
        <v>16783</v>
      </c>
    </row>
    <row r="2089" spans="1:24" hidden="1" x14ac:dyDescent="0.25">
      <c r="A2089" t="s">
        <v>16784</v>
      </c>
      <c r="B2089" t="s">
        <v>16785</v>
      </c>
      <c r="C2089" s="1" t="str">
        <f t="shared" si="214"/>
        <v>21:0955</v>
      </c>
      <c r="D2089" s="1" t="str">
        <f t="shared" si="215"/>
        <v>21:0006</v>
      </c>
      <c r="E2089" t="s">
        <v>11729</v>
      </c>
      <c r="F2089" t="s">
        <v>16786</v>
      </c>
      <c r="H2089">
        <v>64.591807200000005</v>
      </c>
      <c r="I2089">
        <v>-110.1490563</v>
      </c>
      <c r="J2089" s="1" t="str">
        <f t="shared" si="213"/>
        <v>Till</v>
      </c>
      <c r="K2089" s="1" t="str">
        <f t="shared" si="216"/>
        <v>Grain Mount: 0.25 – 0.50 mm</v>
      </c>
      <c r="L2089" t="s">
        <v>16508</v>
      </c>
      <c r="M2089" s="1" t="str">
        <f t="shared" si="217"/>
        <v>Prp</v>
      </c>
      <c r="N2089" t="s">
        <v>4593</v>
      </c>
      <c r="O2089" t="s">
        <v>16787</v>
      </c>
      <c r="P2089" t="s">
        <v>16788</v>
      </c>
      <c r="Q2089" t="s">
        <v>16789</v>
      </c>
      <c r="R2089" t="s">
        <v>226</v>
      </c>
      <c r="S2089" t="s">
        <v>16790</v>
      </c>
      <c r="T2089" t="s">
        <v>2234</v>
      </c>
      <c r="U2089" t="s">
        <v>291</v>
      </c>
      <c r="V2089" t="s">
        <v>5601</v>
      </c>
      <c r="W2089" t="s">
        <v>1876</v>
      </c>
      <c r="X2089" t="s">
        <v>12374</v>
      </c>
    </row>
    <row r="2090" spans="1:24" hidden="1" x14ac:dyDescent="0.25">
      <c r="A2090" t="s">
        <v>16791</v>
      </c>
      <c r="B2090" t="s">
        <v>16792</v>
      </c>
      <c r="C2090" s="1" t="str">
        <f t="shared" si="214"/>
        <v>21:0955</v>
      </c>
      <c r="D2090" s="1" t="str">
        <f t="shared" si="215"/>
        <v>21:0006</v>
      </c>
      <c r="E2090" t="s">
        <v>11729</v>
      </c>
      <c r="F2090" t="s">
        <v>16793</v>
      </c>
      <c r="H2090">
        <v>64.591807200000005</v>
      </c>
      <c r="I2090">
        <v>-110.1490563</v>
      </c>
      <c r="J2090" s="1" t="str">
        <f t="shared" si="213"/>
        <v>Till</v>
      </c>
      <c r="K2090" s="1" t="str">
        <f t="shared" si="216"/>
        <v>Grain Mount: 0.25 – 0.50 mm</v>
      </c>
      <c r="L2090" t="s">
        <v>16508</v>
      </c>
      <c r="M2090" s="1" t="str">
        <f t="shared" si="217"/>
        <v>Prp</v>
      </c>
      <c r="N2090" t="s">
        <v>16794</v>
      </c>
      <c r="O2090" t="s">
        <v>16795</v>
      </c>
      <c r="P2090" t="s">
        <v>435</v>
      </c>
      <c r="Q2090" t="s">
        <v>16518</v>
      </c>
      <c r="R2090" t="s">
        <v>1246</v>
      </c>
      <c r="S2090" t="s">
        <v>16796</v>
      </c>
      <c r="T2090" t="s">
        <v>2290</v>
      </c>
      <c r="U2090" t="s">
        <v>411</v>
      </c>
      <c r="V2090" t="s">
        <v>16797</v>
      </c>
      <c r="W2090" t="s">
        <v>6315</v>
      </c>
      <c r="X2090" t="s">
        <v>16798</v>
      </c>
    </row>
    <row r="2091" spans="1:24" hidden="1" x14ac:dyDescent="0.25">
      <c r="A2091" t="s">
        <v>16799</v>
      </c>
      <c r="B2091" t="s">
        <v>16800</v>
      </c>
      <c r="C2091" s="1" t="str">
        <f t="shared" si="214"/>
        <v>21:0955</v>
      </c>
      <c r="D2091" s="1" t="str">
        <f t="shared" si="215"/>
        <v>21:0006</v>
      </c>
      <c r="E2091" t="s">
        <v>11729</v>
      </c>
      <c r="F2091" t="s">
        <v>16801</v>
      </c>
      <c r="H2091">
        <v>64.591807200000005</v>
      </c>
      <c r="I2091">
        <v>-110.1490563</v>
      </c>
      <c r="J2091" s="1" t="str">
        <f t="shared" si="213"/>
        <v>Till</v>
      </c>
      <c r="K2091" s="1" t="str">
        <f t="shared" si="216"/>
        <v>Grain Mount: 0.25 – 0.50 mm</v>
      </c>
      <c r="L2091" t="s">
        <v>16508</v>
      </c>
      <c r="M2091" s="1" t="str">
        <f t="shared" si="217"/>
        <v>Prp</v>
      </c>
      <c r="N2091" t="s">
        <v>16802</v>
      </c>
      <c r="O2091" t="s">
        <v>2273</v>
      </c>
      <c r="P2091" t="s">
        <v>7197</v>
      </c>
      <c r="Q2091" t="s">
        <v>8066</v>
      </c>
      <c r="R2091" t="s">
        <v>33</v>
      </c>
      <c r="S2091" t="s">
        <v>2315</v>
      </c>
      <c r="T2091" t="s">
        <v>2491</v>
      </c>
      <c r="U2091" t="s">
        <v>87</v>
      </c>
      <c r="V2091" t="s">
        <v>16803</v>
      </c>
      <c r="W2091" t="s">
        <v>939</v>
      </c>
      <c r="X2091" t="s">
        <v>16804</v>
      </c>
    </row>
    <row r="2092" spans="1:24" hidden="1" x14ac:dyDescent="0.25">
      <c r="A2092" t="s">
        <v>16805</v>
      </c>
      <c r="B2092" t="s">
        <v>16806</v>
      </c>
      <c r="C2092" s="1" t="str">
        <f t="shared" si="214"/>
        <v>21:0955</v>
      </c>
      <c r="D2092" s="1" t="str">
        <f t="shared" si="215"/>
        <v>21:0006</v>
      </c>
      <c r="E2092" t="s">
        <v>11729</v>
      </c>
      <c r="F2092" t="s">
        <v>16807</v>
      </c>
      <c r="H2092">
        <v>64.591807200000005</v>
      </c>
      <c r="I2092">
        <v>-110.1490563</v>
      </c>
      <c r="J2092" s="1" t="str">
        <f t="shared" si="213"/>
        <v>Till</v>
      </c>
      <c r="K2092" s="1" t="str">
        <f t="shared" si="216"/>
        <v>Grain Mount: 0.25 – 0.50 mm</v>
      </c>
      <c r="L2092" t="s">
        <v>16508</v>
      </c>
      <c r="M2092" s="1" t="str">
        <f t="shared" si="217"/>
        <v>Prp</v>
      </c>
      <c r="N2092" t="s">
        <v>16808</v>
      </c>
      <c r="O2092" t="s">
        <v>16809</v>
      </c>
      <c r="P2092" t="s">
        <v>12788</v>
      </c>
      <c r="Q2092" t="s">
        <v>1580</v>
      </c>
      <c r="R2092" t="s">
        <v>87</v>
      </c>
      <c r="S2092" t="s">
        <v>16810</v>
      </c>
      <c r="T2092" t="s">
        <v>957</v>
      </c>
      <c r="U2092" t="s">
        <v>61</v>
      </c>
      <c r="V2092" t="s">
        <v>16727</v>
      </c>
      <c r="W2092" t="s">
        <v>106</v>
      </c>
      <c r="X2092" t="s">
        <v>15538</v>
      </c>
    </row>
    <row r="2093" spans="1:24" hidden="1" x14ac:dyDescent="0.25">
      <c r="A2093" t="s">
        <v>16811</v>
      </c>
      <c r="B2093" t="s">
        <v>16812</v>
      </c>
      <c r="C2093" s="1" t="str">
        <f t="shared" si="214"/>
        <v>21:0955</v>
      </c>
      <c r="D2093" s="1" t="str">
        <f t="shared" si="215"/>
        <v>21:0006</v>
      </c>
      <c r="E2093" t="s">
        <v>11729</v>
      </c>
      <c r="F2093" t="s">
        <v>16813</v>
      </c>
      <c r="H2093">
        <v>64.591807200000005</v>
      </c>
      <c r="I2093">
        <v>-110.1490563</v>
      </c>
      <c r="J2093" s="1" t="str">
        <f t="shared" si="213"/>
        <v>Till</v>
      </c>
      <c r="K2093" s="1" t="str">
        <f t="shared" si="216"/>
        <v>Grain Mount: 0.25 – 0.50 mm</v>
      </c>
      <c r="L2093" t="s">
        <v>16508</v>
      </c>
      <c r="M2093" s="1" t="str">
        <f t="shared" si="217"/>
        <v>Prp</v>
      </c>
      <c r="N2093" t="s">
        <v>6953</v>
      </c>
      <c r="O2093" t="s">
        <v>16814</v>
      </c>
      <c r="P2093" t="s">
        <v>16815</v>
      </c>
      <c r="Q2093" t="s">
        <v>16816</v>
      </c>
      <c r="R2093" t="s">
        <v>33</v>
      </c>
      <c r="S2093" t="s">
        <v>2622</v>
      </c>
      <c r="T2093" t="s">
        <v>1263</v>
      </c>
      <c r="U2093" t="s">
        <v>33</v>
      </c>
      <c r="V2093" t="s">
        <v>3859</v>
      </c>
      <c r="W2093" t="s">
        <v>184</v>
      </c>
      <c r="X2093" t="s">
        <v>6275</v>
      </c>
    </row>
    <row r="2094" spans="1:24" hidden="1" x14ac:dyDescent="0.25">
      <c r="A2094" t="s">
        <v>16817</v>
      </c>
      <c r="B2094" t="s">
        <v>16818</v>
      </c>
      <c r="C2094" s="1" t="str">
        <f t="shared" si="214"/>
        <v>21:0955</v>
      </c>
      <c r="D2094" s="1" t="str">
        <f t="shared" si="215"/>
        <v>21:0006</v>
      </c>
      <c r="E2094" t="s">
        <v>11729</v>
      </c>
      <c r="F2094" t="s">
        <v>16819</v>
      </c>
      <c r="H2094">
        <v>64.591807200000005</v>
      </c>
      <c r="I2094">
        <v>-110.1490563</v>
      </c>
      <c r="J2094" s="1" t="str">
        <f t="shared" si="213"/>
        <v>Till</v>
      </c>
      <c r="K2094" s="1" t="str">
        <f t="shared" si="216"/>
        <v>Grain Mount: 0.25 – 0.50 mm</v>
      </c>
      <c r="L2094" t="s">
        <v>16508</v>
      </c>
      <c r="M2094" s="1" t="str">
        <f t="shared" si="217"/>
        <v>Prp</v>
      </c>
      <c r="N2094" t="s">
        <v>16820</v>
      </c>
      <c r="O2094" t="s">
        <v>16821</v>
      </c>
      <c r="P2094" t="s">
        <v>8485</v>
      </c>
      <c r="Q2094" t="s">
        <v>7597</v>
      </c>
      <c r="R2094" t="s">
        <v>90</v>
      </c>
      <c r="S2094" t="s">
        <v>16822</v>
      </c>
      <c r="T2094" t="s">
        <v>3430</v>
      </c>
      <c r="U2094" t="s">
        <v>33</v>
      </c>
      <c r="V2094" t="s">
        <v>16823</v>
      </c>
      <c r="W2094" t="s">
        <v>1346</v>
      </c>
      <c r="X2094" t="s">
        <v>16824</v>
      </c>
    </row>
    <row r="2095" spans="1:24" hidden="1" x14ac:dyDescent="0.25">
      <c r="A2095" t="s">
        <v>16825</v>
      </c>
      <c r="B2095" t="s">
        <v>16826</v>
      </c>
      <c r="C2095" s="1" t="str">
        <f t="shared" si="214"/>
        <v>21:0955</v>
      </c>
      <c r="D2095" s="1" t="str">
        <f t="shared" si="215"/>
        <v>21:0006</v>
      </c>
      <c r="E2095" t="s">
        <v>11729</v>
      </c>
      <c r="F2095" t="s">
        <v>16827</v>
      </c>
      <c r="H2095">
        <v>64.591807200000005</v>
      </c>
      <c r="I2095">
        <v>-110.1490563</v>
      </c>
      <c r="J2095" s="1" t="str">
        <f t="shared" si="213"/>
        <v>Till</v>
      </c>
      <c r="K2095" s="1" t="str">
        <f t="shared" si="216"/>
        <v>Grain Mount: 0.25 – 0.50 mm</v>
      </c>
      <c r="L2095" t="s">
        <v>16508</v>
      </c>
      <c r="M2095" s="1" t="str">
        <f t="shared" si="217"/>
        <v>Prp</v>
      </c>
      <c r="N2095" t="s">
        <v>9199</v>
      </c>
      <c r="O2095" t="s">
        <v>4211</v>
      </c>
      <c r="P2095" t="s">
        <v>16828</v>
      </c>
      <c r="Q2095" t="s">
        <v>7610</v>
      </c>
      <c r="R2095" t="s">
        <v>33</v>
      </c>
      <c r="S2095" t="s">
        <v>16829</v>
      </c>
      <c r="T2095" t="s">
        <v>5841</v>
      </c>
      <c r="U2095" t="s">
        <v>33</v>
      </c>
      <c r="V2095" t="s">
        <v>16830</v>
      </c>
      <c r="W2095" t="s">
        <v>633</v>
      </c>
      <c r="X2095" t="s">
        <v>12467</v>
      </c>
    </row>
    <row r="2096" spans="1:24" hidden="1" x14ac:dyDescent="0.25">
      <c r="A2096" t="s">
        <v>16831</v>
      </c>
      <c r="B2096" t="s">
        <v>16832</v>
      </c>
      <c r="C2096" s="1" t="str">
        <f t="shared" si="214"/>
        <v>21:0955</v>
      </c>
      <c r="D2096" s="1" t="str">
        <f t="shared" si="215"/>
        <v>21:0006</v>
      </c>
      <c r="E2096" t="s">
        <v>11729</v>
      </c>
      <c r="F2096" t="s">
        <v>16833</v>
      </c>
      <c r="H2096">
        <v>64.591807200000005</v>
      </c>
      <c r="I2096">
        <v>-110.1490563</v>
      </c>
      <c r="J2096" s="1" t="str">
        <f t="shared" si="213"/>
        <v>Till</v>
      </c>
      <c r="K2096" s="1" t="str">
        <f t="shared" si="216"/>
        <v>Grain Mount: 0.25 – 0.50 mm</v>
      </c>
      <c r="L2096" t="s">
        <v>16508</v>
      </c>
      <c r="M2096" s="1" t="str">
        <f t="shared" si="217"/>
        <v>Prp</v>
      </c>
      <c r="N2096" t="s">
        <v>16834</v>
      </c>
      <c r="O2096" t="s">
        <v>16768</v>
      </c>
      <c r="P2096" t="s">
        <v>16835</v>
      </c>
      <c r="Q2096" t="s">
        <v>16836</v>
      </c>
      <c r="R2096" t="s">
        <v>291</v>
      </c>
      <c r="S2096" t="s">
        <v>8957</v>
      </c>
      <c r="T2096" t="s">
        <v>2473</v>
      </c>
      <c r="U2096" t="s">
        <v>33</v>
      </c>
      <c r="V2096" t="s">
        <v>12880</v>
      </c>
      <c r="W2096" t="s">
        <v>641</v>
      </c>
      <c r="X2096" t="s">
        <v>16837</v>
      </c>
    </row>
    <row r="2097" spans="1:24" hidden="1" x14ac:dyDescent="0.25">
      <c r="A2097" t="s">
        <v>16838</v>
      </c>
      <c r="B2097" t="s">
        <v>16839</v>
      </c>
      <c r="C2097" s="1" t="str">
        <f t="shared" si="214"/>
        <v>21:0955</v>
      </c>
      <c r="D2097" s="1" t="str">
        <f t="shared" si="215"/>
        <v>21:0006</v>
      </c>
      <c r="E2097" t="s">
        <v>11729</v>
      </c>
      <c r="F2097" t="s">
        <v>16840</v>
      </c>
      <c r="H2097">
        <v>64.591807200000005</v>
      </c>
      <c r="I2097">
        <v>-110.1490563</v>
      </c>
      <c r="J2097" s="1" t="str">
        <f t="shared" si="213"/>
        <v>Till</v>
      </c>
      <c r="K2097" s="1" t="str">
        <f t="shared" si="216"/>
        <v>Grain Mount: 0.25 – 0.50 mm</v>
      </c>
      <c r="L2097" t="s">
        <v>16508</v>
      </c>
      <c r="M2097" s="1" t="str">
        <f t="shared" si="217"/>
        <v>Prp</v>
      </c>
      <c r="N2097" t="s">
        <v>10734</v>
      </c>
      <c r="O2097" t="s">
        <v>16841</v>
      </c>
      <c r="P2097" t="s">
        <v>7136</v>
      </c>
      <c r="Q2097" t="s">
        <v>10063</v>
      </c>
      <c r="R2097" t="s">
        <v>220</v>
      </c>
      <c r="S2097" t="s">
        <v>13643</v>
      </c>
      <c r="T2097" t="s">
        <v>2473</v>
      </c>
      <c r="U2097" t="s">
        <v>641</v>
      </c>
      <c r="V2097" t="s">
        <v>5944</v>
      </c>
      <c r="W2097" t="s">
        <v>2214</v>
      </c>
      <c r="X2097" t="s">
        <v>16842</v>
      </c>
    </row>
    <row r="2098" spans="1:24" hidden="1" x14ac:dyDescent="0.25">
      <c r="A2098" t="s">
        <v>16843</v>
      </c>
      <c r="B2098" t="s">
        <v>16844</v>
      </c>
      <c r="C2098" s="1" t="str">
        <f t="shared" si="214"/>
        <v>21:0955</v>
      </c>
      <c r="D2098" s="1" t="str">
        <f t="shared" si="215"/>
        <v>21:0006</v>
      </c>
      <c r="E2098" t="s">
        <v>11729</v>
      </c>
      <c r="F2098" t="s">
        <v>16845</v>
      </c>
      <c r="H2098">
        <v>64.591807200000005</v>
      </c>
      <c r="I2098">
        <v>-110.1490563</v>
      </c>
      <c r="J2098" s="1" t="str">
        <f t="shared" si="213"/>
        <v>Till</v>
      </c>
      <c r="K2098" s="1" t="str">
        <f t="shared" si="216"/>
        <v>Grain Mount: 0.25 – 0.50 mm</v>
      </c>
      <c r="L2098" t="s">
        <v>16508</v>
      </c>
      <c r="M2098" s="1" t="str">
        <f t="shared" si="217"/>
        <v>Prp</v>
      </c>
      <c r="N2098" t="s">
        <v>3695</v>
      </c>
      <c r="O2098" t="s">
        <v>8635</v>
      </c>
      <c r="P2098" t="s">
        <v>12854</v>
      </c>
      <c r="Q2098" t="s">
        <v>1316</v>
      </c>
      <c r="R2098" t="s">
        <v>33</v>
      </c>
      <c r="S2098" t="s">
        <v>10786</v>
      </c>
      <c r="T2098" t="s">
        <v>2592</v>
      </c>
      <c r="U2098" t="s">
        <v>255</v>
      </c>
      <c r="V2098" t="s">
        <v>16830</v>
      </c>
      <c r="W2098" t="s">
        <v>186</v>
      </c>
      <c r="X2098" t="s">
        <v>6011</v>
      </c>
    </row>
    <row r="2099" spans="1:24" hidden="1" x14ac:dyDescent="0.25">
      <c r="A2099" t="s">
        <v>16846</v>
      </c>
      <c r="B2099" t="s">
        <v>16847</v>
      </c>
      <c r="C2099" s="1" t="str">
        <f t="shared" si="214"/>
        <v>21:0955</v>
      </c>
      <c r="D2099" s="1" t="str">
        <f t="shared" si="215"/>
        <v>21:0006</v>
      </c>
      <c r="E2099" t="s">
        <v>11729</v>
      </c>
      <c r="F2099" t="s">
        <v>16848</v>
      </c>
      <c r="H2099">
        <v>64.591807200000005</v>
      </c>
      <c r="I2099">
        <v>-110.1490563</v>
      </c>
      <c r="J2099" s="1" t="str">
        <f t="shared" si="213"/>
        <v>Till</v>
      </c>
      <c r="K2099" s="1" t="str">
        <f t="shared" si="216"/>
        <v>Grain Mount: 0.25 – 0.50 mm</v>
      </c>
      <c r="L2099" t="s">
        <v>16508</v>
      </c>
      <c r="M2099" s="1" t="str">
        <f t="shared" si="217"/>
        <v>Prp</v>
      </c>
      <c r="N2099" t="s">
        <v>16849</v>
      </c>
      <c r="O2099" t="s">
        <v>16850</v>
      </c>
      <c r="P2099" t="s">
        <v>7252</v>
      </c>
      <c r="Q2099" t="s">
        <v>554</v>
      </c>
      <c r="R2099" t="s">
        <v>33</v>
      </c>
      <c r="S2099" t="s">
        <v>16851</v>
      </c>
      <c r="T2099" t="s">
        <v>1284</v>
      </c>
      <c r="U2099" t="s">
        <v>331</v>
      </c>
      <c r="V2099" t="s">
        <v>16852</v>
      </c>
      <c r="W2099" t="s">
        <v>212</v>
      </c>
      <c r="X2099" t="s">
        <v>16853</v>
      </c>
    </row>
    <row r="2100" spans="1:24" hidden="1" x14ac:dyDescent="0.25">
      <c r="A2100" t="s">
        <v>16854</v>
      </c>
      <c r="B2100" t="s">
        <v>16855</v>
      </c>
      <c r="C2100" s="1" t="str">
        <f t="shared" si="214"/>
        <v>21:0955</v>
      </c>
      <c r="D2100" s="1" t="str">
        <f t="shared" si="215"/>
        <v>21:0006</v>
      </c>
      <c r="E2100" t="s">
        <v>11729</v>
      </c>
      <c r="F2100" t="s">
        <v>16856</v>
      </c>
      <c r="H2100">
        <v>64.591807200000005</v>
      </c>
      <c r="I2100">
        <v>-110.1490563</v>
      </c>
      <c r="J2100" s="1" t="str">
        <f t="shared" si="213"/>
        <v>Till</v>
      </c>
      <c r="K2100" s="1" t="str">
        <f t="shared" si="216"/>
        <v>Grain Mount: 0.25 – 0.50 mm</v>
      </c>
      <c r="L2100" t="s">
        <v>16508</v>
      </c>
      <c r="M2100" s="1" t="str">
        <f t="shared" si="217"/>
        <v>Prp</v>
      </c>
      <c r="N2100" t="s">
        <v>16857</v>
      </c>
      <c r="O2100" t="s">
        <v>2070</v>
      </c>
      <c r="P2100" t="s">
        <v>16858</v>
      </c>
      <c r="Q2100" t="s">
        <v>12038</v>
      </c>
      <c r="R2100" t="s">
        <v>245</v>
      </c>
      <c r="S2100" t="s">
        <v>16859</v>
      </c>
      <c r="T2100" t="s">
        <v>2234</v>
      </c>
      <c r="U2100" t="s">
        <v>47</v>
      </c>
      <c r="V2100" t="s">
        <v>5926</v>
      </c>
      <c r="W2100" t="s">
        <v>4373</v>
      </c>
      <c r="X2100" t="s">
        <v>16860</v>
      </c>
    </row>
    <row r="2101" spans="1:24" hidden="1" x14ac:dyDescent="0.25">
      <c r="A2101" t="s">
        <v>16861</v>
      </c>
      <c r="B2101" t="s">
        <v>16862</v>
      </c>
      <c r="C2101" s="1" t="str">
        <f t="shared" si="214"/>
        <v>21:0955</v>
      </c>
      <c r="D2101" s="1" t="str">
        <f t="shared" si="215"/>
        <v>21:0006</v>
      </c>
      <c r="E2101" t="s">
        <v>11729</v>
      </c>
      <c r="F2101" t="s">
        <v>16863</v>
      </c>
      <c r="H2101">
        <v>64.591807200000005</v>
      </c>
      <c r="I2101">
        <v>-110.1490563</v>
      </c>
      <c r="J2101" s="1" t="str">
        <f t="shared" si="213"/>
        <v>Till</v>
      </c>
      <c r="K2101" s="1" t="str">
        <f t="shared" si="216"/>
        <v>Grain Mount: 0.25 – 0.50 mm</v>
      </c>
      <c r="L2101" t="s">
        <v>16508</v>
      </c>
      <c r="M2101" s="1" t="str">
        <f t="shared" si="217"/>
        <v>Prp</v>
      </c>
      <c r="N2101" t="s">
        <v>16864</v>
      </c>
      <c r="O2101" t="s">
        <v>16865</v>
      </c>
      <c r="P2101" t="s">
        <v>8086</v>
      </c>
      <c r="Q2101" t="s">
        <v>15412</v>
      </c>
      <c r="R2101" t="s">
        <v>33</v>
      </c>
      <c r="S2101" t="s">
        <v>4264</v>
      </c>
      <c r="T2101" t="s">
        <v>1284</v>
      </c>
      <c r="U2101" t="s">
        <v>33</v>
      </c>
      <c r="V2101" t="s">
        <v>3659</v>
      </c>
      <c r="W2101" t="s">
        <v>212</v>
      </c>
      <c r="X2101" t="s">
        <v>14095</v>
      </c>
    </row>
    <row r="2102" spans="1:24" hidden="1" x14ac:dyDescent="0.25">
      <c r="A2102" t="s">
        <v>16866</v>
      </c>
      <c r="B2102" t="s">
        <v>16867</v>
      </c>
      <c r="C2102" s="1" t="str">
        <f t="shared" si="214"/>
        <v>21:0955</v>
      </c>
      <c r="D2102" s="1" t="str">
        <f t="shared" si="215"/>
        <v>21:0006</v>
      </c>
      <c r="E2102" t="s">
        <v>11729</v>
      </c>
      <c r="F2102" t="s">
        <v>16868</v>
      </c>
      <c r="H2102">
        <v>64.591807200000005</v>
      </c>
      <c r="I2102">
        <v>-110.1490563</v>
      </c>
      <c r="J2102" s="1" t="str">
        <f t="shared" si="213"/>
        <v>Till</v>
      </c>
      <c r="K2102" s="1" t="str">
        <f t="shared" si="216"/>
        <v>Grain Mount: 0.25 – 0.50 mm</v>
      </c>
      <c r="L2102" t="s">
        <v>16508</v>
      </c>
      <c r="M2102" s="1" t="str">
        <f t="shared" si="217"/>
        <v>Prp</v>
      </c>
      <c r="N2102" t="s">
        <v>16869</v>
      </c>
      <c r="O2102" t="s">
        <v>16870</v>
      </c>
      <c r="P2102" t="s">
        <v>16871</v>
      </c>
      <c r="Q2102" t="s">
        <v>12241</v>
      </c>
      <c r="R2102" t="s">
        <v>728</v>
      </c>
      <c r="S2102" t="s">
        <v>3379</v>
      </c>
      <c r="T2102" t="s">
        <v>3191</v>
      </c>
      <c r="U2102" t="s">
        <v>728</v>
      </c>
      <c r="V2102" t="s">
        <v>2863</v>
      </c>
      <c r="W2102" t="s">
        <v>1436</v>
      </c>
      <c r="X2102" t="s">
        <v>16872</v>
      </c>
    </row>
    <row r="2103" spans="1:24" hidden="1" x14ac:dyDescent="0.25">
      <c r="A2103" t="s">
        <v>16873</v>
      </c>
      <c r="B2103" t="s">
        <v>16874</v>
      </c>
      <c r="C2103" s="1" t="str">
        <f t="shared" si="214"/>
        <v>21:0955</v>
      </c>
      <c r="D2103" s="1" t="str">
        <f t="shared" si="215"/>
        <v>21:0006</v>
      </c>
      <c r="E2103" t="s">
        <v>11729</v>
      </c>
      <c r="F2103" t="s">
        <v>16875</v>
      </c>
      <c r="H2103">
        <v>64.591807200000005</v>
      </c>
      <c r="I2103">
        <v>-110.1490563</v>
      </c>
      <c r="J2103" s="1" t="str">
        <f t="shared" si="213"/>
        <v>Till</v>
      </c>
      <c r="K2103" s="1" t="str">
        <f t="shared" si="216"/>
        <v>Grain Mount: 0.25 – 0.50 mm</v>
      </c>
      <c r="L2103" t="s">
        <v>16508</v>
      </c>
      <c r="M2103" s="1" t="str">
        <f t="shared" si="217"/>
        <v>Prp</v>
      </c>
      <c r="N2103" t="s">
        <v>325</v>
      </c>
      <c r="O2103" t="s">
        <v>12015</v>
      </c>
      <c r="P2103" t="s">
        <v>3080</v>
      </c>
      <c r="Q2103" t="s">
        <v>16876</v>
      </c>
      <c r="R2103" t="s">
        <v>246</v>
      </c>
      <c r="S2103" t="s">
        <v>14756</v>
      </c>
      <c r="T2103" t="s">
        <v>856</v>
      </c>
      <c r="U2103" t="s">
        <v>462</v>
      </c>
      <c r="V2103" t="s">
        <v>16877</v>
      </c>
      <c r="W2103" t="s">
        <v>6913</v>
      </c>
      <c r="X2103" t="s">
        <v>16878</v>
      </c>
    </row>
    <row r="2104" spans="1:24" hidden="1" x14ac:dyDescent="0.25">
      <c r="A2104" t="s">
        <v>16879</v>
      </c>
      <c r="B2104" t="s">
        <v>16880</v>
      </c>
      <c r="C2104" s="1" t="str">
        <f t="shared" si="214"/>
        <v>21:0955</v>
      </c>
      <c r="D2104" s="1" t="str">
        <f t="shared" si="215"/>
        <v>21:0006</v>
      </c>
      <c r="E2104" t="s">
        <v>11729</v>
      </c>
      <c r="F2104" t="s">
        <v>16881</v>
      </c>
      <c r="H2104">
        <v>64.591807200000005</v>
      </c>
      <c r="I2104">
        <v>-110.1490563</v>
      </c>
      <c r="J2104" s="1" t="str">
        <f t="shared" si="213"/>
        <v>Till</v>
      </c>
      <c r="K2104" s="1" t="str">
        <f t="shared" si="216"/>
        <v>Grain Mount: 0.25 – 0.50 mm</v>
      </c>
      <c r="L2104" t="s">
        <v>16508</v>
      </c>
      <c r="M2104" s="1" t="str">
        <f t="shared" si="217"/>
        <v>Prp</v>
      </c>
      <c r="N2104" t="s">
        <v>16882</v>
      </c>
      <c r="O2104" t="s">
        <v>16883</v>
      </c>
      <c r="P2104" t="s">
        <v>16884</v>
      </c>
      <c r="Q2104" t="s">
        <v>16816</v>
      </c>
      <c r="R2104" t="s">
        <v>33</v>
      </c>
      <c r="S2104" t="s">
        <v>16740</v>
      </c>
      <c r="T2104" t="s">
        <v>16885</v>
      </c>
      <c r="U2104" t="s">
        <v>33</v>
      </c>
      <c r="V2104" t="s">
        <v>16886</v>
      </c>
      <c r="W2104" t="s">
        <v>36</v>
      </c>
      <c r="X2104" t="s">
        <v>16887</v>
      </c>
    </row>
    <row r="2105" spans="1:24" hidden="1" x14ac:dyDescent="0.25">
      <c r="A2105" t="s">
        <v>16888</v>
      </c>
      <c r="B2105" t="s">
        <v>16889</v>
      </c>
      <c r="C2105" s="1" t="str">
        <f t="shared" si="214"/>
        <v>21:0955</v>
      </c>
      <c r="D2105" s="1" t="str">
        <f t="shared" si="215"/>
        <v>21:0006</v>
      </c>
      <c r="E2105" t="s">
        <v>11729</v>
      </c>
      <c r="F2105" t="s">
        <v>16890</v>
      </c>
      <c r="H2105">
        <v>64.591807200000005</v>
      </c>
      <c r="I2105">
        <v>-110.1490563</v>
      </c>
      <c r="J2105" s="1" t="str">
        <f t="shared" si="213"/>
        <v>Till</v>
      </c>
      <c r="K2105" s="1" t="str">
        <f t="shared" si="216"/>
        <v>Grain Mount: 0.25 – 0.50 mm</v>
      </c>
      <c r="L2105" t="s">
        <v>16508</v>
      </c>
      <c r="M2105" s="1" t="str">
        <f t="shared" si="217"/>
        <v>Prp</v>
      </c>
      <c r="N2105" t="s">
        <v>5577</v>
      </c>
      <c r="O2105" t="s">
        <v>3737</v>
      </c>
      <c r="P2105" t="s">
        <v>16891</v>
      </c>
      <c r="Q2105" t="s">
        <v>7297</v>
      </c>
      <c r="R2105" t="s">
        <v>33</v>
      </c>
      <c r="S2105" t="s">
        <v>16892</v>
      </c>
      <c r="T2105" t="s">
        <v>437</v>
      </c>
      <c r="U2105" t="s">
        <v>209</v>
      </c>
      <c r="V2105" t="s">
        <v>7732</v>
      </c>
      <c r="W2105" t="s">
        <v>985</v>
      </c>
      <c r="X2105" t="s">
        <v>16893</v>
      </c>
    </row>
    <row r="2106" spans="1:24" hidden="1" x14ac:dyDescent="0.25">
      <c r="A2106" t="s">
        <v>16894</v>
      </c>
      <c r="B2106" t="s">
        <v>16895</v>
      </c>
      <c r="C2106" s="1" t="str">
        <f t="shared" si="214"/>
        <v>21:0955</v>
      </c>
      <c r="D2106" s="1" t="str">
        <f t="shared" si="215"/>
        <v>21:0006</v>
      </c>
      <c r="E2106" t="s">
        <v>11729</v>
      </c>
      <c r="F2106" t="s">
        <v>16896</v>
      </c>
      <c r="H2106">
        <v>64.591807200000005</v>
      </c>
      <c r="I2106">
        <v>-110.1490563</v>
      </c>
      <c r="J2106" s="1" t="str">
        <f t="shared" si="213"/>
        <v>Till</v>
      </c>
      <c r="K2106" s="1" t="str">
        <f t="shared" si="216"/>
        <v>Grain Mount: 0.25 – 0.50 mm</v>
      </c>
      <c r="L2106" t="s">
        <v>16508</v>
      </c>
      <c r="M2106" s="1" t="str">
        <f t="shared" si="217"/>
        <v>Prp</v>
      </c>
      <c r="N2106" t="s">
        <v>16897</v>
      </c>
      <c r="O2106" t="s">
        <v>8390</v>
      </c>
      <c r="P2106" t="s">
        <v>16898</v>
      </c>
      <c r="Q2106" t="s">
        <v>208</v>
      </c>
      <c r="R2106" t="s">
        <v>33</v>
      </c>
      <c r="S2106" t="s">
        <v>16899</v>
      </c>
      <c r="T2106" t="s">
        <v>5841</v>
      </c>
      <c r="U2106" t="s">
        <v>254</v>
      </c>
      <c r="V2106" t="s">
        <v>16900</v>
      </c>
      <c r="W2106" t="s">
        <v>10984</v>
      </c>
      <c r="X2106" t="s">
        <v>11485</v>
      </c>
    </row>
    <row r="2107" spans="1:24" hidden="1" x14ac:dyDescent="0.25">
      <c r="A2107" t="s">
        <v>16901</v>
      </c>
      <c r="B2107" t="s">
        <v>16902</v>
      </c>
      <c r="C2107" s="1" t="str">
        <f t="shared" si="214"/>
        <v>21:0955</v>
      </c>
      <c r="D2107" s="1" t="str">
        <f t="shared" si="215"/>
        <v>21:0006</v>
      </c>
      <c r="E2107" t="s">
        <v>11729</v>
      </c>
      <c r="F2107" t="s">
        <v>16903</v>
      </c>
      <c r="H2107">
        <v>64.591807200000005</v>
      </c>
      <c r="I2107">
        <v>-110.1490563</v>
      </c>
      <c r="J2107" s="1" t="str">
        <f t="shared" si="213"/>
        <v>Till</v>
      </c>
      <c r="K2107" s="1" t="str">
        <f t="shared" si="216"/>
        <v>Grain Mount: 0.25 – 0.50 mm</v>
      </c>
      <c r="L2107" t="s">
        <v>16508</v>
      </c>
      <c r="M2107" s="1" t="str">
        <f t="shared" si="217"/>
        <v>Prp</v>
      </c>
      <c r="N2107" t="s">
        <v>16904</v>
      </c>
      <c r="O2107" t="s">
        <v>13055</v>
      </c>
      <c r="P2107" t="s">
        <v>16905</v>
      </c>
      <c r="Q2107" t="s">
        <v>16906</v>
      </c>
      <c r="R2107" t="s">
        <v>33</v>
      </c>
      <c r="S2107" t="s">
        <v>16907</v>
      </c>
      <c r="T2107" t="s">
        <v>3223</v>
      </c>
      <c r="U2107" t="s">
        <v>641</v>
      </c>
      <c r="V2107" t="s">
        <v>11608</v>
      </c>
      <c r="W2107" t="s">
        <v>589</v>
      </c>
      <c r="X2107" t="s">
        <v>14982</v>
      </c>
    </row>
    <row r="2108" spans="1:24" hidden="1" x14ac:dyDescent="0.25">
      <c r="A2108" t="s">
        <v>16908</v>
      </c>
      <c r="B2108" t="s">
        <v>16909</v>
      </c>
      <c r="C2108" s="1" t="str">
        <f t="shared" si="214"/>
        <v>21:0955</v>
      </c>
      <c r="D2108" s="1" t="str">
        <f t="shared" si="215"/>
        <v>21:0006</v>
      </c>
      <c r="E2108" t="s">
        <v>11729</v>
      </c>
      <c r="F2108" t="s">
        <v>16910</v>
      </c>
      <c r="H2108">
        <v>64.591807200000005</v>
      </c>
      <c r="I2108">
        <v>-110.1490563</v>
      </c>
      <c r="J2108" s="1" t="str">
        <f t="shared" si="213"/>
        <v>Till</v>
      </c>
      <c r="K2108" s="1" t="str">
        <f t="shared" si="216"/>
        <v>Grain Mount: 0.25 – 0.50 mm</v>
      </c>
      <c r="L2108" t="s">
        <v>16508</v>
      </c>
      <c r="M2108" s="1" t="str">
        <f t="shared" si="217"/>
        <v>Prp</v>
      </c>
      <c r="N2108" t="s">
        <v>10727</v>
      </c>
      <c r="O2108" t="s">
        <v>16911</v>
      </c>
      <c r="P2108" t="s">
        <v>12519</v>
      </c>
      <c r="Q2108" t="s">
        <v>5541</v>
      </c>
      <c r="R2108" t="s">
        <v>234</v>
      </c>
      <c r="S2108" t="s">
        <v>16912</v>
      </c>
      <c r="T2108" t="s">
        <v>2592</v>
      </c>
      <c r="U2108" t="s">
        <v>246</v>
      </c>
      <c r="V2108" t="s">
        <v>8757</v>
      </c>
      <c r="W2108" t="s">
        <v>3546</v>
      </c>
      <c r="X2108" t="s">
        <v>6306</v>
      </c>
    </row>
    <row r="2109" spans="1:24" hidden="1" x14ac:dyDescent="0.25">
      <c r="A2109" t="s">
        <v>16913</v>
      </c>
      <c r="B2109" t="s">
        <v>16914</v>
      </c>
      <c r="C2109" s="1" t="str">
        <f t="shared" si="214"/>
        <v>21:0955</v>
      </c>
      <c r="D2109" s="1" t="str">
        <f t="shared" si="215"/>
        <v>21:0006</v>
      </c>
      <c r="E2109" t="s">
        <v>11729</v>
      </c>
      <c r="F2109" t="s">
        <v>16915</v>
      </c>
      <c r="H2109">
        <v>64.591807200000005</v>
      </c>
      <c r="I2109">
        <v>-110.1490563</v>
      </c>
      <c r="J2109" s="1" t="str">
        <f t="shared" si="213"/>
        <v>Till</v>
      </c>
      <c r="K2109" s="1" t="str">
        <f t="shared" si="216"/>
        <v>Grain Mount: 0.25 – 0.50 mm</v>
      </c>
      <c r="L2109" t="s">
        <v>16508</v>
      </c>
      <c r="M2109" s="1" t="str">
        <f t="shared" si="217"/>
        <v>Prp</v>
      </c>
      <c r="N2109" t="s">
        <v>15470</v>
      </c>
      <c r="O2109" t="s">
        <v>7187</v>
      </c>
      <c r="P2109" t="s">
        <v>4505</v>
      </c>
      <c r="Q2109" t="s">
        <v>5525</v>
      </c>
      <c r="R2109" t="s">
        <v>33</v>
      </c>
      <c r="S2109" t="s">
        <v>16916</v>
      </c>
      <c r="T2109" t="s">
        <v>2925</v>
      </c>
      <c r="U2109" t="s">
        <v>87</v>
      </c>
      <c r="V2109" t="s">
        <v>16917</v>
      </c>
      <c r="W2109" t="s">
        <v>4827</v>
      </c>
      <c r="X2109" t="s">
        <v>13045</v>
      </c>
    </row>
    <row r="2110" spans="1:24" hidden="1" x14ac:dyDescent="0.25">
      <c r="A2110" t="s">
        <v>16918</v>
      </c>
      <c r="B2110" t="s">
        <v>16919</v>
      </c>
      <c r="C2110" s="1" t="str">
        <f t="shared" si="214"/>
        <v>21:0955</v>
      </c>
      <c r="D2110" s="1" t="str">
        <f t="shared" si="215"/>
        <v>21:0006</v>
      </c>
      <c r="E2110" t="s">
        <v>11729</v>
      </c>
      <c r="F2110" t="s">
        <v>16920</v>
      </c>
      <c r="H2110">
        <v>64.591807200000005</v>
      </c>
      <c r="I2110">
        <v>-110.1490563</v>
      </c>
      <c r="J2110" s="1" t="str">
        <f t="shared" si="213"/>
        <v>Till</v>
      </c>
      <c r="K2110" s="1" t="str">
        <f t="shared" si="216"/>
        <v>Grain Mount: 0.25 – 0.50 mm</v>
      </c>
      <c r="L2110" t="s">
        <v>16508</v>
      </c>
      <c r="M2110" s="1" t="str">
        <f t="shared" si="217"/>
        <v>Prp</v>
      </c>
      <c r="N2110" t="s">
        <v>14374</v>
      </c>
      <c r="O2110" t="s">
        <v>8924</v>
      </c>
      <c r="P2110" t="s">
        <v>1065</v>
      </c>
      <c r="Q2110" t="s">
        <v>3407</v>
      </c>
      <c r="R2110" t="s">
        <v>420</v>
      </c>
      <c r="S2110" t="s">
        <v>14107</v>
      </c>
      <c r="T2110" t="s">
        <v>1284</v>
      </c>
      <c r="U2110" t="s">
        <v>728</v>
      </c>
      <c r="V2110" t="s">
        <v>16921</v>
      </c>
      <c r="W2110" t="s">
        <v>893</v>
      </c>
      <c r="X2110" t="s">
        <v>16922</v>
      </c>
    </row>
    <row r="2111" spans="1:24" hidden="1" x14ac:dyDescent="0.25">
      <c r="A2111" t="s">
        <v>16923</v>
      </c>
      <c r="B2111" t="s">
        <v>16924</v>
      </c>
      <c r="C2111" s="1" t="str">
        <f t="shared" si="214"/>
        <v>21:0955</v>
      </c>
      <c r="D2111" s="1" t="str">
        <f t="shared" si="215"/>
        <v>21:0006</v>
      </c>
      <c r="E2111" t="s">
        <v>11729</v>
      </c>
      <c r="F2111" t="s">
        <v>16925</v>
      </c>
      <c r="H2111">
        <v>64.591807200000005</v>
      </c>
      <c r="I2111">
        <v>-110.1490563</v>
      </c>
      <c r="J2111" s="1" t="str">
        <f t="shared" si="213"/>
        <v>Till</v>
      </c>
      <c r="K2111" s="1" t="str">
        <f t="shared" si="216"/>
        <v>Grain Mount: 0.25 – 0.50 mm</v>
      </c>
      <c r="L2111" t="s">
        <v>16508</v>
      </c>
      <c r="M2111" s="1" t="str">
        <f t="shared" si="217"/>
        <v>Prp</v>
      </c>
      <c r="N2111" t="s">
        <v>7435</v>
      </c>
      <c r="O2111" t="s">
        <v>313</v>
      </c>
      <c r="P2111" t="s">
        <v>16926</v>
      </c>
      <c r="Q2111" t="s">
        <v>852</v>
      </c>
      <c r="R2111" t="s">
        <v>420</v>
      </c>
      <c r="S2111" t="s">
        <v>12363</v>
      </c>
      <c r="T2111" t="s">
        <v>3030</v>
      </c>
      <c r="U2111" t="s">
        <v>226</v>
      </c>
      <c r="V2111" t="s">
        <v>5259</v>
      </c>
      <c r="W2111" t="s">
        <v>686</v>
      </c>
      <c r="X2111" t="s">
        <v>11292</v>
      </c>
    </row>
    <row r="2112" spans="1:24" hidden="1" x14ac:dyDescent="0.25">
      <c r="A2112" t="s">
        <v>16927</v>
      </c>
      <c r="B2112" t="s">
        <v>16928</v>
      </c>
      <c r="C2112" s="1" t="str">
        <f t="shared" si="214"/>
        <v>21:0955</v>
      </c>
      <c r="D2112" s="1" t="str">
        <f t="shared" si="215"/>
        <v>21:0006</v>
      </c>
      <c r="E2112" t="s">
        <v>11729</v>
      </c>
      <c r="F2112" t="s">
        <v>16929</v>
      </c>
      <c r="H2112">
        <v>64.591807200000005</v>
      </c>
      <c r="I2112">
        <v>-110.1490563</v>
      </c>
      <c r="J2112" s="1" t="str">
        <f t="shared" si="213"/>
        <v>Till</v>
      </c>
      <c r="K2112" s="1" t="str">
        <f t="shared" si="216"/>
        <v>Grain Mount: 0.25 – 0.50 mm</v>
      </c>
      <c r="L2112" t="s">
        <v>16508</v>
      </c>
      <c r="M2112" s="1" t="str">
        <f t="shared" si="217"/>
        <v>Prp</v>
      </c>
      <c r="N2112" t="s">
        <v>16930</v>
      </c>
      <c r="O2112" t="s">
        <v>16931</v>
      </c>
      <c r="P2112" t="s">
        <v>16932</v>
      </c>
      <c r="Q2112" t="s">
        <v>12416</v>
      </c>
      <c r="R2112" t="s">
        <v>462</v>
      </c>
      <c r="S2112" t="s">
        <v>16933</v>
      </c>
      <c r="T2112" t="s">
        <v>3030</v>
      </c>
      <c r="U2112" t="s">
        <v>424</v>
      </c>
      <c r="V2112" t="s">
        <v>9885</v>
      </c>
      <c r="W2112" t="s">
        <v>3191</v>
      </c>
      <c r="X2112" t="s">
        <v>14921</v>
      </c>
    </row>
    <row r="2113" spans="1:24" hidden="1" x14ac:dyDescent="0.25">
      <c r="A2113" t="s">
        <v>16934</v>
      </c>
      <c r="B2113" t="s">
        <v>16935</v>
      </c>
      <c r="C2113" s="1" t="str">
        <f t="shared" si="214"/>
        <v>21:0955</v>
      </c>
      <c r="D2113" s="1" t="str">
        <f t="shared" si="215"/>
        <v>21:0006</v>
      </c>
      <c r="E2113" t="s">
        <v>11729</v>
      </c>
      <c r="F2113" t="s">
        <v>16936</v>
      </c>
      <c r="H2113">
        <v>64.591807200000005</v>
      </c>
      <c r="I2113">
        <v>-110.1490563</v>
      </c>
      <c r="J2113" s="1" t="str">
        <f t="shared" si="213"/>
        <v>Till</v>
      </c>
      <c r="K2113" s="1" t="str">
        <f t="shared" si="216"/>
        <v>Grain Mount: 0.25 – 0.50 mm</v>
      </c>
      <c r="L2113" t="s">
        <v>16508</v>
      </c>
      <c r="M2113" s="1" t="str">
        <f t="shared" ref="M2113:M2134" si="218">HYPERLINK("http://geochem.nrcan.gc.ca/cdogs/content/kwd/kwd030523_e.htm", "Prp")</f>
        <v>Prp</v>
      </c>
      <c r="N2113" t="s">
        <v>16937</v>
      </c>
      <c r="O2113" t="s">
        <v>16938</v>
      </c>
      <c r="P2113" t="s">
        <v>353</v>
      </c>
      <c r="Q2113" t="s">
        <v>6017</v>
      </c>
      <c r="R2113" t="s">
        <v>33</v>
      </c>
      <c r="S2113" t="s">
        <v>16939</v>
      </c>
      <c r="T2113" t="s">
        <v>3320</v>
      </c>
      <c r="U2113" t="s">
        <v>223</v>
      </c>
      <c r="V2113" t="s">
        <v>16940</v>
      </c>
      <c r="W2113" t="s">
        <v>4827</v>
      </c>
      <c r="X2113" t="s">
        <v>16941</v>
      </c>
    </row>
    <row r="2114" spans="1:24" hidden="1" x14ac:dyDescent="0.25">
      <c r="A2114" t="s">
        <v>16942</v>
      </c>
      <c r="B2114" t="s">
        <v>16943</v>
      </c>
      <c r="C2114" s="1" t="str">
        <f t="shared" si="214"/>
        <v>21:0955</v>
      </c>
      <c r="D2114" s="1" t="str">
        <f t="shared" si="215"/>
        <v>21:0006</v>
      </c>
      <c r="E2114" t="s">
        <v>11729</v>
      </c>
      <c r="F2114" t="s">
        <v>16944</v>
      </c>
      <c r="H2114">
        <v>64.591807200000005</v>
      </c>
      <c r="I2114">
        <v>-110.1490563</v>
      </c>
      <c r="J2114" s="1" t="str">
        <f t="shared" si="213"/>
        <v>Till</v>
      </c>
      <c r="K2114" s="1" t="str">
        <f t="shared" si="216"/>
        <v>Grain Mount: 0.25 – 0.50 mm</v>
      </c>
      <c r="L2114" t="s">
        <v>16508</v>
      </c>
      <c r="M2114" s="1" t="str">
        <f t="shared" si="218"/>
        <v>Prp</v>
      </c>
      <c r="N2114" t="s">
        <v>16945</v>
      </c>
      <c r="O2114" t="s">
        <v>12854</v>
      </c>
      <c r="P2114" t="s">
        <v>16946</v>
      </c>
      <c r="Q2114" t="s">
        <v>2913</v>
      </c>
      <c r="R2114" t="s">
        <v>420</v>
      </c>
      <c r="S2114" t="s">
        <v>7222</v>
      </c>
      <c r="T2114" t="s">
        <v>2862</v>
      </c>
      <c r="U2114" t="s">
        <v>90</v>
      </c>
      <c r="V2114" t="s">
        <v>16947</v>
      </c>
      <c r="W2114" t="s">
        <v>4080</v>
      </c>
      <c r="X2114" t="s">
        <v>16948</v>
      </c>
    </row>
    <row r="2115" spans="1:24" hidden="1" x14ac:dyDescent="0.25">
      <c r="A2115" t="s">
        <v>16949</v>
      </c>
      <c r="B2115" t="s">
        <v>16950</v>
      </c>
      <c r="C2115" s="1" t="str">
        <f t="shared" si="214"/>
        <v>21:0955</v>
      </c>
      <c r="D2115" s="1" t="str">
        <f t="shared" si="215"/>
        <v>21:0006</v>
      </c>
      <c r="E2115" t="s">
        <v>11729</v>
      </c>
      <c r="F2115" t="s">
        <v>16951</v>
      </c>
      <c r="H2115">
        <v>64.591807200000005</v>
      </c>
      <c r="I2115">
        <v>-110.1490563</v>
      </c>
      <c r="J2115" s="1" t="str">
        <f t="shared" si="213"/>
        <v>Till</v>
      </c>
      <c r="K2115" s="1" t="str">
        <f t="shared" si="216"/>
        <v>Grain Mount: 0.25 – 0.50 mm</v>
      </c>
      <c r="L2115" t="s">
        <v>16508</v>
      </c>
      <c r="M2115" s="1" t="str">
        <f t="shared" si="218"/>
        <v>Prp</v>
      </c>
      <c r="N2115" t="s">
        <v>8988</v>
      </c>
      <c r="O2115" t="s">
        <v>12590</v>
      </c>
      <c r="P2115" t="s">
        <v>16952</v>
      </c>
      <c r="Q2115" t="s">
        <v>5839</v>
      </c>
      <c r="R2115" t="s">
        <v>33</v>
      </c>
      <c r="S2115" t="s">
        <v>5211</v>
      </c>
      <c r="T2115" t="s">
        <v>224</v>
      </c>
      <c r="U2115" t="s">
        <v>33</v>
      </c>
      <c r="V2115" t="s">
        <v>13127</v>
      </c>
      <c r="W2115" t="s">
        <v>1621</v>
      </c>
      <c r="X2115" t="s">
        <v>16953</v>
      </c>
    </row>
    <row r="2116" spans="1:24" hidden="1" x14ac:dyDescent="0.25">
      <c r="A2116" t="s">
        <v>16954</v>
      </c>
      <c r="B2116" t="s">
        <v>16955</v>
      </c>
      <c r="C2116" s="1" t="str">
        <f t="shared" si="214"/>
        <v>21:0955</v>
      </c>
      <c r="D2116" s="1" t="str">
        <f t="shared" si="215"/>
        <v>21:0006</v>
      </c>
      <c r="E2116" t="s">
        <v>11729</v>
      </c>
      <c r="F2116" t="s">
        <v>16956</v>
      </c>
      <c r="H2116">
        <v>64.591807200000005</v>
      </c>
      <c r="I2116">
        <v>-110.1490563</v>
      </c>
      <c r="J2116" s="1" t="str">
        <f t="shared" si="213"/>
        <v>Till</v>
      </c>
      <c r="K2116" s="1" t="str">
        <f t="shared" si="216"/>
        <v>Grain Mount: 0.25 – 0.50 mm</v>
      </c>
      <c r="L2116" t="s">
        <v>16508</v>
      </c>
      <c r="M2116" s="1" t="str">
        <f t="shared" si="218"/>
        <v>Prp</v>
      </c>
      <c r="N2116" t="s">
        <v>6485</v>
      </c>
      <c r="O2116" t="s">
        <v>16957</v>
      </c>
      <c r="P2116" t="s">
        <v>8485</v>
      </c>
      <c r="Q2116" t="s">
        <v>7497</v>
      </c>
      <c r="R2116" t="s">
        <v>420</v>
      </c>
      <c r="S2116" t="s">
        <v>16958</v>
      </c>
      <c r="T2116" t="s">
        <v>2600</v>
      </c>
      <c r="U2116" t="s">
        <v>233</v>
      </c>
      <c r="V2116" t="s">
        <v>3941</v>
      </c>
      <c r="W2116" t="s">
        <v>1904</v>
      </c>
      <c r="X2116" t="s">
        <v>16959</v>
      </c>
    </row>
    <row r="2117" spans="1:24" hidden="1" x14ac:dyDescent="0.25">
      <c r="A2117" t="s">
        <v>16960</v>
      </c>
      <c r="B2117" t="s">
        <v>16961</v>
      </c>
      <c r="C2117" s="1" t="str">
        <f t="shared" si="214"/>
        <v>21:0955</v>
      </c>
      <c r="D2117" s="1" t="str">
        <f t="shared" si="215"/>
        <v>21:0006</v>
      </c>
      <c r="E2117" t="s">
        <v>11729</v>
      </c>
      <c r="F2117" t="s">
        <v>16962</v>
      </c>
      <c r="H2117">
        <v>64.591807200000005</v>
      </c>
      <c r="I2117">
        <v>-110.1490563</v>
      </c>
      <c r="J2117" s="1" t="str">
        <f t="shared" si="213"/>
        <v>Till</v>
      </c>
      <c r="K2117" s="1" t="str">
        <f t="shared" si="216"/>
        <v>Grain Mount: 0.25 – 0.50 mm</v>
      </c>
      <c r="L2117" t="s">
        <v>16508</v>
      </c>
      <c r="M2117" s="1" t="str">
        <f t="shared" si="218"/>
        <v>Prp</v>
      </c>
      <c r="N2117" t="s">
        <v>16963</v>
      </c>
      <c r="O2117" t="s">
        <v>16964</v>
      </c>
      <c r="P2117" t="s">
        <v>16965</v>
      </c>
      <c r="Q2117" t="s">
        <v>3072</v>
      </c>
      <c r="R2117" t="s">
        <v>33</v>
      </c>
      <c r="S2117" t="s">
        <v>6715</v>
      </c>
      <c r="T2117" t="s">
        <v>3380</v>
      </c>
      <c r="U2117" t="s">
        <v>33</v>
      </c>
      <c r="V2117" t="s">
        <v>4041</v>
      </c>
      <c r="W2117" t="s">
        <v>8764</v>
      </c>
      <c r="X2117" t="s">
        <v>1484</v>
      </c>
    </row>
    <row r="2118" spans="1:24" hidden="1" x14ac:dyDescent="0.25">
      <c r="A2118" t="s">
        <v>16966</v>
      </c>
      <c r="B2118" t="s">
        <v>16967</v>
      </c>
      <c r="C2118" s="1" t="str">
        <f t="shared" si="214"/>
        <v>21:0955</v>
      </c>
      <c r="D2118" s="1" t="str">
        <f t="shared" si="215"/>
        <v>21:0006</v>
      </c>
      <c r="E2118" t="s">
        <v>11729</v>
      </c>
      <c r="F2118" t="s">
        <v>16968</v>
      </c>
      <c r="H2118">
        <v>64.591807200000005</v>
      </c>
      <c r="I2118">
        <v>-110.1490563</v>
      </c>
      <c r="J2118" s="1" t="str">
        <f t="shared" ref="J2118:J2181" si="219">HYPERLINK("http://geochem.nrcan.gc.ca/cdogs/content/kwd/kwd020044_e.htm", "Till")</f>
        <v>Till</v>
      </c>
      <c r="K2118" s="1" t="str">
        <f t="shared" si="216"/>
        <v>Grain Mount: 0.25 – 0.50 mm</v>
      </c>
      <c r="L2118" t="s">
        <v>16969</v>
      </c>
      <c r="M2118" s="1" t="str">
        <f t="shared" si="218"/>
        <v>Prp</v>
      </c>
      <c r="N2118" t="s">
        <v>16970</v>
      </c>
      <c r="O2118" t="s">
        <v>16971</v>
      </c>
      <c r="P2118" t="s">
        <v>8170</v>
      </c>
      <c r="Q2118" t="s">
        <v>16972</v>
      </c>
      <c r="R2118" t="s">
        <v>33</v>
      </c>
      <c r="S2118" t="s">
        <v>16958</v>
      </c>
      <c r="T2118" t="s">
        <v>3441</v>
      </c>
      <c r="U2118" t="s">
        <v>33</v>
      </c>
      <c r="V2118" t="s">
        <v>10863</v>
      </c>
      <c r="W2118" t="s">
        <v>880</v>
      </c>
      <c r="X2118" t="s">
        <v>16973</v>
      </c>
    </row>
    <row r="2119" spans="1:24" hidden="1" x14ac:dyDescent="0.25">
      <c r="A2119" t="s">
        <v>16974</v>
      </c>
      <c r="B2119" t="s">
        <v>16975</v>
      </c>
      <c r="C2119" s="1" t="str">
        <f t="shared" si="214"/>
        <v>21:0955</v>
      </c>
      <c r="D2119" s="1" t="str">
        <f t="shared" si="215"/>
        <v>21:0006</v>
      </c>
      <c r="E2119" t="s">
        <v>11729</v>
      </c>
      <c r="F2119" t="s">
        <v>16976</v>
      </c>
      <c r="H2119">
        <v>64.591807200000005</v>
      </c>
      <c r="I2119">
        <v>-110.1490563</v>
      </c>
      <c r="J2119" s="1" t="str">
        <f t="shared" si="219"/>
        <v>Till</v>
      </c>
      <c r="K2119" s="1" t="str">
        <f t="shared" si="216"/>
        <v>Grain Mount: 0.25 – 0.50 mm</v>
      </c>
      <c r="L2119" t="s">
        <v>16969</v>
      </c>
      <c r="M2119" s="1" t="str">
        <f t="shared" si="218"/>
        <v>Prp</v>
      </c>
      <c r="N2119" t="s">
        <v>16977</v>
      </c>
      <c r="O2119" t="s">
        <v>8706</v>
      </c>
      <c r="P2119" t="s">
        <v>5808</v>
      </c>
      <c r="Q2119" t="s">
        <v>16978</v>
      </c>
      <c r="R2119" t="s">
        <v>33</v>
      </c>
      <c r="S2119" t="s">
        <v>14166</v>
      </c>
      <c r="T2119" t="s">
        <v>3019</v>
      </c>
      <c r="U2119" t="s">
        <v>462</v>
      </c>
      <c r="V2119" t="s">
        <v>8288</v>
      </c>
      <c r="W2119" t="s">
        <v>939</v>
      </c>
      <c r="X2119" t="s">
        <v>15984</v>
      </c>
    </row>
    <row r="2120" spans="1:24" hidden="1" x14ac:dyDescent="0.25">
      <c r="A2120" t="s">
        <v>16979</v>
      </c>
      <c r="B2120" t="s">
        <v>16980</v>
      </c>
      <c r="C2120" s="1" t="str">
        <f t="shared" si="214"/>
        <v>21:0955</v>
      </c>
      <c r="D2120" s="1" t="str">
        <f t="shared" si="215"/>
        <v>21:0006</v>
      </c>
      <c r="E2120" t="s">
        <v>11729</v>
      </c>
      <c r="F2120" t="s">
        <v>16981</v>
      </c>
      <c r="H2120">
        <v>64.591807200000005</v>
      </c>
      <c r="I2120">
        <v>-110.1490563</v>
      </c>
      <c r="J2120" s="1" t="str">
        <f t="shared" si="219"/>
        <v>Till</v>
      </c>
      <c r="K2120" s="1" t="str">
        <f t="shared" si="216"/>
        <v>Grain Mount: 0.25 – 0.50 mm</v>
      </c>
      <c r="L2120" t="s">
        <v>16969</v>
      </c>
      <c r="M2120" s="1" t="str">
        <f t="shared" si="218"/>
        <v>Prp</v>
      </c>
      <c r="N2120" t="s">
        <v>6311</v>
      </c>
      <c r="O2120" t="s">
        <v>2912</v>
      </c>
      <c r="P2120" t="s">
        <v>16982</v>
      </c>
      <c r="Q2120" t="s">
        <v>16983</v>
      </c>
      <c r="R2120" t="s">
        <v>366</v>
      </c>
      <c r="S2120" t="s">
        <v>3995</v>
      </c>
      <c r="T2120" t="s">
        <v>330</v>
      </c>
      <c r="U2120" t="s">
        <v>90</v>
      </c>
      <c r="V2120" t="s">
        <v>16984</v>
      </c>
      <c r="W2120" t="s">
        <v>8620</v>
      </c>
      <c r="X2120" t="s">
        <v>16985</v>
      </c>
    </row>
    <row r="2121" spans="1:24" hidden="1" x14ac:dyDescent="0.25">
      <c r="A2121" t="s">
        <v>16986</v>
      </c>
      <c r="B2121" t="s">
        <v>16987</v>
      </c>
      <c r="C2121" s="1" t="str">
        <f t="shared" si="214"/>
        <v>21:0955</v>
      </c>
      <c r="D2121" s="1" t="str">
        <f t="shared" si="215"/>
        <v>21:0006</v>
      </c>
      <c r="E2121" t="s">
        <v>11729</v>
      </c>
      <c r="F2121" t="s">
        <v>16988</v>
      </c>
      <c r="H2121">
        <v>64.591807200000005</v>
      </c>
      <c r="I2121">
        <v>-110.1490563</v>
      </c>
      <c r="J2121" s="1" t="str">
        <f t="shared" si="219"/>
        <v>Till</v>
      </c>
      <c r="K2121" s="1" t="str">
        <f t="shared" si="216"/>
        <v>Grain Mount: 0.25 – 0.50 mm</v>
      </c>
      <c r="L2121" t="s">
        <v>16969</v>
      </c>
      <c r="M2121" s="1" t="str">
        <f t="shared" si="218"/>
        <v>Prp</v>
      </c>
      <c r="N2121" t="s">
        <v>16989</v>
      </c>
      <c r="O2121" t="s">
        <v>4105</v>
      </c>
      <c r="P2121" t="s">
        <v>8423</v>
      </c>
      <c r="Q2121" t="s">
        <v>4507</v>
      </c>
      <c r="R2121" t="s">
        <v>33</v>
      </c>
      <c r="S2121" t="s">
        <v>11974</v>
      </c>
      <c r="T2121" t="s">
        <v>611</v>
      </c>
      <c r="U2121" t="s">
        <v>33</v>
      </c>
      <c r="V2121" t="s">
        <v>16990</v>
      </c>
      <c r="W2121" t="s">
        <v>2290</v>
      </c>
      <c r="X2121" t="s">
        <v>16991</v>
      </c>
    </row>
    <row r="2122" spans="1:24" hidden="1" x14ac:dyDescent="0.25">
      <c r="A2122" t="s">
        <v>16992</v>
      </c>
      <c r="B2122" t="s">
        <v>16993</v>
      </c>
      <c r="C2122" s="1" t="str">
        <f t="shared" si="214"/>
        <v>21:0955</v>
      </c>
      <c r="D2122" s="1" t="str">
        <f t="shared" si="215"/>
        <v>21:0006</v>
      </c>
      <c r="E2122" t="s">
        <v>11729</v>
      </c>
      <c r="F2122" t="s">
        <v>16994</v>
      </c>
      <c r="H2122">
        <v>64.591807200000005</v>
      </c>
      <c r="I2122">
        <v>-110.1490563</v>
      </c>
      <c r="J2122" s="1" t="str">
        <f t="shared" si="219"/>
        <v>Till</v>
      </c>
      <c r="K2122" s="1" t="str">
        <f t="shared" si="216"/>
        <v>Grain Mount: 0.25 – 0.50 mm</v>
      </c>
      <c r="L2122" t="s">
        <v>16969</v>
      </c>
      <c r="M2122" s="1" t="str">
        <f t="shared" si="218"/>
        <v>Prp</v>
      </c>
      <c r="N2122" t="s">
        <v>11507</v>
      </c>
      <c r="O2122" t="s">
        <v>4202</v>
      </c>
      <c r="P2122" t="s">
        <v>16995</v>
      </c>
      <c r="Q2122" t="s">
        <v>16996</v>
      </c>
      <c r="R2122" t="s">
        <v>33</v>
      </c>
      <c r="S2122" t="s">
        <v>16997</v>
      </c>
      <c r="T2122" t="s">
        <v>2759</v>
      </c>
      <c r="U2122" t="s">
        <v>421</v>
      </c>
      <c r="V2122" t="s">
        <v>16998</v>
      </c>
      <c r="W2122" t="s">
        <v>4373</v>
      </c>
      <c r="X2122" t="s">
        <v>16999</v>
      </c>
    </row>
    <row r="2123" spans="1:24" hidden="1" x14ac:dyDescent="0.25">
      <c r="A2123" t="s">
        <v>17000</v>
      </c>
      <c r="B2123" t="s">
        <v>17001</v>
      </c>
      <c r="C2123" s="1" t="str">
        <f t="shared" si="214"/>
        <v>21:0955</v>
      </c>
      <c r="D2123" s="1" t="str">
        <f t="shared" si="215"/>
        <v>21:0006</v>
      </c>
      <c r="E2123" t="s">
        <v>11729</v>
      </c>
      <c r="F2123" t="s">
        <v>17002</v>
      </c>
      <c r="H2123">
        <v>64.591807200000005</v>
      </c>
      <c r="I2123">
        <v>-110.1490563</v>
      </c>
      <c r="J2123" s="1" t="str">
        <f t="shared" si="219"/>
        <v>Till</v>
      </c>
      <c r="K2123" s="1" t="str">
        <f t="shared" si="216"/>
        <v>Grain Mount: 0.25 – 0.50 mm</v>
      </c>
      <c r="L2123" t="s">
        <v>16969</v>
      </c>
      <c r="M2123" s="1" t="str">
        <f t="shared" si="218"/>
        <v>Prp</v>
      </c>
      <c r="N2123" t="s">
        <v>12782</v>
      </c>
      <c r="O2123" t="s">
        <v>17003</v>
      </c>
      <c r="P2123" t="s">
        <v>5120</v>
      </c>
      <c r="Q2123" t="s">
        <v>14949</v>
      </c>
      <c r="R2123" t="s">
        <v>555</v>
      </c>
      <c r="S2123" t="s">
        <v>11956</v>
      </c>
      <c r="T2123" t="s">
        <v>343</v>
      </c>
      <c r="U2123" t="s">
        <v>469</v>
      </c>
      <c r="V2123" t="s">
        <v>9178</v>
      </c>
      <c r="W2123" t="s">
        <v>52</v>
      </c>
      <c r="X2123" t="s">
        <v>17004</v>
      </c>
    </row>
    <row r="2124" spans="1:24" hidden="1" x14ac:dyDescent="0.25">
      <c r="A2124" t="s">
        <v>17005</v>
      </c>
      <c r="B2124" t="s">
        <v>17006</v>
      </c>
      <c r="C2124" s="1" t="str">
        <f t="shared" si="214"/>
        <v>21:0955</v>
      </c>
      <c r="D2124" s="1" t="str">
        <f t="shared" si="215"/>
        <v>21:0006</v>
      </c>
      <c r="E2124" t="s">
        <v>11729</v>
      </c>
      <c r="F2124" t="s">
        <v>17007</v>
      </c>
      <c r="H2124">
        <v>64.591807200000005</v>
      </c>
      <c r="I2124">
        <v>-110.1490563</v>
      </c>
      <c r="J2124" s="1" t="str">
        <f t="shared" si="219"/>
        <v>Till</v>
      </c>
      <c r="K2124" s="1" t="str">
        <f t="shared" si="216"/>
        <v>Grain Mount: 0.25 – 0.50 mm</v>
      </c>
      <c r="L2124" t="s">
        <v>16969</v>
      </c>
      <c r="M2124" s="1" t="str">
        <f t="shared" si="218"/>
        <v>Prp</v>
      </c>
      <c r="N2124" t="s">
        <v>7322</v>
      </c>
      <c r="O2124" t="s">
        <v>17008</v>
      </c>
      <c r="P2124" t="s">
        <v>7973</v>
      </c>
      <c r="Q2124" t="s">
        <v>10668</v>
      </c>
      <c r="R2124" t="s">
        <v>33</v>
      </c>
      <c r="S2124" t="s">
        <v>12493</v>
      </c>
      <c r="T2124" t="s">
        <v>3030</v>
      </c>
      <c r="U2124" t="s">
        <v>806</v>
      </c>
      <c r="V2124" t="s">
        <v>5953</v>
      </c>
      <c r="W2124" t="s">
        <v>4499</v>
      </c>
      <c r="X2124" t="s">
        <v>17009</v>
      </c>
    </row>
    <row r="2125" spans="1:24" hidden="1" x14ac:dyDescent="0.25">
      <c r="A2125" t="s">
        <v>17010</v>
      </c>
      <c r="B2125" t="s">
        <v>17011</v>
      </c>
      <c r="C2125" s="1" t="str">
        <f t="shared" si="214"/>
        <v>21:0955</v>
      </c>
      <c r="D2125" s="1" t="str">
        <f t="shared" si="215"/>
        <v>21:0006</v>
      </c>
      <c r="E2125" t="s">
        <v>11729</v>
      </c>
      <c r="F2125" t="s">
        <v>17012</v>
      </c>
      <c r="H2125">
        <v>64.591807200000005</v>
      </c>
      <c r="I2125">
        <v>-110.1490563</v>
      </c>
      <c r="J2125" s="1" t="str">
        <f t="shared" si="219"/>
        <v>Till</v>
      </c>
      <c r="K2125" s="1" t="str">
        <f t="shared" si="216"/>
        <v>Grain Mount: 0.25 – 0.50 mm</v>
      </c>
      <c r="L2125" t="s">
        <v>16969</v>
      </c>
      <c r="M2125" s="1" t="str">
        <f t="shared" si="218"/>
        <v>Prp</v>
      </c>
      <c r="N2125" t="s">
        <v>3603</v>
      </c>
      <c r="O2125" t="s">
        <v>17013</v>
      </c>
      <c r="P2125" t="s">
        <v>17014</v>
      </c>
      <c r="Q2125" t="s">
        <v>17015</v>
      </c>
      <c r="R2125" t="s">
        <v>33</v>
      </c>
      <c r="S2125" t="s">
        <v>16030</v>
      </c>
      <c r="T2125" t="s">
        <v>5332</v>
      </c>
      <c r="U2125" t="s">
        <v>184</v>
      </c>
      <c r="V2125" t="s">
        <v>17016</v>
      </c>
      <c r="W2125" t="s">
        <v>403</v>
      </c>
      <c r="X2125" t="s">
        <v>2572</v>
      </c>
    </row>
    <row r="2126" spans="1:24" hidden="1" x14ac:dyDescent="0.25">
      <c r="A2126" t="s">
        <v>17017</v>
      </c>
      <c r="B2126" t="s">
        <v>17018</v>
      </c>
      <c r="C2126" s="1" t="str">
        <f t="shared" si="214"/>
        <v>21:0955</v>
      </c>
      <c r="D2126" s="1" t="str">
        <f t="shared" si="215"/>
        <v>21:0006</v>
      </c>
      <c r="E2126" t="s">
        <v>11729</v>
      </c>
      <c r="F2126" t="s">
        <v>17019</v>
      </c>
      <c r="H2126">
        <v>64.591807200000005</v>
      </c>
      <c r="I2126">
        <v>-110.1490563</v>
      </c>
      <c r="J2126" s="1" t="str">
        <f t="shared" si="219"/>
        <v>Till</v>
      </c>
      <c r="K2126" s="1" t="str">
        <f t="shared" si="216"/>
        <v>Grain Mount: 0.25 – 0.50 mm</v>
      </c>
      <c r="L2126" t="s">
        <v>16969</v>
      </c>
      <c r="M2126" s="1" t="str">
        <f t="shared" si="218"/>
        <v>Prp</v>
      </c>
      <c r="N2126" t="s">
        <v>17020</v>
      </c>
      <c r="O2126" t="s">
        <v>15492</v>
      </c>
      <c r="P2126" t="s">
        <v>17021</v>
      </c>
      <c r="Q2126" t="s">
        <v>5266</v>
      </c>
      <c r="R2126" t="s">
        <v>87</v>
      </c>
      <c r="S2126" t="s">
        <v>1764</v>
      </c>
      <c r="T2126" t="s">
        <v>1045</v>
      </c>
      <c r="U2126" t="s">
        <v>806</v>
      </c>
      <c r="V2126" t="s">
        <v>5115</v>
      </c>
      <c r="W2126" t="s">
        <v>494</v>
      </c>
      <c r="X2126" t="s">
        <v>17022</v>
      </c>
    </row>
    <row r="2127" spans="1:24" hidden="1" x14ac:dyDescent="0.25">
      <c r="A2127" t="s">
        <v>17023</v>
      </c>
      <c r="B2127" t="s">
        <v>17024</v>
      </c>
      <c r="C2127" s="1" t="str">
        <f t="shared" si="214"/>
        <v>21:0955</v>
      </c>
      <c r="D2127" s="1" t="str">
        <f t="shared" si="215"/>
        <v>21:0006</v>
      </c>
      <c r="E2127" t="s">
        <v>11729</v>
      </c>
      <c r="F2127" t="s">
        <v>17025</v>
      </c>
      <c r="H2127">
        <v>64.591807200000005</v>
      </c>
      <c r="I2127">
        <v>-110.1490563</v>
      </c>
      <c r="J2127" s="1" t="str">
        <f t="shared" si="219"/>
        <v>Till</v>
      </c>
      <c r="K2127" s="1" t="str">
        <f t="shared" si="216"/>
        <v>Grain Mount: 0.25 – 0.50 mm</v>
      </c>
      <c r="L2127" t="s">
        <v>16969</v>
      </c>
      <c r="M2127" s="1" t="str">
        <f t="shared" si="218"/>
        <v>Prp</v>
      </c>
      <c r="N2127" t="s">
        <v>8153</v>
      </c>
      <c r="O2127" t="s">
        <v>607</v>
      </c>
      <c r="P2127" t="s">
        <v>17026</v>
      </c>
      <c r="Q2127" t="s">
        <v>12061</v>
      </c>
      <c r="R2127" t="s">
        <v>33</v>
      </c>
      <c r="S2127" t="s">
        <v>8756</v>
      </c>
      <c r="T2127" t="s">
        <v>2655</v>
      </c>
      <c r="U2127" t="s">
        <v>226</v>
      </c>
      <c r="V2127" t="s">
        <v>12055</v>
      </c>
      <c r="W2127" t="s">
        <v>3700</v>
      </c>
      <c r="X2127" t="s">
        <v>17027</v>
      </c>
    </row>
    <row r="2128" spans="1:24" hidden="1" x14ac:dyDescent="0.25">
      <c r="A2128" t="s">
        <v>17028</v>
      </c>
      <c r="B2128" t="s">
        <v>17029</v>
      </c>
      <c r="C2128" s="1" t="str">
        <f t="shared" si="214"/>
        <v>21:0955</v>
      </c>
      <c r="D2128" s="1" t="str">
        <f t="shared" si="215"/>
        <v>21:0006</v>
      </c>
      <c r="E2128" t="s">
        <v>11729</v>
      </c>
      <c r="F2128" t="s">
        <v>17030</v>
      </c>
      <c r="H2128">
        <v>64.591807200000005</v>
      </c>
      <c r="I2128">
        <v>-110.1490563</v>
      </c>
      <c r="J2128" s="1" t="str">
        <f t="shared" si="219"/>
        <v>Till</v>
      </c>
      <c r="K2128" s="1" t="str">
        <f t="shared" si="216"/>
        <v>Grain Mount: 0.25 – 0.50 mm</v>
      </c>
      <c r="L2128" t="s">
        <v>16969</v>
      </c>
      <c r="M2128" s="1" t="str">
        <f t="shared" si="218"/>
        <v>Prp</v>
      </c>
      <c r="N2128" t="s">
        <v>17031</v>
      </c>
      <c r="O2128" t="s">
        <v>16836</v>
      </c>
      <c r="P2128" t="s">
        <v>16781</v>
      </c>
      <c r="Q2128" t="s">
        <v>597</v>
      </c>
      <c r="R2128" t="s">
        <v>220</v>
      </c>
      <c r="S2128" t="s">
        <v>10158</v>
      </c>
      <c r="T2128" t="s">
        <v>823</v>
      </c>
      <c r="U2128" t="s">
        <v>33</v>
      </c>
      <c r="V2128" t="s">
        <v>12880</v>
      </c>
      <c r="W2128" t="s">
        <v>6412</v>
      </c>
      <c r="X2128" t="s">
        <v>2259</v>
      </c>
    </row>
    <row r="2129" spans="1:24" hidden="1" x14ac:dyDescent="0.25">
      <c r="A2129" t="s">
        <v>17032</v>
      </c>
      <c r="B2129" t="s">
        <v>17033</v>
      </c>
      <c r="C2129" s="1" t="str">
        <f t="shared" si="214"/>
        <v>21:0955</v>
      </c>
      <c r="D2129" s="1" t="str">
        <f t="shared" si="215"/>
        <v>21:0006</v>
      </c>
      <c r="E2129" t="s">
        <v>11729</v>
      </c>
      <c r="F2129" t="s">
        <v>17034</v>
      </c>
      <c r="H2129">
        <v>64.591807200000005</v>
      </c>
      <c r="I2129">
        <v>-110.1490563</v>
      </c>
      <c r="J2129" s="1" t="str">
        <f t="shared" si="219"/>
        <v>Till</v>
      </c>
      <c r="K2129" s="1" t="str">
        <f t="shared" si="216"/>
        <v>Grain Mount: 0.25 – 0.50 mm</v>
      </c>
      <c r="L2129" t="s">
        <v>16969</v>
      </c>
      <c r="M2129" s="1" t="str">
        <f t="shared" si="218"/>
        <v>Prp</v>
      </c>
      <c r="N2129" t="s">
        <v>17035</v>
      </c>
      <c r="O2129" t="s">
        <v>17036</v>
      </c>
      <c r="P2129" t="s">
        <v>17037</v>
      </c>
      <c r="Q2129" t="s">
        <v>7702</v>
      </c>
      <c r="R2129" t="s">
        <v>87</v>
      </c>
      <c r="S2129" t="s">
        <v>5211</v>
      </c>
      <c r="T2129" t="s">
        <v>5507</v>
      </c>
      <c r="U2129" t="s">
        <v>728</v>
      </c>
      <c r="V2129" t="s">
        <v>4079</v>
      </c>
      <c r="W2129" t="s">
        <v>939</v>
      </c>
      <c r="X2129" t="s">
        <v>17038</v>
      </c>
    </row>
    <row r="2130" spans="1:24" hidden="1" x14ac:dyDescent="0.25">
      <c r="A2130" t="s">
        <v>17039</v>
      </c>
      <c r="B2130" t="s">
        <v>17040</v>
      </c>
      <c r="C2130" s="1" t="str">
        <f t="shared" si="214"/>
        <v>21:0955</v>
      </c>
      <c r="D2130" s="1" t="str">
        <f t="shared" si="215"/>
        <v>21:0006</v>
      </c>
      <c r="E2130" t="s">
        <v>11729</v>
      </c>
      <c r="F2130" t="s">
        <v>17041</v>
      </c>
      <c r="H2130">
        <v>64.591807200000005</v>
      </c>
      <c r="I2130">
        <v>-110.1490563</v>
      </c>
      <c r="J2130" s="1" t="str">
        <f t="shared" si="219"/>
        <v>Till</v>
      </c>
      <c r="K2130" s="1" t="str">
        <f t="shared" si="216"/>
        <v>Grain Mount: 0.25 – 0.50 mm</v>
      </c>
      <c r="L2130" t="s">
        <v>16969</v>
      </c>
      <c r="M2130" s="1" t="str">
        <f t="shared" si="218"/>
        <v>Prp</v>
      </c>
      <c r="N2130" t="s">
        <v>17042</v>
      </c>
      <c r="O2130" t="s">
        <v>17043</v>
      </c>
      <c r="P2130" t="s">
        <v>3876</v>
      </c>
      <c r="Q2130" t="s">
        <v>17044</v>
      </c>
      <c r="R2130" t="s">
        <v>462</v>
      </c>
      <c r="S2130" t="s">
        <v>17045</v>
      </c>
      <c r="T2130" t="s">
        <v>293</v>
      </c>
      <c r="U2130" t="s">
        <v>33</v>
      </c>
      <c r="V2130" t="s">
        <v>17046</v>
      </c>
      <c r="W2130" t="s">
        <v>295</v>
      </c>
      <c r="X2130" t="s">
        <v>8889</v>
      </c>
    </row>
    <row r="2131" spans="1:24" hidden="1" x14ac:dyDescent="0.25">
      <c r="A2131" t="s">
        <v>17047</v>
      </c>
      <c r="B2131" t="s">
        <v>17048</v>
      </c>
      <c r="C2131" s="1" t="str">
        <f t="shared" si="214"/>
        <v>21:0955</v>
      </c>
      <c r="D2131" s="1" t="str">
        <f t="shared" si="215"/>
        <v>21:0006</v>
      </c>
      <c r="E2131" t="s">
        <v>11729</v>
      </c>
      <c r="F2131" t="s">
        <v>17049</v>
      </c>
      <c r="H2131">
        <v>64.591807200000005</v>
      </c>
      <c r="I2131">
        <v>-110.1490563</v>
      </c>
      <c r="J2131" s="1" t="str">
        <f t="shared" si="219"/>
        <v>Till</v>
      </c>
      <c r="K2131" s="1" t="str">
        <f t="shared" si="216"/>
        <v>Grain Mount: 0.25 – 0.50 mm</v>
      </c>
      <c r="L2131" t="s">
        <v>16969</v>
      </c>
      <c r="M2131" s="1" t="str">
        <f t="shared" si="218"/>
        <v>Prp</v>
      </c>
      <c r="N2131" t="s">
        <v>17050</v>
      </c>
      <c r="O2131" t="s">
        <v>12567</v>
      </c>
      <c r="P2131" t="s">
        <v>17051</v>
      </c>
      <c r="Q2131" t="s">
        <v>10785</v>
      </c>
      <c r="R2131" t="s">
        <v>33</v>
      </c>
      <c r="S2131" t="s">
        <v>17052</v>
      </c>
      <c r="T2131" t="s">
        <v>2862</v>
      </c>
      <c r="U2131" t="s">
        <v>641</v>
      </c>
      <c r="V2131" t="s">
        <v>2006</v>
      </c>
      <c r="W2131" t="s">
        <v>3829</v>
      </c>
      <c r="X2131" t="s">
        <v>17053</v>
      </c>
    </row>
    <row r="2132" spans="1:24" hidden="1" x14ac:dyDescent="0.25">
      <c r="A2132" t="s">
        <v>17054</v>
      </c>
      <c r="B2132" t="s">
        <v>17055</v>
      </c>
      <c r="C2132" s="1" t="str">
        <f t="shared" si="214"/>
        <v>21:0955</v>
      </c>
      <c r="D2132" s="1" t="str">
        <f t="shared" si="215"/>
        <v>21:0006</v>
      </c>
      <c r="E2132" t="s">
        <v>11729</v>
      </c>
      <c r="F2132" t="s">
        <v>17056</v>
      </c>
      <c r="H2132">
        <v>64.591807200000005</v>
      </c>
      <c r="I2132">
        <v>-110.1490563</v>
      </c>
      <c r="J2132" s="1" t="str">
        <f t="shared" si="219"/>
        <v>Till</v>
      </c>
      <c r="K2132" s="1" t="str">
        <f t="shared" si="216"/>
        <v>Grain Mount: 0.25 – 0.50 mm</v>
      </c>
      <c r="L2132" t="s">
        <v>16969</v>
      </c>
      <c r="M2132" s="1" t="str">
        <f t="shared" si="218"/>
        <v>Prp</v>
      </c>
      <c r="N2132" t="s">
        <v>17057</v>
      </c>
      <c r="O2132" t="s">
        <v>12499</v>
      </c>
      <c r="P2132" t="s">
        <v>17058</v>
      </c>
      <c r="Q2132" t="s">
        <v>2795</v>
      </c>
      <c r="R2132" t="s">
        <v>474</v>
      </c>
      <c r="S2132" t="s">
        <v>4578</v>
      </c>
      <c r="T2132" t="s">
        <v>2277</v>
      </c>
      <c r="U2132" t="s">
        <v>235</v>
      </c>
      <c r="V2132" t="s">
        <v>17059</v>
      </c>
      <c r="W2132" t="s">
        <v>10984</v>
      </c>
      <c r="X2132" t="s">
        <v>17060</v>
      </c>
    </row>
    <row r="2133" spans="1:24" hidden="1" x14ac:dyDescent="0.25">
      <c r="A2133" t="s">
        <v>17061</v>
      </c>
      <c r="B2133" t="s">
        <v>17062</v>
      </c>
      <c r="C2133" s="1" t="str">
        <f t="shared" si="214"/>
        <v>21:0955</v>
      </c>
      <c r="D2133" s="1" t="str">
        <f t="shared" si="215"/>
        <v>21:0006</v>
      </c>
      <c r="E2133" t="s">
        <v>11729</v>
      </c>
      <c r="F2133" t="s">
        <v>17063</v>
      </c>
      <c r="H2133">
        <v>64.591807200000005</v>
      </c>
      <c r="I2133">
        <v>-110.1490563</v>
      </c>
      <c r="J2133" s="1" t="str">
        <f t="shared" si="219"/>
        <v>Till</v>
      </c>
      <c r="K2133" s="1" t="str">
        <f t="shared" si="216"/>
        <v>Grain Mount: 0.25 – 0.50 mm</v>
      </c>
      <c r="L2133" t="s">
        <v>16969</v>
      </c>
      <c r="M2133" s="1" t="str">
        <f t="shared" si="218"/>
        <v>Prp</v>
      </c>
      <c r="N2133" t="s">
        <v>17064</v>
      </c>
      <c r="O2133" t="s">
        <v>8034</v>
      </c>
      <c r="P2133" t="s">
        <v>17065</v>
      </c>
      <c r="Q2133" t="s">
        <v>17066</v>
      </c>
      <c r="R2133" t="s">
        <v>33</v>
      </c>
      <c r="S2133" t="s">
        <v>17067</v>
      </c>
      <c r="T2133" t="s">
        <v>3019</v>
      </c>
      <c r="U2133" t="s">
        <v>366</v>
      </c>
      <c r="V2133" t="s">
        <v>15362</v>
      </c>
      <c r="W2133" t="s">
        <v>357</v>
      </c>
      <c r="X2133" t="s">
        <v>17068</v>
      </c>
    </row>
    <row r="2134" spans="1:24" hidden="1" x14ac:dyDescent="0.25">
      <c r="A2134" t="s">
        <v>17069</v>
      </c>
      <c r="B2134" t="s">
        <v>17070</v>
      </c>
      <c r="C2134" s="1" t="str">
        <f t="shared" si="214"/>
        <v>21:0955</v>
      </c>
      <c r="D2134" s="1" t="str">
        <f t="shared" si="215"/>
        <v>21:0006</v>
      </c>
      <c r="E2134" t="s">
        <v>11729</v>
      </c>
      <c r="F2134" t="s">
        <v>17071</v>
      </c>
      <c r="H2134">
        <v>64.591807200000005</v>
      </c>
      <c r="I2134">
        <v>-110.1490563</v>
      </c>
      <c r="J2134" s="1" t="str">
        <f t="shared" si="219"/>
        <v>Till</v>
      </c>
      <c r="K2134" s="1" t="str">
        <f t="shared" si="216"/>
        <v>Grain Mount: 0.25 – 0.50 mm</v>
      </c>
      <c r="L2134" t="s">
        <v>16969</v>
      </c>
      <c r="M2134" s="1" t="str">
        <f t="shared" si="218"/>
        <v>Prp</v>
      </c>
      <c r="N2134" t="s">
        <v>17072</v>
      </c>
      <c r="O2134" t="s">
        <v>899</v>
      </c>
      <c r="P2134" t="s">
        <v>17073</v>
      </c>
      <c r="Q2134" t="s">
        <v>17074</v>
      </c>
      <c r="R2134" t="s">
        <v>555</v>
      </c>
      <c r="S2134" t="s">
        <v>8830</v>
      </c>
      <c r="T2134" t="s">
        <v>611</v>
      </c>
      <c r="U2134" t="s">
        <v>255</v>
      </c>
      <c r="V2134" t="s">
        <v>17075</v>
      </c>
      <c r="W2134" t="s">
        <v>4080</v>
      </c>
      <c r="X2134" t="s">
        <v>17076</v>
      </c>
    </row>
    <row r="2135" spans="1:24" hidden="1" x14ac:dyDescent="0.25">
      <c r="A2135" t="s">
        <v>17077</v>
      </c>
      <c r="B2135" t="s">
        <v>17078</v>
      </c>
      <c r="C2135" s="1" t="str">
        <f t="shared" si="214"/>
        <v>21:0955</v>
      </c>
      <c r="D2135" s="1" t="str">
        <f t="shared" si="215"/>
        <v>21:0006</v>
      </c>
      <c r="E2135" t="s">
        <v>11729</v>
      </c>
      <c r="F2135" t="s">
        <v>17079</v>
      </c>
      <c r="H2135">
        <v>64.591807200000005</v>
      </c>
      <c r="I2135">
        <v>-110.1490563</v>
      </c>
      <c r="J2135" s="1" t="str">
        <f t="shared" si="219"/>
        <v>Till</v>
      </c>
      <c r="K2135" s="1" t="str">
        <f t="shared" si="216"/>
        <v>Grain Mount: 0.25 – 0.50 mm</v>
      </c>
      <c r="L2135" t="s">
        <v>16969</v>
      </c>
      <c r="M2135" s="1" t="str">
        <f>HYPERLINK("http://geochem.nrcan.gc.ca/cdogs/content/kwd/kwd030524_e.htm", "Alm")</f>
        <v>Alm</v>
      </c>
      <c r="N2135" t="s">
        <v>17080</v>
      </c>
      <c r="O2135" t="s">
        <v>17081</v>
      </c>
      <c r="P2135" t="s">
        <v>531</v>
      </c>
      <c r="Q2135" t="s">
        <v>17082</v>
      </c>
      <c r="R2135" t="s">
        <v>33</v>
      </c>
      <c r="S2135" t="s">
        <v>1315</v>
      </c>
      <c r="T2135" t="s">
        <v>2062</v>
      </c>
      <c r="U2135" t="s">
        <v>806</v>
      </c>
      <c r="V2135" t="s">
        <v>17083</v>
      </c>
      <c r="W2135" t="s">
        <v>234</v>
      </c>
      <c r="X2135" t="s">
        <v>17084</v>
      </c>
    </row>
    <row r="2136" spans="1:24" hidden="1" x14ac:dyDescent="0.25">
      <c r="A2136" t="s">
        <v>17085</v>
      </c>
      <c r="B2136" t="s">
        <v>17086</v>
      </c>
      <c r="C2136" s="1" t="str">
        <f t="shared" si="214"/>
        <v>21:0955</v>
      </c>
      <c r="D2136" s="1" t="str">
        <f t="shared" si="215"/>
        <v>21:0006</v>
      </c>
      <c r="E2136" t="s">
        <v>11729</v>
      </c>
      <c r="F2136" t="s">
        <v>17087</v>
      </c>
      <c r="H2136">
        <v>64.591807200000005</v>
      </c>
      <c r="I2136">
        <v>-110.1490563</v>
      </c>
      <c r="J2136" s="1" t="str">
        <f t="shared" si="219"/>
        <v>Till</v>
      </c>
      <c r="K2136" s="1" t="str">
        <f t="shared" si="216"/>
        <v>Grain Mount: 0.25 – 0.50 mm</v>
      </c>
      <c r="L2136" t="s">
        <v>16969</v>
      </c>
      <c r="M2136" s="1" t="str">
        <f t="shared" ref="M2136:M2167" si="220">HYPERLINK("http://geochem.nrcan.gc.ca/cdogs/content/kwd/kwd030523_e.htm", "Prp")</f>
        <v>Prp</v>
      </c>
      <c r="N2136" t="s">
        <v>17088</v>
      </c>
      <c r="O2136" t="s">
        <v>7427</v>
      </c>
      <c r="P2136" t="s">
        <v>11605</v>
      </c>
      <c r="Q2136" t="s">
        <v>17089</v>
      </c>
      <c r="R2136" t="s">
        <v>223</v>
      </c>
      <c r="S2136" t="s">
        <v>2947</v>
      </c>
      <c r="T2136" t="s">
        <v>63</v>
      </c>
      <c r="U2136" t="s">
        <v>61</v>
      </c>
      <c r="V2136" t="s">
        <v>17090</v>
      </c>
      <c r="W2136" t="s">
        <v>2759</v>
      </c>
      <c r="X2136" t="s">
        <v>13722</v>
      </c>
    </row>
    <row r="2137" spans="1:24" hidden="1" x14ac:dyDescent="0.25">
      <c r="A2137" t="s">
        <v>17091</v>
      </c>
      <c r="B2137" t="s">
        <v>17092</v>
      </c>
      <c r="C2137" s="1" t="str">
        <f t="shared" si="214"/>
        <v>21:0955</v>
      </c>
      <c r="D2137" s="1" t="str">
        <f t="shared" si="215"/>
        <v>21:0006</v>
      </c>
      <c r="E2137" t="s">
        <v>11729</v>
      </c>
      <c r="F2137" t="s">
        <v>17093</v>
      </c>
      <c r="H2137">
        <v>64.591807200000005</v>
      </c>
      <c r="I2137">
        <v>-110.1490563</v>
      </c>
      <c r="J2137" s="1" t="str">
        <f t="shared" si="219"/>
        <v>Till</v>
      </c>
      <c r="K2137" s="1" t="str">
        <f t="shared" si="216"/>
        <v>Grain Mount: 0.25 – 0.50 mm</v>
      </c>
      <c r="L2137" t="s">
        <v>16969</v>
      </c>
      <c r="M2137" s="1" t="str">
        <f t="shared" si="220"/>
        <v>Prp</v>
      </c>
      <c r="N2137" t="s">
        <v>4146</v>
      </c>
      <c r="O2137" t="s">
        <v>17094</v>
      </c>
      <c r="P2137" t="s">
        <v>10777</v>
      </c>
      <c r="Q2137" t="s">
        <v>8879</v>
      </c>
      <c r="R2137" t="s">
        <v>1156</v>
      </c>
      <c r="S2137" t="s">
        <v>10899</v>
      </c>
      <c r="T2137" t="s">
        <v>3030</v>
      </c>
      <c r="U2137" t="s">
        <v>501</v>
      </c>
      <c r="V2137" t="s">
        <v>17095</v>
      </c>
      <c r="W2137" t="s">
        <v>2378</v>
      </c>
      <c r="X2137" t="s">
        <v>16088</v>
      </c>
    </row>
    <row r="2138" spans="1:24" hidden="1" x14ac:dyDescent="0.25">
      <c r="A2138" t="s">
        <v>17096</v>
      </c>
      <c r="B2138" t="s">
        <v>17097</v>
      </c>
      <c r="C2138" s="1" t="str">
        <f t="shared" si="214"/>
        <v>21:0955</v>
      </c>
      <c r="D2138" s="1" t="str">
        <f t="shared" si="215"/>
        <v>21:0006</v>
      </c>
      <c r="E2138" t="s">
        <v>11729</v>
      </c>
      <c r="F2138" t="s">
        <v>17098</v>
      </c>
      <c r="H2138">
        <v>64.591807200000005</v>
      </c>
      <c r="I2138">
        <v>-110.1490563</v>
      </c>
      <c r="J2138" s="1" t="str">
        <f t="shared" si="219"/>
        <v>Till</v>
      </c>
      <c r="K2138" s="1" t="str">
        <f t="shared" si="216"/>
        <v>Grain Mount: 0.25 – 0.50 mm</v>
      </c>
      <c r="L2138" t="s">
        <v>16969</v>
      </c>
      <c r="M2138" s="1" t="str">
        <f t="shared" si="220"/>
        <v>Prp</v>
      </c>
      <c r="N2138" t="s">
        <v>14240</v>
      </c>
      <c r="O2138" t="s">
        <v>564</v>
      </c>
      <c r="P2138" t="s">
        <v>17099</v>
      </c>
      <c r="Q2138" t="s">
        <v>14901</v>
      </c>
      <c r="R2138" t="s">
        <v>101</v>
      </c>
      <c r="S2138" t="s">
        <v>1816</v>
      </c>
      <c r="T2138" t="s">
        <v>198</v>
      </c>
      <c r="U2138" t="s">
        <v>255</v>
      </c>
      <c r="V2138" t="s">
        <v>7580</v>
      </c>
      <c r="W2138" t="s">
        <v>6412</v>
      </c>
      <c r="X2138" t="s">
        <v>17100</v>
      </c>
    </row>
    <row r="2139" spans="1:24" hidden="1" x14ac:dyDescent="0.25">
      <c r="A2139" t="s">
        <v>17101</v>
      </c>
      <c r="B2139" t="s">
        <v>17102</v>
      </c>
      <c r="C2139" s="1" t="str">
        <f t="shared" si="214"/>
        <v>21:0955</v>
      </c>
      <c r="D2139" s="1" t="str">
        <f t="shared" si="215"/>
        <v>21:0006</v>
      </c>
      <c r="E2139" t="s">
        <v>11729</v>
      </c>
      <c r="F2139" t="s">
        <v>17103</v>
      </c>
      <c r="H2139">
        <v>64.591807200000005</v>
      </c>
      <c r="I2139">
        <v>-110.1490563</v>
      </c>
      <c r="J2139" s="1" t="str">
        <f t="shared" si="219"/>
        <v>Till</v>
      </c>
      <c r="K2139" s="1" t="str">
        <f t="shared" si="216"/>
        <v>Grain Mount: 0.25 – 0.50 mm</v>
      </c>
      <c r="L2139" t="s">
        <v>16969</v>
      </c>
      <c r="M2139" s="1" t="str">
        <f t="shared" si="220"/>
        <v>Prp</v>
      </c>
      <c r="N2139" t="s">
        <v>17104</v>
      </c>
      <c r="O2139" t="s">
        <v>8635</v>
      </c>
      <c r="P2139" t="s">
        <v>16264</v>
      </c>
      <c r="Q2139" t="s">
        <v>17105</v>
      </c>
      <c r="R2139" t="s">
        <v>220</v>
      </c>
      <c r="S2139" t="s">
        <v>17106</v>
      </c>
      <c r="T2139" t="s">
        <v>2893</v>
      </c>
      <c r="U2139" t="s">
        <v>457</v>
      </c>
      <c r="V2139" t="s">
        <v>17107</v>
      </c>
      <c r="W2139" t="s">
        <v>6526</v>
      </c>
      <c r="X2139" t="s">
        <v>17108</v>
      </c>
    </row>
    <row r="2140" spans="1:24" hidden="1" x14ac:dyDescent="0.25">
      <c r="A2140" t="s">
        <v>17109</v>
      </c>
      <c r="B2140" t="s">
        <v>17110</v>
      </c>
      <c r="C2140" s="1" t="str">
        <f t="shared" si="214"/>
        <v>21:0955</v>
      </c>
      <c r="D2140" s="1" t="str">
        <f t="shared" si="215"/>
        <v>21:0006</v>
      </c>
      <c r="E2140" t="s">
        <v>11729</v>
      </c>
      <c r="F2140" t="s">
        <v>17111</v>
      </c>
      <c r="H2140">
        <v>64.591807200000005</v>
      </c>
      <c r="I2140">
        <v>-110.1490563</v>
      </c>
      <c r="J2140" s="1" t="str">
        <f t="shared" si="219"/>
        <v>Till</v>
      </c>
      <c r="K2140" s="1" t="str">
        <f t="shared" si="216"/>
        <v>Grain Mount: 0.25 – 0.50 mm</v>
      </c>
      <c r="L2140" t="s">
        <v>16969</v>
      </c>
      <c r="M2140" s="1" t="str">
        <f t="shared" si="220"/>
        <v>Prp</v>
      </c>
      <c r="N2140" t="s">
        <v>17112</v>
      </c>
      <c r="O2140" t="s">
        <v>17113</v>
      </c>
      <c r="P2140" t="s">
        <v>17114</v>
      </c>
      <c r="Q2140" t="s">
        <v>4559</v>
      </c>
      <c r="R2140" t="s">
        <v>33</v>
      </c>
      <c r="S2140" t="s">
        <v>1283</v>
      </c>
      <c r="T2140" t="s">
        <v>8088</v>
      </c>
      <c r="U2140" t="s">
        <v>142</v>
      </c>
      <c r="V2140" t="s">
        <v>17115</v>
      </c>
      <c r="W2140" t="s">
        <v>63</v>
      </c>
      <c r="X2140" t="s">
        <v>7605</v>
      </c>
    </row>
    <row r="2141" spans="1:24" hidden="1" x14ac:dyDescent="0.25">
      <c r="A2141" t="s">
        <v>17116</v>
      </c>
      <c r="B2141" t="s">
        <v>17117</v>
      </c>
      <c r="C2141" s="1" t="str">
        <f t="shared" si="214"/>
        <v>21:0955</v>
      </c>
      <c r="D2141" s="1" t="str">
        <f t="shared" si="215"/>
        <v>21:0006</v>
      </c>
      <c r="E2141" t="s">
        <v>11729</v>
      </c>
      <c r="F2141" t="s">
        <v>17118</v>
      </c>
      <c r="H2141">
        <v>64.591807200000005</v>
      </c>
      <c r="I2141">
        <v>-110.1490563</v>
      </c>
      <c r="J2141" s="1" t="str">
        <f t="shared" si="219"/>
        <v>Till</v>
      </c>
      <c r="K2141" s="1" t="str">
        <f t="shared" si="216"/>
        <v>Grain Mount: 0.25 – 0.50 mm</v>
      </c>
      <c r="L2141" t="s">
        <v>16969</v>
      </c>
      <c r="M2141" s="1" t="str">
        <f t="shared" si="220"/>
        <v>Prp</v>
      </c>
      <c r="N2141" t="s">
        <v>17119</v>
      </c>
      <c r="O2141" t="s">
        <v>8800</v>
      </c>
      <c r="P2141" t="s">
        <v>17120</v>
      </c>
      <c r="Q2141" t="s">
        <v>17121</v>
      </c>
      <c r="R2141" t="s">
        <v>33</v>
      </c>
      <c r="S2141" t="s">
        <v>17072</v>
      </c>
      <c r="T2141" t="s">
        <v>2696</v>
      </c>
      <c r="U2141" t="s">
        <v>474</v>
      </c>
      <c r="V2141" t="s">
        <v>5621</v>
      </c>
      <c r="W2141" t="s">
        <v>1876</v>
      </c>
      <c r="X2141" t="s">
        <v>17122</v>
      </c>
    </row>
    <row r="2142" spans="1:24" hidden="1" x14ac:dyDescent="0.25">
      <c r="A2142" t="s">
        <v>17123</v>
      </c>
      <c r="B2142" t="s">
        <v>17124</v>
      </c>
      <c r="C2142" s="1" t="str">
        <f t="shared" ref="C2142:C2205" si="221">HYPERLINK("http://geochem.nrcan.gc.ca/cdogs/content/bdl/bdl210955_e.htm", "21:0955")</f>
        <v>21:0955</v>
      </c>
      <c r="D2142" s="1" t="str">
        <f t="shared" ref="D2142:D2205" si="222">HYPERLINK("http://geochem.nrcan.gc.ca/cdogs/content/svy/svy210006_e.htm", "21:0006")</f>
        <v>21:0006</v>
      </c>
      <c r="E2142" t="s">
        <v>11729</v>
      </c>
      <c r="F2142" t="s">
        <v>17125</v>
      </c>
      <c r="H2142">
        <v>64.591807200000005</v>
      </c>
      <c r="I2142">
        <v>-110.1490563</v>
      </c>
      <c r="J2142" s="1" t="str">
        <f t="shared" si="219"/>
        <v>Till</v>
      </c>
      <c r="K2142" s="1" t="str">
        <f t="shared" ref="K2142:K2205" si="223">HYPERLINK("http://geochem.nrcan.gc.ca/cdogs/content/kwd/kwd080043_e.htm", "Grain Mount: 0.25 – 0.50 mm")</f>
        <v>Grain Mount: 0.25 – 0.50 mm</v>
      </c>
      <c r="L2142" t="s">
        <v>16969</v>
      </c>
      <c r="M2142" s="1" t="str">
        <f t="shared" si="220"/>
        <v>Prp</v>
      </c>
      <c r="N2142" t="s">
        <v>6159</v>
      </c>
      <c r="O2142" t="s">
        <v>15536</v>
      </c>
      <c r="P2142" t="s">
        <v>4470</v>
      </c>
      <c r="Q2142" t="s">
        <v>74</v>
      </c>
      <c r="R2142" t="s">
        <v>87</v>
      </c>
      <c r="S2142" t="s">
        <v>17126</v>
      </c>
      <c r="T2142" t="s">
        <v>965</v>
      </c>
      <c r="U2142" t="s">
        <v>90</v>
      </c>
      <c r="V2142" t="s">
        <v>4088</v>
      </c>
      <c r="W2142" t="s">
        <v>558</v>
      </c>
      <c r="X2142" t="s">
        <v>17127</v>
      </c>
    </row>
    <row r="2143" spans="1:24" hidden="1" x14ac:dyDescent="0.25">
      <c r="A2143" t="s">
        <v>17128</v>
      </c>
      <c r="B2143" t="s">
        <v>17129</v>
      </c>
      <c r="C2143" s="1" t="str">
        <f t="shared" si="221"/>
        <v>21:0955</v>
      </c>
      <c r="D2143" s="1" t="str">
        <f t="shared" si="222"/>
        <v>21:0006</v>
      </c>
      <c r="E2143" t="s">
        <v>11729</v>
      </c>
      <c r="F2143" t="s">
        <v>17130</v>
      </c>
      <c r="H2143">
        <v>64.591807200000005</v>
      </c>
      <c r="I2143">
        <v>-110.1490563</v>
      </c>
      <c r="J2143" s="1" t="str">
        <f t="shared" si="219"/>
        <v>Till</v>
      </c>
      <c r="K2143" s="1" t="str">
        <f t="shared" si="223"/>
        <v>Grain Mount: 0.25 – 0.50 mm</v>
      </c>
      <c r="L2143" t="s">
        <v>16969</v>
      </c>
      <c r="M2143" s="1" t="str">
        <f t="shared" si="220"/>
        <v>Prp</v>
      </c>
      <c r="N2143" t="s">
        <v>17131</v>
      </c>
      <c r="O2143" t="s">
        <v>10675</v>
      </c>
      <c r="P2143" t="s">
        <v>17132</v>
      </c>
      <c r="Q2143" t="s">
        <v>17133</v>
      </c>
      <c r="R2143" t="s">
        <v>411</v>
      </c>
      <c r="S2143" t="s">
        <v>17134</v>
      </c>
      <c r="T2143" t="s">
        <v>856</v>
      </c>
      <c r="U2143" t="s">
        <v>806</v>
      </c>
      <c r="V2143" t="s">
        <v>7387</v>
      </c>
      <c r="W2143" t="s">
        <v>189</v>
      </c>
      <c r="X2143" t="s">
        <v>3753</v>
      </c>
    </row>
    <row r="2144" spans="1:24" hidden="1" x14ac:dyDescent="0.25">
      <c r="A2144" t="s">
        <v>17135</v>
      </c>
      <c r="B2144" t="s">
        <v>17136</v>
      </c>
      <c r="C2144" s="1" t="str">
        <f t="shared" si="221"/>
        <v>21:0955</v>
      </c>
      <c r="D2144" s="1" t="str">
        <f t="shared" si="222"/>
        <v>21:0006</v>
      </c>
      <c r="E2144" t="s">
        <v>11729</v>
      </c>
      <c r="F2144" t="s">
        <v>17137</v>
      </c>
      <c r="H2144">
        <v>64.591807200000005</v>
      </c>
      <c r="I2144">
        <v>-110.1490563</v>
      </c>
      <c r="J2144" s="1" t="str">
        <f t="shared" si="219"/>
        <v>Till</v>
      </c>
      <c r="K2144" s="1" t="str">
        <f t="shared" si="223"/>
        <v>Grain Mount: 0.25 – 0.50 mm</v>
      </c>
      <c r="L2144" t="s">
        <v>16969</v>
      </c>
      <c r="M2144" s="1" t="str">
        <f t="shared" si="220"/>
        <v>Prp</v>
      </c>
      <c r="N2144" t="s">
        <v>17138</v>
      </c>
      <c r="O2144" t="s">
        <v>12123</v>
      </c>
      <c r="P2144" t="s">
        <v>8616</v>
      </c>
      <c r="Q2144" t="s">
        <v>16202</v>
      </c>
      <c r="R2144" t="s">
        <v>462</v>
      </c>
      <c r="S2144" t="s">
        <v>7307</v>
      </c>
      <c r="T2144" t="s">
        <v>437</v>
      </c>
      <c r="U2144" t="s">
        <v>33</v>
      </c>
      <c r="V2144" t="s">
        <v>4570</v>
      </c>
      <c r="W2144" t="s">
        <v>1409</v>
      </c>
      <c r="X2144" t="s">
        <v>17139</v>
      </c>
    </row>
    <row r="2145" spans="1:24" hidden="1" x14ac:dyDescent="0.25">
      <c r="A2145" t="s">
        <v>17140</v>
      </c>
      <c r="B2145" t="s">
        <v>17141</v>
      </c>
      <c r="C2145" s="1" t="str">
        <f t="shared" si="221"/>
        <v>21:0955</v>
      </c>
      <c r="D2145" s="1" t="str">
        <f t="shared" si="222"/>
        <v>21:0006</v>
      </c>
      <c r="E2145" t="s">
        <v>11729</v>
      </c>
      <c r="F2145" t="s">
        <v>17142</v>
      </c>
      <c r="H2145">
        <v>64.591807200000005</v>
      </c>
      <c r="I2145">
        <v>-110.1490563</v>
      </c>
      <c r="J2145" s="1" t="str">
        <f t="shared" si="219"/>
        <v>Till</v>
      </c>
      <c r="K2145" s="1" t="str">
        <f t="shared" si="223"/>
        <v>Grain Mount: 0.25 – 0.50 mm</v>
      </c>
      <c r="L2145" t="s">
        <v>16969</v>
      </c>
      <c r="M2145" s="1" t="str">
        <f t="shared" si="220"/>
        <v>Prp</v>
      </c>
      <c r="N2145" t="s">
        <v>10619</v>
      </c>
      <c r="O2145" t="s">
        <v>17143</v>
      </c>
      <c r="P2145" t="s">
        <v>445</v>
      </c>
      <c r="Q2145" t="s">
        <v>16538</v>
      </c>
      <c r="R2145" t="s">
        <v>47</v>
      </c>
      <c r="S2145" t="s">
        <v>3009</v>
      </c>
      <c r="T2145" t="s">
        <v>2696</v>
      </c>
      <c r="U2145" t="s">
        <v>235</v>
      </c>
      <c r="V2145" t="s">
        <v>2686</v>
      </c>
      <c r="W2145" t="s">
        <v>5349</v>
      </c>
      <c r="X2145" t="s">
        <v>17144</v>
      </c>
    </row>
    <row r="2146" spans="1:24" hidden="1" x14ac:dyDescent="0.25">
      <c r="A2146" t="s">
        <v>17145</v>
      </c>
      <c r="B2146" t="s">
        <v>17146</v>
      </c>
      <c r="C2146" s="1" t="str">
        <f t="shared" si="221"/>
        <v>21:0955</v>
      </c>
      <c r="D2146" s="1" t="str">
        <f t="shared" si="222"/>
        <v>21:0006</v>
      </c>
      <c r="E2146" t="s">
        <v>11729</v>
      </c>
      <c r="F2146" t="s">
        <v>17147</v>
      </c>
      <c r="H2146">
        <v>64.591807200000005</v>
      </c>
      <c r="I2146">
        <v>-110.1490563</v>
      </c>
      <c r="J2146" s="1" t="str">
        <f t="shared" si="219"/>
        <v>Till</v>
      </c>
      <c r="K2146" s="1" t="str">
        <f t="shared" si="223"/>
        <v>Grain Mount: 0.25 – 0.50 mm</v>
      </c>
      <c r="L2146" t="s">
        <v>16969</v>
      </c>
      <c r="M2146" s="1" t="str">
        <f t="shared" si="220"/>
        <v>Prp</v>
      </c>
      <c r="N2146" t="s">
        <v>17148</v>
      </c>
      <c r="O2146" t="s">
        <v>16865</v>
      </c>
      <c r="P2146" t="s">
        <v>17149</v>
      </c>
      <c r="Q2146" t="s">
        <v>17150</v>
      </c>
      <c r="R2146" t="s">
        <v>33</v>
      </c>
      <c r="S2146" t="s">
        <v>17151</v>
      </c>
      <c r="T2146" t="s">
        <v>3380</v>
      </c>
      <c r="U2146" t="s">
        <v>490</v>
      </c>
      <c r="V2146" t="s">
        <v>9224</v>
      </c>
      <c r="W2146" t="s">
        <v>175</v>
      </c>
      <c r="X2146" t="s">
        <v>12503</v>
      </c>
    </row>
    <row r="2147" spans="1:24" hidden="1" x14ac:dyDescent="0.25">
      <c r="A2147" t="s">
        <v>17152</v>
      </c>
      <c r="B2147" t="s">
        <v>17153</v>
      </c>
      <c r="C2147" s="1" t="str">
        <f t="shared" si="221"/>
        <v>21:0955</v>
      </c>
      <c r="D2147" s="1" t="str">
        <f t="shared" si="222"/>
        <v>21:0006</v>
      </c>
      <c r="E2147" t="s">
        <v>11729</v>
      </c>
      <c r="F2147" t="s">
        <v>17154</v>
      </c>
      <c r="H2147">
        <v>64.591807200000005</v>
      </c>
      <c r="I2147">
        <v>-110.1490563</v>
      </c>
      <c r="J2147" s="1" t="str">
        <f t="shared" si="219"/>
        <v>Till</v>
      </c>
      <c r="K2147" s="1" t="str">
        <f t="shared" si="223"/>
        <v>Grain Mount: 0.25 – 0.50 mm</v>
      </c>
      <c r="L2147" t="s">
        <v>16969</v>
      </c>
      <c r="M2147" s="1" t="str">
        <f t="shared" si="220"/>
        <v>Prp</v>
      </c>
      <c r="N2147" t="s">
        <v>17155</v>
      </c>
      <c r="O2147" t="s">
        <v>17156</v>
      </c>
      <c r="P2147" t="s">
        <v>13080</v>
      </c>
      <c r="Q2147" t="s">
        <v>17157</v>
      </c>
      <c r="R2147" t="s">
        <v>142</v>
      </c>
      <c r="S2147" t="s">
        <v>17158</v>
      </c>
      <c r="T2147" t="s">
        <v>767</v>
      </c>
      <c r="U2147" t="s">
        <v>409</v>
      </c>
      <c r="V2147" t="s">
        <v>17159</v>
      </c>
      <c r="W2147" t="s">
        <v>4814</v>
      </c>
      <c r="X2147" t="s">
        <v>17160</v>
      </c>
    </row>
    <row r="2148" spans="1:24" hidden="1" x14ac:dyDescent="0.25">
      <c r="A2148" t="s">
        <v>17161</v>
      </c>
      <c r="B2148" t="s">
        <v>17162</v>
      </c>
      <c r="C2148" s="1" t="str">
        <f t="shared" si="221"/>
        <v>21:0955</v>
      </c>
      <c r="D2148" s="1" t="str">
        <f t="shared" si="222"/>
        <v>21:0006</v>
      </c>
      <c r="E2148" t="s">
        <v>11729</v>
      </c>
      <c r="F2148" t="s">
        <v>17163</v>
      </c>
      <c r="H2148">
        <v>64.591807200000005</v>
      </c>
      <c r="I2148">
        <v>-110.1490563</v>
      </c>
      <c r="J2148" s="1" t="str">
        <f t="shared" si="219"/>
        <v>Till</v>
      </c>
      <c r="K2148" s="1" t="str">
        <f t="shared" si="223"/>
        <v>Grain Mount: 0.25 – 0.50 mm</v>
      </c>
      <c r="L2148" t="s">
        <v>16969</v>
      </c>
      <c r="M2148" s="1" t="str">
        <f t="shared" si="220"/>
        <v>Prp</v>
      </c>
      <c r="N2148" t="s">
        <v>17164</v>
      </c>
      <c r="O2148" t="s">
        <v>290</v>
      </c>
      <c r="P2148" t="s">
        <v>1501</v>
      </c>
      <c r="Q2148" t="s">
        <v>17165</v>
      </c>
      <c r="R2148" t="s">
        <v>33</v>
      </c>
      <c r="S2148" t="s">
        <v>17166</v>
      </c>
      <c r="T2148" t="s">
        <v>1739</v>
      </c>
      <c r="U2148" t="s">
        <v>142</v>
      </c>
      <c r="V2148" t="s">
        <v>2433</v>
      </c>
      <c r="W2148" t="s">
        <v>403</v>
      </c>
      <c r="X2148" t="s">
        <v>9851</v>
      </c>
    </row>
    <row r="2149" spans="1:24" hidden="1" x14ac:dyDescent="0.25">
      <c r="A2149" t="s">
        <v>17167</v>
      </c>
      <c r="B2149" t="s">
        <v>17168</v>
      </c>
      <c r="C2149" s="1" t="str">
        <f t="shared" si="221"/>
        <v>21:0955</v>
      </c>
      <c r="D2149" s="1" t="str">
        <f t="shared" si="222"/>
        <v>21:0006</v>
      </c>
      <c r="E2149" t="s">
        <v>11729</v>
      </c>
      <c r="F2149" t="s">
        <v>17169</v>
      </c>
      <c r="H2149">
        <v>64.591807200000005</v>
      </c>
      <c r="I2149">
        <v>-110.1490563</v>
      </c>
      <c r="J2149" s="1" t="str">
        <f t="shared" si="219"/>
        <v>Till</v>
      </c>
      <c r="K2149" s="1" t="str">
        <f t="shared" si="223"/>
        <v>Grain Mount: 0.25 – 0.50 mm</v>
      </c>
      <c r="L2149" t="s">
        <v>16969</v>
      </c>
      <c r="M2149" s="1" t="str">
        <f t="shared" si="220"/>
        <v>Prp</v>
      </c>
      <c r="N2149" t="s">
        <v>17170</v>
      </c>
      <c r="O2149" t="s">
        <v>3636</v>
      </c>
      <c r="P2149" t="s">
        <v>17171</v>
      </c>
      <c r="Q2149" t="s">
        <v>16465</v>
      </c>
      <c r="R2149" t="s">
        <v>33</v>
      </c>
      <c r="S2149" t="s">
        <v>4421</v>
      </c>
      <c r="T2149" t="s">
        <v>437</v>
      </c>
      <c r="U2149" t="s">
        <v>235</v>
      </c>
      <c r="V2149" t="s">
        <v>17172</v>
      </c>
      <c r="W2149" t="s">
        <v>2927</v>
      </c>
      <c r="X2149" t="s">
        <v>15713</v>
      </c>
    </row>
    <row r="2150" spans="1:24" hidden="1" x14ac:dyDescent="0.25">
      <c r="A2150" t="s">
        <v>17173</v>
      </c>
      <c r="B2150" t="s">
        <v>17174</v>
      </c>
      <c r="C2150" s="1" t="str">
        <f t="shared" si="221"/>
        <v>21:0955</v>
      </c>
      <c r="D2150" s="1" t="str">
        <f t="shared" si="222"/>
        <v>21:0006</v>
      </c>
      <c r="E2150" t="s">
        <v>11729</v>
      </c>
      <c r="F2150" t="s">
        <v>17175</v>
      </c>
      <c r="H2150">
        <v>64.591807200000005</v>
      </c>
      <c r="I2150">
        <v>-110.1490563</v>
      </c>
      <c r="J2150" s="1" t="str">
        <f t="shared" si="219"/>
        <v>Till</v>
      </c>
      <c r="K2150" s="1" t="str">
        <f t="shared" si="223"/>
        <v>Grain Mount: 0.25 – 0.50 mm</v>
      </c>
      <c r="L2150" t="s">
        <v>16969</v>
      </c>
      <c r="M2150" s="1" t="str">
        <f t="shared" si="220"/>
        <v>Prp</v>
      </c>
      <c r="N2150" t="s">
        <v>17176</v>
      </c>
      <c r="O2150" t="s">
        <v>17143</v>
      </c>
      <c r="P2150" t="s">
        <v>4419</v>
      </c>
      <c r="Q2150" t="s">
        <v>17177</v>
      </c>
      <c r="R2150" t="s">
        <v>33</v>
      </c>
      <c r="S2150" t="s">
        <v>17178</v>
      </c>
      <c r="T2150" t="s">
        <v>3441</v>
      </c>
      <c r="U2150" t="s">
        <v>223</v>
      </c>
      <c r="V2150" t="s">
        <v>17179</v>
      </c>
      <c r="W2150" t="s">
        <v>1925</v>
      </c>
      <c r="X2150" t="s">
        <v>17180</v>
      </c>
    </row>
    <row r="2151" spans="1:24" hidden="1" x14ac:dyDescent="0.25">
      <c r="A2151" t="s">
        <v>17181</v>
      </c>
      <c r="B2151" t="s">
        <v>17182</v>
      </c>
      <c r="C2151" s="1" t="str">
        <f t="shared" si="221"/>
        <v>21:0955</v>
      </c>
      <c r="D2151" s="1" t="str">
        <f t="shared" si="222"/>
        <v>21:0006</v>
      </c>
      <c r="E2151" t="s">
        <v>11729</v>
      </c>
      <c r="F2151" t="s">
        <v>17183</v>
      </c>
      <c r="H2151">
        <v>64.591807200000005</v>
      </c>
      <c r="I2151">
        <v>-110.1490563</v>
      </c>
      <c r="J2151" s="1" t="str">
        <f t="shared" si="219"/>
        <v>Till</v>
      </c>
      <c r="K2151" s="1" t="str">
        <f t="shared" si="223"/>
        <v>Grain Mount: 0.25 – 0.50 mm</v>
      </c>
      <c r="L2151" t="s">
        <v>16969</v>
      </c>
      <c r="M2151" s="1" t="str">
        <f t="shared" si="220"/>
        <v>Prp</v>
      </c>
      <c r="N2151" t="s">
        <v>17184</v>
      </c>
      <c r="O2151" t="s">
        <v>7348</v>
      </c>
      <c r="P2151" t="s">
        <v>17185</v>
      </c>
      <c r="Q2151" t="s">
        <v>315</v>
      </c>
      <c r="R2151" t="s">
        <v>420</v>
      </c>
      <c r="S2151" t="s">
        <v>8628</v>
      </c>
      <c r="T2151" t="s">
        <v>330</v>
      </c>
      <c r="U2151" t="s">
        <v>184</v>
      </c>
      <c r="V2151" t="s">
        <v>17186</v>
      </c>
      <c r="W2151" t="s">
        <v>4266</v>
      </c>
      <c r="X2151" t="s">
        <v>17187</v>
      </c>
    </row>
    <row r="2152" spans="1:24" hidden="1" x14ac:dyDescent="0.25">
      <c r="A2152" t="s">
        <v>17188</v>
      </c>
      <c r="B2152" t="s">
        <v>17189</v>
      </c>
      <c r="C2152" s="1" t="str">
        <f t="shared" si="221"/>
        <v>21:0955</v>
      </c>
      <c r="D2152" s="1" t="str">
        <f t="shared" si="222"/>
        <v>21:0006</v>
      </c>
      <c r="E2152" t="s">
        <v>11729</v>
      </c>
      <c r="F2152" t="s">
        <v>17190</v>
      </c>
      <c r="H2152">
        <v>64.591807200000005</v>
      </c>
      <c r="I2152">
        <v>-110.1490563</v>
      </c>
      <c r="J2152" s="1" t="str">
        <f t="shared" si="219"/>
        <v>Till</v>
      </c>
      <c r="K2152" s="1" t="str">
        <f t="shared" si="223"/>
        <v>Grain Mount: 0.25 – 0.50 mm</v>
      </c>
      <c r="L2152" t="s">
        <v>16969</v>
      </c>
      <c r="M2152" s="1" t="str">
        <f t="shared" si="220"/>
        <v>Prp</v>
      </c>
      <c r="N2152" t="s">
        <v>17191</v>
      </c>
      <c r="O2152" t="s">
        <v>8715</v>
      </c>
      <c r="P2152" t="s">
        <v>10821</v>
      </c>
      <c r="Q2152" t="s">
        <v>17192</v>
      </c>
      <c r="R2152" t="s">
        <v>245</v>
      </c>
      <c r="S2152" t="s">
        <v>12372</v>
      </c>
      <c r="T2152" t="s">
        <v>1115</v>
      </c>
      <c r="U2152" t="s">
        <v>686</v>
      </c>
      <c r="V2152" t="s">
        <v>7229</v>
      </c>
      <c r="W2152" t="s">
        <v>2214</v>
      </c>
      <c r="X2152" t="s">
        <v>17193</v>
      </c>
    </row>
    <row r="2153" spans="1:24" hidden="1" x14ac:dyDescent="0.25">
      <c r="A2153" t="s">
        <v>17194</v>
      </c>
      <c r="B2153" t="s">
        <v>17195</v>
      </c>
      <c r="C2153" s="1" t="str">
        <f t="shared" si="221"/>
        <v>21:0955</v>
      </c>
      <c r="D2153" s="1" t="str">
        <f t="shared" si="222"/>
        <v>21:0006</v>
      </c>
      <c r="E2153" t="s">
        <v>11729</v>
      </c>
      <c r="F2153" t="s">
        <v>17196</v>
      </c>
      <c r="H2153">
        <v>64.591807200000005</v>
      </c>
      <c r="I2153">
        <v>-110.1490563</v>
      </c>
      <c r="J2153" s="1" t="str">
        <f t="shared" si="219"/>
        <v>Till</v>
      </c>
      <c r="K2153" s="1" t="str">
        <f t="shared" si="223"/>
        <v>Grain Mount: 0.25 – 0.50 mm</v>
      </c>
      <c r="L2153" t="s">
        <v>16969</v>
      </c>
      <c r="M2153" s="1" t="str">
        <f t="shared" si="220"/>
        <v>Prp</v>
      </c>
      <c r="N2153" t="s">
        <v>17197</v>
      </c>
      <c r="O2153" t="s">
        <v>17198</v>
      </c>
      <c r="P2153" t="s">
        <v>3896</v>
      </c>
      <c r="Q2153" t="s">
        <v>17199</v>
      </c>
      <c r="R2153" t="s">
        <v>33</v>
      </c>
      <c r="S2153" t="s">
        <v>17200</v>
      </c>
      <c r="T2153" t="s">
        <v>2288</v>
      </c>
      <c r="U2153" t="s">
        <v>33</v>
      </c>
      <c r="V2153" t="s">
        <v>10577</v>
      </c>
      <c r="W2153" t="s">
        <v>2434</v>
      </c>
      <c r="X2153" t="s">
        <v>17201</v>
      </c>
    </row>
    <row r="2154" spans="1:24" hidden="1" x14ac:dyDescent="0.25">
      <c r="A2154" t="s">
        <v>17202</v>
      </c>
      <c r="B2154" t="s">
        <v>17203</v>
      </c>
      <c r="C2154" s="1" t="str">
        <f t="shared" si="221"/>
        <v>21:0955</v>
      </c>
      <c r="D2154" s="1" t="str">
        <f t="shared" si="222"/>
        <v>21:0006</v>
      </c>
      <c r="E2154" t="s">
        <v>11729</v>
      </c>
      <c r="F2154" t="s">
        <v>17204</v>
      </c>
      <c r="H2154">
        <v>64.591807200000005</v>
      </c>
      <c r="I2154">
        <v>-110.1490563</v>
      </c>
      <c r="J2154" s="1" t="str">
        <f t="shared" si="219"/>
        <v>Till</v>
      </c>
      <c r="K2154" s="1" t="str">
        <f t="shared" si="223"/>
        <v>Grain Mount: 0.25 – 0.50 mm</v>
      </c>
      <c r="L2154" t="s">
        <v>16969</v>
      </c>
      <c r="M2154" s="1" t="str">
        <f t="shared" si="220"/>
        <v>Prp</v>
      </c>
      <c r="N2154" t="s">
        <v>10828</v>
      </c>
      <c r="O2154" t="s">
        <v>17205</v>
      </c>
      <c r="P2154" t="s">
        <v>17206</v>
      </c>
      <c r="Q2154" t="s">
        <v>17207</v>
      </c>
      <c r="R2154" t="s">
        <v>209</v>
      </c>
      <c r="S2154" t="s">
        <v>14048</v>
      </c>
      <c r="T2154" t="s">
        <v>4906</v>
      </c>
      <c r="U2154" t="s">
        <v>33</v>
      </c>
      <c r="V2154" t="s">
        <v>17208</v>
      </c>
      <c r="W2154" t="s">
        <v>5106</v>
      </c>
      <c r="X2154" t="s">
        <v>17209</v>
      </c>
    </row>
    <row r="2155" spans="1:24" hidden="1" x14ac:dyDescent="0.25">
      <c r="A2155" t="s">
        <v>17210</v>
      </c>
      <c r="B2155" t="s">
        <v>17211</v>
      </c>
      <c r="C2155" s="1" t="str">
        <f t="shared" si="221"/>
        <v>21:0955</v>
      </c>
      <c r="D2155" s="1" t="str">
        <f t="shared" si="222"/>
        <v>21:0006</v>
      </c>
      <c r="E2155" t="s">
        <v>11729</v>
      </c>
      <c r="F2155" t="s">
        <v>17212</v>
      </c>
      <c r="H2155">
        <v>64.591807200000005</v>
      </c>
      <c r="I2155">
        <v>-110.1490563</v>
      </c>
      <c r="J2155" s="1" t="str">
        <f t="shared" si="219"/>
        <v>Till</v>
      </c>
      <c r="K2155" s="1" t="str">
        <f t="shared" si="223"/>
        <v>Grain Mount: 0.25 – 0.50 mm</v>
      </c>
      <c r="L2155" t="s">
        <v>16969</v>
      </c>
      <c r="M2155" s="1" t="str">
        <f t="shared" si="220"/>
        <v>Prp</v>
      </c>
      <c r="N2155" t="s">
        <v>8135</v>
      </c>
      <c r="O2155" t="s">
        <v>16020</v>
      </c>
      <c r="P2155" t="s">
        <v>5590</v>
      </c>
      <c r="Q2155" t="s">
        <v>6987</v>
      </c>
      <c r="R2155" t="s">
        <v>220</v>
      </c>
      <c r="S2155" t="s">
        <v>3344</v>
      </c>
      <c r="T2155" t="s">
        <v>2473</v>
      </c>
      <c r="U2155" t="s">
        <v>411</v>
      </c>
      <c r="V2155" t="s">
        <v>17213</v>
      </c>
      <c r="W2155" t="s">
        <v>182</v>
      </c>
      <c r="X2155" t="s">
        <v>17214</v>
      </c>
    </row>
    <row r="2156" spans="1:24" hidden="1" x14ac:dyDescent="0.25">
      <c r="A2156" t="s">
        <v>17215</v>
      </c>
      <c r="B2156" t="s">
        <v>17216</v>
      </c>
      <c r="C2156" s="1" t="str">
        <f t="shared" si="221"/>
        <v>21:0955</v>
      </c>
      <c r="D2156" s="1" t="str">
        <f t="shared" si="222"/>
        <v>21:0006</v>
      </c>
      <c r="E2156" t="s">
        <v>11729</v>
      </c>
      <c r="F2156" t="s">
        <v>17217</v>
      </c>
      <c r="H2156">
        <v>64.591807200000005</v>
      </c>
      <c r="I2156">
        <v>-110.1490563</v>
      </c>
      <c r="J2156" s="1" t="str">
        <f t="shared" si="219"/>
        <v>Till</v>
      </c>
      <c r="K2156" s="1" t="str">
        <f t="shared" si="223"/>
        <v>Grain Mount: 0.25 – 0.50 mm</v>
      </c>
      <c r="L2156" t="s">
        <v>16969</v>
      </c>
      <c r="M2156" s="1" t="str">
        <f t="shared" si="220"/>
        <v>Prp</v>
      </c>
      <c r="N2156" t="s">
        <v>17218</v>
      </c>
      <c r="O2156" t="s">
        <v>247</v>
      </c>
      <c r="P2156" t="s">
        <v>1146</v>
      </c>
      <c r="Q2156" t="s">
        <v>2421</v>
      </c>
      <c r="R2156" t="s">
        <v>90</v>
      </c>
      <c r="S2156" t="s">
        <v>12961</v>
      </c>
      <c r="T2156" t="s">
        <v>10415</v>
      </c>
      <c r="U2156" t="s">
        <v>686</v>
      </c>
      <c r="V2156" t="s">
        <v>17219</v>
      </c>
      <c r="W2156" t="s">
        <v>33</v>
      </c>
      <c r="X2156" t="s">
        <v>13783</v>
      </c>
    </row>
    <row r="2157" spans="1:24" hidden="1" x14ac:dyDescent="0.25">
      <c r="A2157" t="s">
        <v>17220</v>
      </c>
      <c r="B2157" t="s">
        <v>17221</v>
      </c>
      <c r="C2157" s="1" t="str">
        <f t="shared" si="221"/>
        <v>21:0955</v>
      </c>
      <c r="D2157" s="1" t="str">
        <f t="shared" si="222"/>
        <v>21:0006</v>
      </c>
      <c r="E2157" t="s">
        <v>11729</v>
      </c>
      <c r="F2157" t="s">
        <v>17222</v>
      </c>
      <c r="H2157">
        <v>64.591807200000005</v>
      </c>
      <c r="I2157">
        <v>-110.1490563</v>
      </c>
      <c r="J2157" s="1" t="str">
        <f t="shared" si="219"/>
        <v>Till</v>
      </c>
      <c r="K2157" s="1" t="str">
        <f t="shared" si="223"/>
        <v>Grain Mount: 0.25 – 0.50 mm</v>
      </c>
      <c r="L2157" t="s">
        <v>16969</v>
      </c>
      <c r="M2157" s="1" t="str">
        <f t="shared" si="220"/>
        <v>Prp</v>
      </c>
      <c r="N2157" t="s">
        <v>3679</v>
      </c>
      <c r="O2157" t="s">
        <v>17223</v>
      </c>
      <c r="P2157" t="s">
        <v>15711</v>
      </c>
      <c r="Q2157" t="s">
        <v>10733</v>
      </c>
      <c r="R2157" t="s">
        <v>420</v>
      </c>
      <c r="S2157" t="s">
        <v>17224</v>
      </c>
      <c r="T2157" t="s">
        <v>4335</v>
      </c>
      <c r="U2157" t="s">
        <v>409</v>
      </c>
      <c r="V2157" t="s">
        <v>16757</v>
      </c>
      <c r="W2157" t="s">
        <v>451</v>
      </c>
      <c r="X2157" t="s">
        <v>17225</v>
      </c>
    </row>
    <row r="2158" spans="1:24" hidden="1" x14ac:dyDescent="0.25">
      <c r="A2158" t="s">
        <v>17226</v>
      </c>
      <c r="B2158" t="s">
        <v>17227</v>
      </c>
      <c r="C2158" s="1" t="str">
        <f t="shared" si="221"/>
        <v>21:0955</v>
      </c>
      <c r="D2158" s="1" t="str">
        <f t="shared" si="222"/>
        <v>21:0006</v>
      </c>
      <c r="E2158" t="s">
        <v>11729</v>
      </c>
      <c r="F2158" t="s">
        <v>17228</v>
      </c>
      <c r="H2158">
        <v>64.591807200000005</v>
      </c>
      <c r="I2158">
        <v>-110.1490563</v>
      </c>
      <c r="J2158" s="1" t="str">
        <f t="shared" si="219"/>
        <v>Till</v>
      </c>
      <c r="K2158" s="1" t="str">
        <f t="shared" si="223"/>
        <v>Grain Mount: 0.25 – 0.50 mm</v>
      </c>
      <c r="L2158" t="s">
        <v>16969</v>
      </c>
      <c r="M2158" s="1" t="str">
        <f t="shared" si="220"/>
        <v>Prp</v>
      </c>
      <c r="N2158" t="s">
        <v>17229</v>
      </c>
      <c r="O2158" t="s">
        <v>17094</v>
      </c>
      <c r="P2158" t="s">
        <v>7653</v>
      </c>
      <c r="Q2158" t="s">
        <v>7610</v>
      </c>
      <c r="R2158" t="s">
        <v>33</v>
      </c>
      <c r="S2158" t="s">
        <v>6033</v>
      </c>
      <c r="T2158" t="s">
        <v>437</v>
      </c>
      <c r="U2158" t="s">
        <v>184</v>
      </c>
      <c r="V2158" t="s">
        <v>8207</v>
      </c>
      <c r="W2158" t="s">
        <v>8726</v>
      </c>
      <c r="X2158" t="s">
        <v>17230</v>
      </c>
    </row>
    <row r="2159" spans="1:24" hidden="1" x14ac:dyDescent="0.25">
      <c r="A2159" t="s">
        <v>17231</v>
      </c>
      <c r="B2159" t="s">
        <v>17232</v>
      </c>
      <c r="C2159" s="1" t="str">
        <f t="shared" si="221"/>
        <v>21:0955</v>
      </c>
      <c r="D2159" s="1" t="str">
        <f t="shared" si="222"/>
        <v>21:0006</v>
      </c>
      <c r="E2159" t="s">
        <v>11729</v>
      </c>
      <c r="F2159" t="s">
        <v>17233</v>
      </c>
      <c r="H2159">
        <v>64.591807200000005</v>
      </c>
      <c r="I2159">
        <v>-110.1490563</v>
      </c>
      <c r="J2159" s="1" t="str">
        <f t="shared" si="219"/>
        <v>Till</v>
      </c>
      <c r="K2159" s="1" t="str">
        <f t="shared" si="223"/>
        <v>Grain Mount: 0.25 – 0.50 mm</v>
      </c>
      <c r="L2159" t="s">
        <v>16969</v>
      </c>
      <c r="M2159" s="1" t="str">
        <f t="shared" si="220"/>
        <v>Prp</v>
      </c>
      <c r="N2159" t="s">
        <v>17234</v>
      </c>
      <c r="O2159" t="s">
        <v>17235</v>
      </c>
      <c r="P2159" t="s">
        <v>17236</v>
      </c>
      <c r="Q2159" t="s">
        <v>9164</v>
      </c>
      <c r="R2159" t="s">
        <v>33</v>
      </c>
      <c r="S2159" t="s">
        <v>6611</v>
      </c>
      <c r="T2159" t="s">
        <v>320</v>
      </c>
      <c r="U2159" t="s">
        <v>226</v>
      </c>
      <c r="V2159" t="s">
        <v>3370</v>
      </c>
      <c r="W2159" t="s">
        <v>2434</v>
      </c>
      <c r="X2159" t="s">
        <v>17237</v>
      </c>
    </row>
    <row r="2160" spans="1:24" hidden="1" x14ac:dyDescent="0.25">
      <c r="A2160" t="s">
        <v>17238</v>
      </c>
      <c r="B2160" t="s">
        <v>17239</v>
      </c>
      <c r="C2160" s="1" t="str">
        <f t="shared" si="221"/>
        <v>21:0955</v>
      </c>
      <c r="D2160" s="1" t="str">
        <f t="shared" si="222"/>
        <v>21:0006</v>
      </c>
      <c r="E2160" t="s">
        <v>11729</v>
      </c>
      <c r="F2160" t="s">
        <v>17240</v>
      </c>
      <c r="H2160">
        <v>64.591807200000005</v>
      </c>
      <c r="I2160">
        <v>-110.1490563</v>
      </c>
      <c r="J2160" s="1" t="str">
        <f t="shared" si="219"/>
        <v>Till</v>
      </c>
      <c r="K2160" s="1" t="str">
        <f t="shared" si="223"/>
        <v>Grain Mount: 0.25 – 0.50 mm</v>
      </c>
      <c r="L2160" t="s">
        <v>16969</v>
      </c>
      <c r="M2160" s="1" t="str">
        <f t="shared" si="220"/>
        <v>Prp</v>
      </c>
      <c r="N2160" t="s">
        <v>15710</v>
      </c>
      <c r="O2160" t="s">
        <v>17241</v>
      </c>
      <c r="P2160" t="s">
        <v>17242</v>
      </c>
      <c r="Q2160" t="s">
        <v>17243</v>
      </c>
      <c r="R2160" t="s">
        <v>728</v>
      </c>
      <c r="S2160" t="s">
        <v>8594</v>
      </c>
      <c r="T2160" t="s">
        <v>939</v>
      </c>
      <c r="U2160" t="s">
        <v>686</v>
      </c>
      <c r="V2160" t="s">
        <v>16749</v>
      </c>
      <c r="W2160" t="s">
        <v>425</v>
      </c>
      <c r="X2160" t="s">
        <v>17244</v>
      </c>
    </row>
    <row r="2161" spans="1:24" hidden="1" x14ac:dyDescent="0.25">
      <c r="A2161" t="s">
        <v>17245</v>
      </c>
      <c r="B2161" t="s">
        <v>17246</v>
      </c>
      <c r="C2161" s="1" t="str">
        <f t="shared" si="221"/>
        <v>21:0955</v>
      </c>
      <c r="D2161" s="1" t="str">
        <f t="shared" si="222"/>
        <v>21:0006</v>
      </c>
      <c r="E2161" t="s">
        <v>11729</v>
      </c>
      <c r="F2161" t="s">
        <v>17247</v>
      </c>
      <c r="H2161">
        <v>64.591807200000005</v>
      </c>
      <c r="I2161">
        <v>-110.1490563</v>
      </c>
      <c r="J2161" s="1" t="str">
        <f t="shared" si="219"/>
        <v>Till</v>
      </c>
      <c r="K2161" s="1" t="str">
        <f t="shared" si="223"/>
        <v>Grain Mount: 0.25 – 0.50 mm</v>
      </c>
      <c r="L2161" t="s">
        <v>16969</v>
      </c>
      <c r="M2161" s="1" t="str">
        <f t="shared" si="220"/>
        <v>Prp</v>
      </c>
      <c r="N2161" t="s">
        <v>11576</v>
      </c>
      <c r="O2161" t="s">
        <v>8496</v>
      </c>
      <c r="P2161" t="s">
        <v>17248</v>
      </c>
      <c r="Q2161" t="s">
        <v>16239</v>
      </c>
      <c r="R2161" t="s">
        <v>234</v>
      </c>
      <c r="S2161" t="s">
        <v>15510</v>
      </c>
      <c r="T2161" t="s">
        <v>207</v>
      </c>
      <c r="U2161" t="s">
        <v>33</v>
      </c>
      <c r="V2161" t="s">
        <v>3830</v>
      </c>
      <c r="W2161" t="s">
        <v>8391</v>
      </c>
      <c r="X2161" t="s">
        <v>16519</v>
      </c>
    </row>
    <row r="2162" spans="1:24" hidden="1" x14ac:dyDescent="0.25">
      <c r="A2162" t="s">
        <v>17249</v>
      </c>
      <c r="B2162" t="s">
        <v>17250</v>
      </c>
      <c r="C2162" s="1" t="str">
        <f t="shared" si="221"/>
        <v>21:0955</v>
      </c>
      <c r="D2162" s="1" t="str">
        <f t="shared" si="222"/>
        <v>21:0006</v>
      </c>
      <c r="E2162" t="s">
        <v>11729</v>
      </c>
      <c r="F2162" t="s">
        <v>17251</v>
      </c>
      <c r="H2162">
        <v>64.591807200000005</v>
      </c>
      <c r="I2162">
        <v>-110.1490563</v>
      </c>
      <c r="J2162" s="1" t="str">
        <f t="shared" si="219"/>
        <v>Till</v>
      </c>
      <c r="K2162" s="1" t="str">
        <f t="shared" si="223"/>
        <v>Grain Mount: 0.25 – 0.50 mm</v>
      </c>
      <c r="L2162" t="s">
        <v>16969</v>
      </c>
      <c r="M2162" s="1" t="str">
        <f t="shared" si="220"/>
        <v>Prp</v>
      </c>
      <c r="N2162" t="s">
        <v>16695</v>
      </c>
      <c r="O2162" t="s">
        <v>7286</v>
      </c>
      <c r="P2162" t="s">
        <v>17252</v>
      </c>
      <c r="Q2162" t="s">
        <v>10668</v>
      </c>
      <c r="R2162" t="s">
        <v>33</v>
      </c>
      <c r="S2162" t="s">
        <v>8625</v>
      </c>
      <c r="T2162" t="s">
        <v>5507</v>
      </c>
      <c r="U2162" t="s">
        <v>728</v>
      </c>
      <c r="V2162" t="s">
        <v>17253</v>
      </c>
      <c r="W2162" t="s">
        <v>7111</v>
      </c>
      <c r="X2162" t="s">
        <v>2147</v>
      </c>
    </row>
    <row r="2163" spans="1:24" hidden="1" x14ac:dyDescent="0.25">
      <c r="A2163" t="s">
        <v>17254</v>
      </c>
      <c r="B2163" t="s">
        <v>17255</v>
      </c>
      <c r="C2163" s="1" t="str">
        <f t="shared" si="221"/>
        <v>21:0955</v>
      </c>
      <c r="D2163" s="1" t="str">
        <f t="shared" si="222"/>
        <v>21:0006</v>
      </c>
      <c r="E2163" t="s">
        <v>11729</v>
      </c>
      <c r="F2163" t="s">
        <v>17256</v>
      </c>
      <c r="H2163">
        <v>64.591807200000005</v>
      </c>
      <c r="I2163">
        <v>-110.1490563</v>
      </c>
      <c r="J2163" s="1" t="str">
        <f t="shared" si="219"/>
        <v>Till</v>
      </c>
      <c r="K2163" s="1" t="str">
        <f t="shared" si="223"/>
        <v>Grain Mount: 0.25 – 0.50 mm</v>
      </c>
      <c r="L2163" t="s">
        <v>16969</v>
      </c>
      <c r="M2163" s="1" t="str">
        <f t="shared" si="220"/>
        <v>Prp</v>
      </c>
      <c r="N2163" t="s">
        <v>6911</v>
      </c>
      <c r="O2163" t="s">
        <v>4537</v>
      </c>
      <c r="P2163" t="s">
        <v>17257</v>
      </c>
      <c r="Q2163" t="s">
        <v>12104</v>
      </c>
      <c r="R2163" t="s">
        <v>223</v>
      </c>
      <c r="S2163" t="s">
        <v>16203</v>
      </c>
      <c r="T2163" t="s">
        <v>2473</v>
      </c>
      <c r="U2163" t="s">
        <v>90</v>
      </c>
      <c r="V2163" t="s">
        <v>17258</v>
      </c>
      <c r="W2163" t="s">
        <v>5106</v>
      </c>
      <c r="X2163" t="s">
        <v>9677</v>
      </c>
    </row>
    <row r="2164" spans="1:24" hidden="1" x14ac:dyDescent="0.25">
      <c r="A2164" t="s">
        <v>17259</v>
      </c>
      <c r="B2164" t="s">
        <v>17260</v>
      </c>
      <c r="C2164" s="1" t="str">
        <f t="shared" si="221"/>
        <v>21:0955</v>
      </c>
      <c r="D2164" s="1" t="str">
        <f t="shared" si="222"/>
        <v>21:0006</v>
      </c>
      <c r="E2164" t="s">
        <v>11729</v>
      </c>
      <c r="F2164" t="s">
        <v>17261</v>
      </c>
      <c r="H2164">
        <v>64.591807200000005</v>
      </c>
      <c r="I2164">
        <v>-110.1490563</v>
      </c>
      <c r="J2164" s="1" t="str">
        <f t="shared" si="219"/>
        <v>Till</v>
      </c>
      <c r="K2164" s="1" t="str">
        <f t="shared" si="223"/>
        <v>Grain Mount: 0.25 – 0.50 mm</v>
      </c>
      <c r="L2164" t="s">
        <v>16969</v>
      </c>
      <c r="M2164" s="1" t="str">
        <f t="shared" si="220"/>
        <v>Prp</v>
      </c>
      <c r="N2164" t="s">
        <v>10302</v>
      </c>
      <c r="O2164" t="s">
        <v>16726</v>
      </c>
      <c r="P2164" t="s">
        <v>15536</v>
      </c>
      <c r="Q2164" t="s">
        <v>8860</v>
      </c>
      <c r="R2164" t="s">
        <v>234</v>
      </c>
      <c r="S2164" t="s">
        <v>10754</v>
      </c>
      <c r="T2164" t="s">
        <v>1401</v>
      </c>
      <c r="U2164" t="s">
        <v>33</v>
      </c>
      <c r="V2164" t="s">
        <v>6965</v>
      </c>
      <c r="W2164" t="s">
        <v>1850</v>
      </c>
      <c r="X2164" t="s">
        <v>17262</v>
      </c>
    </row>
    <row r="2165" spans="1:24" hidden="1" x14ac:dyDescent="0.25">
      <c r="A2165" t="s">
        <v>17263</v>
      </c>
      <c r="B2165" t="s">
        <v>17264</v>
      </c>
      <c r="C2165" s="1" t="str">
        <f t="shared" si="221"/>
        <v>21:0955</v>
      </c>
      <c r="D2165" s="1" t="str">
        <f t="shared" si="222"/>
        <v>21:0006</v>
      </c>
      <c r="E2165" t="s">
        <v>11729</v>
      </c>
      <c r="F2165" t="s">
        <v>17265</v>
      </c>
      <c r="H2165">
        <v>64.591807200000005</v>
      </c>
      <c r="I2165">
        <v>-110.1490563</v>
      </c>
      <c r="J2165" s="1" t="str">
        <f t="shared" si="219"/>
        <v>Till</v>
      </c>
      <c r="K2165" s="1" t="str">
        <f t="shared" si="223"/>
        <v>Grain Mount: 0.25 – 0.50 mm</v>
      </c>
      <c r="L2165" t="s">
        <v>16969</v>
      </c>
      <c r="M2165" s="1" t="str">
        <f t="shared" si="220"/>
        <v>Prp</v>
      </c>
      <c r="N2165" t="s">
        <v>17266</v>
      </c>
      <c r="O2165" t="s">
        <v>5598</v>
      </c>
      <c r="P2165" t="s">
        <v>842</v>
      </c>
      <c r="Q2165" t="s">
        <v>17267</v>
      </c>
      <c r="R2165" t="s">
        <v>33</v>
      </c>
      <c r="S2165" t="s">
        <v>325</v>
      </c>
      <c r="T2165" t="s">
        <v>4185</v>
      </c>
      <c r="U2165" t="s">
        <v>47</v>
      </c>
      <c r="V2165" t="s">
        <v>8888</v>
      </c>
      <c r="W2165" t="s">
        <v>1172</v>
      </c>
      <c r="X2165" t="s">
        <v>6782</v>
      </c>
    </row>
    <row r="2166" spans="1:24" hidden="1" x14ac:dyDescent="0.25">
      <c r="A2166" t="s">
        <v>17268</v>
      </c>
      <c r="B2166" t="s">
        <v>17269</v>
      </c>
      <c r="C2166" s="1" t="str">
        <f t="shared" si="221"/>
        <v>21:0955</v>
      </c>
      <c r="D2166" s="1" t="str">
        <f t="shared" si="222"/>
        <v>21:0006</v>
      </c>
      <c r="E2166" t="s">
        <v>11729</v>
      </c>
      <c r="F2166" t="s">
        <v>17270</v>
      </c>
      <c r="H2166">
        <v>64.591807200000005</v>
      </c>
      <c r="I2166">
        <v>-110.1490563</v>
      </c>
      <c r="J2166" s="1" t="str">
        <f t="shared" si="219"/>
        <v>Till</v>
      </c>
      <c r="K2166" s="1" t="str">
        <f t="shared" si="223"/>
        <v>Grain Mount: 0.25 – 0.50 mm</v>
      </c>
      <c r="L2166" t="s">
        <v>16969</v>
      </c>
      <c r="M2166" s="1" t="str">
        <f t="shared" si="220"/>
        <v>Prp</v>
      </c>
      <c r="N2166" t="s">
        <v>17271</v>
      </c>
      <c r="O2166" t="s">
        <v>17272</v>
      </c>
      <c r="P2166" t="s">
        <v>7781</v>
      </c>
      <c r="Q2166" t="s">
        <v>17273</v>
      </c>
      <c r="R2166" t="s">
        <v>278</v>
      </c>
      <c r="S2166" t="s">
        <v>3603</v>
      </c>
      <c r="T2166" t="s">
        <v>182</v>
      </c>
      <c r="U2166" t="s">
        <v>170</v>
      </c>
      <c r="V2166" t="s">
        <v>3912</v>
      </c>
      <c r="W2166" t="s">
        <v>224</v>
      </c>
      <c r="X2166" t="s">
        <v>17274</v>
      </c>
    </row>
    <row r="2167" spans="1:24" hidden="1" x14ac:dyDescent="0.25">
      <c r="A2167" t="s">
        <v>17275</v>
      </c>
      <c r="B2167" t="s">
        <v>17276</v>
      </c>
      <c r="C2167" s="1" t="str">
        <f t="shared" si="221"/>
        <v>21:0955</v>
      </c>
      <c r="D2167" s="1" t="str">
        <f t="shared" si="222"/>
        <v>21:0006</v>
      </c>
      <c r="E2167" t="s">
        <v>11729</v>
      </c>
      <c r="F2167" t="s">
        <v>17277</v>
      </c>
      <c r="H2167">
        <v>64.591807200000005</v>
      </c>
      <c r="I2167">
        <v>-110.1490563</v>
      </c>
      <c r="J2167" s="1" t="str">
        <f t="shared" si="219"/>
        <v>Till</v>
      </c>
      <c r="K2167" s="1" t="str">
        <f t="shared" si="223"/>
        <v>Grain Mount: 0.25 – 0.50 mm</v>
      </c>
      <c r="L2167" t="s">
        <v>16969</v>
      </c>
      <c r="M2167" s="1" t="str">
        <f t="shared" si="220"/>
        <v>Prp</v>
      </c>
      <c r="N2167" t="s">
        <v>17278</v>
      </c>
      <c r="O2167" t="s">
        <v>15504</v>
      </c>
      <c r="P2167" t="s">
        <v>4212</v>
      </c>
      <c r="Q2167" t="s">
        <v>17279</v>
      </c>
      <c r="R2167" t="s">
        <v>245</v>
      </c>
      <c r="S2167" t="s">
        <v>17280</v>
      </c>
      <c r="T2167" t="s">
        <v>5507</v>
      </c>
      <c r="U2167" t="s">
        <v>184</v>
      </c>
      <c r="V2167" t="s">
        <v>12441</v>
      </c>
      <c r="W2167" t="s">
        <v>89</v>
      </c>
      <c r="X2167" t="s">
        <v>17281</v>
      </c>
    </row>
    <row r="2168" spans="1:24" hidden="1" x14ac:dyDescent="0.25">
      <c r="A2168" t="s">
        <v>17282</v>
      </c>
      <c r="B2168" t="s">
        <v>17283</v>
      </c>
      <c r="C2168" s="1" t="str">
        <f t="shared" si="221"/>
        <v>21:0955</v>
      </c>
      <c r="D2168" s="1" t="str">
        <f t="shared" si="222"/>
        <v>21:0006</v>
      </c>
      <c r="E2168" t="s">
        <v>11729</v>
      </c>
      <c r="F2168" t="s">
        <v>17284</v>
      </c>
      <c r="H2168">
        <v>64.591807200000005</v>
      </c>
      <c r="I2168">
        <v>-110.1490563</v>
      </c>
      <c r="J2168" s="1" t="str">
        <f t="shared" si="219"/>
        <v>Till</v>
      </c>
      <c r="K2168" s="1" t="str">
        <f t="shared" si="223"/>
        <v>Grain Mount: 0.25 – 0.50 mm</v>
      </c>
      <c r="L2168" t="s">
        <v>16969</v>
      </c>
      <c r="M2168" s="1" t="str">
        <f t="shared" ref="M2168:M2199" si="224">HYPERLINK("http://geochem.nrcan.gc.ca/cdogs/content/kwd/kwd030523_e.htm", "Prp")</f>
        <v>Prp</v>
      </c>
      <c r="N2168" t="s">
        <v>17285</v>
      </c>
      <c r="O2168" t="s">
        <v>3876</v>
      </c>
      <c r="P2168" t="s">
        <v>6216</v>
      </c>
      <c r="Q2168" t="s">
        <v>14829</v>
      </c>
      <c r="R2168" t="s">
        <v>33</v>
      </c>
      <c r="S2168" t="s">
        <v>6052</v>
      </c>
      <c r="T2168" t="s">
        <v>8088</v>
      </c>
      <c r="U2168" t="s">
        <v>245</v>
      </c>
      <c r="V2168" t="s">
        <v>17286</v>
      </c>
      <c r="W2168" t="s">
        <v>4924</v>
      </c>
      <c r="X2168" t="s">
        <v>17287</v>
      </c>
    </row>
    <row r="2169" spans="1:24" hidden="1" x14ac:dyDescent="0.25">
      <c r="A2169" t="s">
        <v>17288</v>
      </c>
      <c r="B2169" t="s">
        <v>17289</v>
      </c>
      <c r="C2169" s="1" t="str">
        <f t="shared" si="221"/>
        <v>21:0955</v>
      </c>
      <c r="D2169" s="1" t="str">
        <f t="shared" si="222"/>
        <v>21:0006</v>
      </c>
      <c r="E2169" t="s">
        <v>11729</v>
      </c>
      <c r="F2169" t="s">
        <v>17290</v>
      </c>
      <c r="H2169">
        <v>64.591807200000005</v>
      </c>
      <c r="I2169">
        <v>-110.1490563</v>
      </c>
      <c r="J2169" s="1" t="str">
        <f t="shared" si="219"/>
        <v>Till</v>
      </c>
      <c r="K2169" s="1" t="str">
        <f t="shared" si="223"/>
        <v>Grain Mount: 0.25 – 0.50 mm</v>
      </c>
      <c r="L2169" t="s">
        <v>16969</v>
      </c>
      <c r="M2169" s="1" t="str">
        <f t="shared" si="224"/>
        <v>Prp</v>
      </c>
      <c r="N2169" t="s">
        <v>17291</v>
      </c>
      <c r="O2169" t="s">
        <v>17292</v>
      </c>
      <c r="P2169" t="s">
        <v>17293</v>
      </c>
      <c r="Q2169" t="s">
        <v>543</v>
      </c>
      <c r="R2169" t="s">
        <v>33</v>
      </c>
      <c r="S2169" t="s">
        <v>4069</v>
      </c>
      <c r="T2169" t="s">
        <v>38</v>
      </c>
      <c r="U2169" t="s">
        <v>33</v>
      </c>
      <c r="V2169" t="s">
        <v>4637</v>
      </c>
      <c r="W2169" t="s">
        <v>7985</v>
      </c>
      <c r="X2169" t="s">
        <v>3310</v>
      </c>
    </row>
    <row r="2170" spans="1:24" hidden="1" x14ac:dyDescent="0.25">
      <c r="A2170" t="s">
        <v>17294</v>
      </c>
      <c r="B2170" t="s">
        <v>17295</v>
      </c>
      <c r="C2170" s="1" t="str">
        <f t="shared" si="221"/>
        <v>21:0955</v>
      </c>
      <c r="D2170" s="1" t="str">
        <f t="shared" si="222"/>
        <v>21:0006</v>
      </c>
      <c r="E2170" t="s">
        <v>11729</v>
      </c>
      <c r="F2170" t="s">
        <v>17296</v>
      </c>
      <c r="H2170">
        <v>64.591807200000005</v>
      </c>
      <c r="I2170">
        <v>-110.1490563</v>
      </c>
      <c r="J2170" s="1" t="str">
        <f t="shared" si="219"/>
        <v>Till</v>
      </c>
      <c r="K2170" s="1" t="str">
        <f t="shared" si="223"/>
        <v>Grain Mount: 0.25 – 0.50 mm</v>
      </c>
      <c r="L2170" t="s">
        <v>16969</v>
      </c>
      <c r="M2170" s="1" t="str">
        <f t="shared" si="224"/>
        <v>Prp</v>
      </c>
      <c r="N2170" t="s">
        <v>17297</v>
      </c>
      <c r="O2170" t="s">
        <v>17298</v>
      </c>
      <c r="P2170" t="s">
        <v>17299</v>
      </c>
      <c r="Q2170" t="s">
        <v>6970</v>
      </c>
      <c r="R2170" t="s">
        <v>101</v>
      </c>
      <c r="S2170" t="s">
        <v>17300</v>
      </c>
      <c r="T2170" t="s">
        <v>3380</v>
      </c>
      <c r="U2170" t="s">
        <v>90</v>
      </c>
      <c r="V2170" t="s">
        <v>17301</v>
      </c>
      <c r="W2170" t="s">
        <v>1860</v>
      </c>
      <c r="X2170" t="s">
        <v>39</v>
      </c>
    </row>
    <row r="2171" spans="1:24" hidden="1" x14ac:dyDescent="0.25">
      <c r="A2171" t="s">
        <v>17302</v>
      </c>
      <c r="B2171" t="s">
        <v>17303</v>
      </c>
      <c r="C2171" s="1" t="str">
        <f t="shared" si="221"/>
        <v>21:0955</v>
      </c>
      <c r="D2171" s="1" t="str">
        <f t="shared" si="222"/>
        <v>21:0006</v>
      </c>
      <c r="E2171" t="s">
        <v>11729</v>
      </c>
      <c r="F2171" t="s">
        <v>17304</v>
      </c>
      <c r="H2171">
        <v>64.591807200000005</v>
      </c>
      <c r="I2171">
        <v>-110.1490563</v>
      </c>
      <c r="J2171" s="1" t="str">
        <f t="shared" si="219"/>
        <v>Till</v>
      </c>
      <c r="K2171" s="1" t="str">
        <f t="shared" si="223"/>
        <v>Grain Mount: 0.25 – 0.50 mm</v>
      </c>
      <c r="L2171" t="s">
        <v>16969</v>
      </c>
      <c r="M2171" s="1" t="str">
        <f t="shared" si="224"/>
        <v>Prp</v>
      </c>
      <c r="N2171" t="s">
        <v>17305</v>
      </c>
      <c r="O2171" t="s">
        <v>17306</v>
      </c>
      <c r="P2171" t="s">
        <v>17307</v>
      </c>
      <c r="Q2171" t="s">
        <v>3727</v>
      </c>
      <c r="R2171" t="s">
        <v>90</v>
      </c>
      <c r="S2171" t="s">
        <v>12680</v>
      </c>
      <c r="T2171" t="s">
        <v>2655</v>
      </c>
      <c r="U2171" t="s">
        <v>366</v>
      </c>
      <c r="V2171" t="s">
        <v>17308</v>
      </c>
      <c r="W2171" t="s">
        <v>3124</v>
      </c>
      <c r="X2171" t="s">
        <v>5895</v>
      </c>
    </row>
    <row r="2172" spans="1:24" hidden="1" x14ac:dyDescent="0.25">
      <c r="A2172" t="s">
        <v>17309</v>
      </c>
      <c r="B2172" t="s">
        <v>17310</v>
      </c>
      <c r="C2172" s="1" t="str">
        <f t="shared" si="221"/>
        <v>21:0955</v>
      </c>
      <c r="D2172" s="1" t="str">
        <f t="shared" si="222"/>
        <v>21:0006</v>
      </c>
      <c r="E2172" t="s">
        <v>11729</v>
      </c>
      <c r="F2172" t="s">
        <v>17311</v>
      </c>
      <c r="H2172">
        <v>64.591807200000005</v>
      </c>
      <c r="I2172">
        <v>-110.1490563</v>
      </c>
      <c r="J2172" s="1" t="str">
        <f t="shared" si="219"/>
        <v>Till</v>
      </c>
      <c r="K2172" s="1" t="str">
        <f t="shared" si="223"/>
        <v>Grain Mount: 0.25 – 0.50 mm</v>
      </c>
      <c r="L2172" t="s">
        <v>16969</v>
      </c>
      <c r="M2172" s="1" t="str">
        <f t="shared" si="224"/>
        <v>Prp</v>
      </c>
      <c r="N2172" t="s">
        <v>3583</v>
      </c>
      <c r="O2172" t="s">
        <v>17312</v>
      </c>
      <c r="P2172" t="s">
        <v>17313</v>
      </c>
      <c r="Q2172" t="s">
        <v>17314</v>
      </c>
      <c r="R2172" t="s">
        <v>366</v>
      </c>
      <c r="S2172" t="s">
        <v>17315</v>
      </c>
      <c r="T2172" t="s">
        <v>1262</v>
      </c>
      <c r="U2172" t="s">
        <v>87</v>
      </c>
      <c r="V2172" t="s">
        <v>17316</v>
      </c>
      <c r="W2172" t="s">
        <v>2277</v>
      </c>
      <c r="X2172" t="s">
        <v>17317</v>
      </c>
    </row>
    <row r="2173" spans="1:24" hidden="1" x14ac:dyDescent="0.25">
      <c r="A2173" t="s">
        <v>17318</v>
      </c>
      <c r="B2173" t="s">
        <v>17319</v>
      </c>
      <c r="C2173" s="1" t="str">
        <f t="shared" si="221"/>
        <v>21:0955</v>
      </c>
      <c r="D2173" s="1" t="str">
        <f t="shared" si="222"/>
        <v>21:0006</v>
      </c>
      <c r="E2173" t="s">
        <v>11729</v>
      </c>
      <c r="F2173" t="s">
        <v>17320</v>
      </c>
      <c r="H2173">
        <v>64.591807200000005</v>
      </c>
      <c r="I2173">
        <v>-110.1490563</v>
      </c>
      <c r="J2173" s="1" t="str">
        <f t="shared" si="219"/>
        <v>Till</v>
      </c>
      <c r="K2173" s="1" t="str">
        <f t="shared" si="223"/>
        <v>Grain Mount: 0.25 – 0.50 mm</v>
      </c>
      <c r="L2173" t="s">
        <v>16969</v>
      </c>
      <c r="M2173" s="1" t="str">
        <f t="shared" si="224"/>
        <v>Prp</v>
      </c>
      <c r="N2173" t="s">
        <v>7708</v>
      </c>
      <c r="O2173" t="s">
        <v>17321</v>
      </c>
      <c r="P2173" t="s">
        <v>8667</v>
      </c>
      <c r="Q2173" t="s">
        <v>3377</v>
      </c>
      <c r="R2173" t="s">
        <v>33</v>
      </c>
      <c r="S2173" t="s">
        <v>17322</v>
      </c>
      <c r="T2173" t="s">
        <v>3479</v>
      </c>
      <c r="U2173" t="s">
        <v>223</v>
      </c>
      <c r="V2173" t="s">
        <v>17323</v>
      </c>
      <c r="W2173" t="s">
        <v>1451</v>
      </c>
      <c r="X2173" t="s">
        <v>17324</v>
      </c>
    </row>
    <row r="2174" spans="1:24" hidden="1" x14ac:dyDescent="0.25">
      <c r="A2174" t="s">
        <v>17325</v>
      </c>
      <c r="B2174" t="s">
        <v>17326</v>
      </c>
      <c r="C2174" s="1" t="str">
        <f t="shared" si="221"/>
        <v>21:0955</v>
      </c>
      <c r="D2174" s="1" t="str">
        <f t="shared" si="222"/>
        <v>21:0006</v>
      </c>
      <c r="E2174" t="s">
        <v>11729</v>
      </c>
      <c r="F2174" t="s">
        <v>17327</v>
      </c>
      <c r="H2174">
        <v>64.591807200000005</v>
      </c>
      <c r="I2174">
        <v>-110.1490563</v>
      </c>
      <c r="J2174" s="1" t="str">
        <f t="shared" si="219"/>
        <v>Till</v>
      </c>
      <c r="K2174" s="1" t="str">
        <f t="shared" si="223"/>
        <v>Grain Mount: 0.25 – 0.50 mm</v>
      </c>
      <c r="L2174" t="s">
        <v>16969</v>
      </c>
      <c r="M2174" s="1" t="str">
        <f t="shared" si="224"/>
        <v>Prp</v>
      </c>
      <c r="N2174" t="s">
        <v>17328</v>
      </c>
      <c r="O2174" t="s">
        <v>7833</v>
      </c>
      <c r="P2174" t="s">
        <v>17329</v>
      </c>
      <c r="Q2174" t="s">
        <v>17330</v>
      </c>
      <c r="R2174" t="s">
        <v>474</v>
      </c>
      <c r="S2174" t="s">
        <v>5211</v>
      </c>
      <c r="T2174" t="s">
        <v>1451</v>
      </c>
      <c r="U2174" t="s">
        <v>457</v>
      </c>
      <c r="V2174" t="s">
        <v>17331</v>
      </c>
      <c r="W2174" t="s">
        <v>2343</v>
      </c>
      <c r="X2174" t="s">
        <v>1690</v>
      </c>
    </row>
    <row r="2175" spans="1:24" hidden="1" x14ac:dyDescent="0.25">
      <c r="A2175" t="s">
        <v>17332</v>
      </c>
      <c r="B2175" t="s">
        <v>17333</v>
      </c>
      <c r="C2175" s="1" t="str">
        <f t="shared" si="221"/>
        <v>21:0955</v>
      </c>
      <c r="D2175" s="1" t="str">
        <f t="shared" si="222"/>
        <v>21:0006</v>
      </c>
      <c r="E2175" t="s">
        <v>11729</v>
      </c>
      <c r="F2175" t="s">
        <v>17334</v>
      </c>
      <c r="H2175">
        <v>64.591807200000005</v>
      </c>
      <c r="I2175">
        <v>-110.1490563</v>
      </c>
      <c r="J2175" s="1" t="str">
        <f t="shared" si="219"/>
        <v>Till</v>
      </c>
      <c r="K2175" s="1" t="str">
        <f t="shared" si="223"/>
        <v>Grain Mount: 0.25 – 0.50 mm</v>
      </c>
      <c r="L2175" t="s">
        <v>16969</v>
      </c>
      <c r="M2175" s="1" t="str">
        <f t="shared" si="224"/>
        <v>Prp</v>
      </c>
      <c r="N2175" t="s">
        <v>4114</v>
      </c>
      <c r="O2175" t="s">
        <v>17335</v>
      </c>
      <c r="P2175" t="s">
        <v>5201</v>
      </c>
      <c r="Q2175" t="s">
        <v>17336</v>
      </c>
      <c r="R2175" t="s">
        <v>87</v>
      </c>
      <c r="S2175" t="s">
        <v>7014</v>
      </c>
      <c r="T2175" t="s">
        <v>2925</v>
      </c>
      <c r="U2175" t="s">
        <v>366</v>
      </c>
      <c r="V2175" t="s">
        <v>8435</v>
      </c>
      <c r="W2175" t="s">
        <v>1503</v>
      </c>
      <c r="X2175" t="s">
        <v>17337</v>
      </c>
    </row>
    <row r="2176" spans="1:24" hidden="1" x14ac:dyDescent="0.25">
      <c r="A2176" t="s">
        <v>17338</v>
      </c>
      <c r="B2176" t="s">
        <v>17339</v>
      </c>
      <c r="C2176" s="1" t="str">
        <f t="shared" si="221"/>
        <v>21:0955</v>
      </c>
      <c r="D2176" s="1" t="str">
        <f t="shared" si="222"/>
        <v>21:0006</v>
      </c>
      <c r="E2176" t="s">
        <v>11729</v>
      </c>
      <c r="F2176" t="s">
        <v>17340</v>
      </c>
      <c r="H2176">
        <v>64.591807200000005</v>
      </c>
      <c r="I2176">
        <v>-110.1490563</v>
      </c>
      <c r="J2176" s="1" t="str">
        <f t="shared" si="219"/>
        <v>Till</v>
      </c>
      <c r="K2176" s="1" t="str">
        <f t="shared" si="223"/>
        <v>Grain Mount: 0.25 – 0.50 mm</v>
      </c>
      <c r="L2176" t="s">
        <v>16969</v>
      </c>
      <c r="M2176" s="1" t="str">
        <f t="shared" si="224"/>
        <v>Prp</v>
      </c>
      <c r="N2176" t="s">
        <v>16069</v>
      </c>
      <c r="O2176" t="s">
        <v>11988</v>
      </c>
      <c r="P2176" t="s">
        <v>11015</v>
      </c>
      <c r="Q2176" t="s">
        <v>17341</v>
      </c>
      <c r="R2176" t="s">
        <v>366</v>
      </c>
      <c r="S2176" t="s">
        <v>17342</v>
      </c>
      <c r="T2176" t="s">
        <v>3720</v>
      </c>
      <c r="U2176" t="s">
        <v>33</v>
      </c>
      <c r="V2176" t="s">
        <v>17343</v>
      </c>
      <c r="W2176" t="s">
        <v>6568</v>
      </c>
      <c r="X2176" t="s">
        <v>2572</v>
      </c>
    </row>
    <row r="2177" spans="1:24" hidden="1" x14ac:dyDescent="0.25">
      <c r="A2177" t="s">
        <v>17344</v>
      </c>
      <c r="B2177" t="s">
        <v>17345</v>
      </c>
      <c r="C2177" s="1" t="str">
        <f t="shared" si="221"/>
        <v>21:0955</v>
      </c>
      <c r="D2177" s="1" t="str">
        <f t="shared" si="222"/>
        <v>21:0006</v>
      </c>
      <c r="E2177" t="s">
        <v>11729</v>
      </c>
      <c r="F2177" t="s">
        <v>17346</v>
      </c>
      <c r="H2177">
        <v>64.591807200000005</v>
      </c>
      <c r="I2177">
        <v>-110.1490563</v>
      </c>
      <c r="J2177" s="1" t="str">
        <f t="shared" si="219"/>
        <v>Till</v>
      </c>
      <c r="K2177" s="1" t="str">
        <f t="shared" si="223"/>
        <v>Grain Mount: 0.25 – 0.50 mm</v>
      </c>
      <c r="L2177" t="s">
        <v>16969</v>
      </c>
      <c r="M2177" s="1" t="str">
        <f t="shared" si="224"/>
        <v>Prp</v>
      </c>
      <c r="N2177" t="s">
        <v>13111</v>
      </c>
      <c r="O2177" t="s">
        <v>10183</v>
      </c>
      <c r="P2177" t="s">
        <v>12197</v>
      </c>
      <c r="Q2177" t="s">
        <v>16674</v>
      </c>
      <c r="R2177" t="s">
        <v>234</v>
      </c>
      <c r="S2177" t="s">
        <v>13338</v>
      </c>
      <c r="T2177" t="s">
        <v>2423</v>
      </c>
      <c r="U2177" t="s">
        <v>331</v>
      </c>
      <c r="V2177" t="s">
        <v>10878</v>
      </c>
      <c r="W2177" t="s">
        <v>588</v>
      </c>
      <c r="X2177" t="s">
        <v>17347</v>
      </c>
    </row>
    <row r="2178" spans="1:24" hidden="1" x14ac:dyDescent="0.25">
      <c r="A2178" t="s">
        <v>17348</v>
      </c>
      <c r="B2178" t="s">
        <v>17349</v>
      </c>
      <c r="C2178" s="1" t="str">
        <f t="shared" si="221"/>
        <v>21:0955</v>
      </c>
      <c r="D2178" s="1" t="str">
        <f t="shared" si="222"/>
        <v>21:0006</v>
      </c>
      <c r="E2178" t="s">
        <v>11729</v>
      </c>
      <c r="F2178" t="s">
        <v>17350</v>
      </c>
      <c r="H2178">
        <v>64.591807200000005</v>
      </c>
      <c r="I2178">
        <v>-110.1490563</v>
      </c>
      <c r="J2178" s="1" t="str">
        <f t="shared" si="219"/>
        <v>Till</v>
      </c>
      <c r="K2178" s="1" t="str">
        <f t="shared" si="223"/>
        <v>Grain Mount: 0.25 – 0.50 mm</v>
      </c>
      <c r="L2178" t="s">
        <v>16969</v>
      </c>
      <c r="M2178" s="1" t="str">
        <f t="shared" si="224"/>
        <v>Prp</v>
      </c>
      <c r="N2178" t="s">
        <v>17351</v>
      </c>
      <c r="O2178" t="s">
        <v>2878</v>
      </c>
      <c r="P2178" t="s">
        <v>12361</v>
      </c>
      <c r="Q2178" t="s">
        <v>2642</v>
      </c>
      <c r="R2178" t="s">
        <v>555</v>
      </c>
      <c r="S2178" t="s">
        <v>17352</v>
      </c>
      <c r="T2178" t="s">
        <v>927</v>
      </c>
      <c r="U2178" t="s">
        <v>474</v>
      </c>
      <c r="V2178" t="s">
        <v>17213</v>
      </c>
      <c r="W2178" t="s">
        <v>1719</v>
      </c>
      <c r="X2178" t="s">
        <v>17353</v>
      </c>
    </row>
    <row r="2179" spans="1:24" hidden="1" x14ac:dyDescent="0.25">
      <c r="A2179" t="s">
        <v>17354</v>
      </c>
      <c r="B2179" t="s">
        <v>17355</v>
      </c>
      <c r="C2179" s="1" t="str">
        <f t="shared" si="221"/>
        <v>21:0955</v>
      </c>
      <c r="D2179" s="1" t="str">
        <f t="shared" si="222"/>
        <v>21:0006</v>
      </c>
      <c r="E2179" t="s">
        <v>11729</v>
      </c>
      <c r="F2179" t="s">
        <v>17356</v>
      </c>
      <c r="H2179">
        <v>64.591807200000005</v>
      </c>
      <c r="I2179">
        <v>-110.1490563</v>
      </c>
      <c r="J2179" s="1" t="str">
        <f t="shared" si="219"/>
        <v>Till</v>
      </c>
      <c r="K2179" s="1" t="str">
        <f t="shared" si="223"/>
        <v>Grain Mount: 0.25 – 0.50 mm</v>
      </c>
      <c r="L2179" t="s">
        <v>16969</v>
      </c>
      <c r="M2179" s="1" t="str">
        <f t="shared" si="224"/>
        <v>Prp</v>
      </c>
      <c r="N2179" t="s">
        <v>12188</v>
      </c>
      <c r="O2179" t="s">
        <v>17357</v>
      </c>
      <c r="P2179" t="s">
        <v>17358</v>
      </c>
      <c r="Q2179" t="s">
        <v>17359</v>
      </c>
      <c r="R2179" t="s">
        <v>278</v>
      </c>
      <c r="S2179" t="s">
        <v>17360</v>
      </c>
      <c r="T2179" t="s">
        <v>3111</v>
      </c>
      <c r="U2179" t="s">
        <v>254</v>
      </c>
      <c r="V2179" t="s">
        <v>17361</v>
      </c>
      <c r="W2179" t="s">
        <v>3829</v>
      </c>
      <c r="X2179" t="s">
        <v>17362</v>
      </c>
    </row>
    <row r="2180" spans="1:24" hidden="1" x14ac:dyDescent="0.25">
      <c r="A2180" t="s">
        <v>17363</v>
      </c>
      <c r="B2180" t="s">
        <v>17364</v>
      </c>
      <c r="C2180" s="1" t="str">
        <f t="shared" si="221"/>
        <v>21:0955</v>
      </c>
      <c r="D2180" s="1" t="str">
        <f t="shared" si="222"/>
        <v>21:0006</v>
      </c>
      <c r="E2180" t="s">
        <v>11729</v>
      </c>
      <c r="F2180" t="s">
        <v>17365</v>
      </c>
      <c r="H2180">
        <v>64.591807200000005</v>
      </c>
      <c r="I2180">
        <v>-110.1490563</v>
      </c>
      <c r="J2180" s="1" t="str">
        <f t="shared" si="219"/>
        <v>Till</v>
      </c>
      <c r="K2180" s="1" t="str">
        <f t="shared" si="223"/>
        <v>Grain Mount: 0.25 – 0.50 mm</v>
      </c>
      <c r="L2180" t="s">
        <v>16969</v>
      </c>
      <c r="M2180" s="1" t="str">
        <f t="shared" si="224"/>
        <v>Prp</v>
      </c>
      <c r="N2180" t="s">
        <v>17366</v>
      </c>
      <c r="O2180" t="s">
        <v>17367</v>
      </c>
      <c r="P2180" t="s">
        <v>16239</v>
      </c>
      <c r="Q2180" t="s">
        <v>17368</v>
      </c>
      <c r="R2180" t="s">
        <v>223</v>
      </c>
      <c r="S2180" t="s">
        <v>71</v>
      </c>
      <c r="T2180" t="s">
        <v>4031</v>
      </c>
      <c r="U2180" t="s">
        <v>331</v>
      </c>
      <c r="V2180" t="s">
        <v>17369</v>
      </c>
      <c r="W2180" t="s">
        <v>636</v>
      </c>
      <c r="X2180" t="s">
        <v>5162</v>
      </c>
    </row>
    <row r="2181" spans="1:24" hidden="1" x14ac:dyDescent="0.25">
      <c r="A2181" t="s">
        <v>17370</v>
      </c>
      <c r="B2181" t="s">
        <v>17371</v>
      </c>
      <c r="C2181" s="1" t="str">
        <f t="shared" si="221"/>
        <v>21:0955</v>
      </c>
      <c r="D2181" s="1" t="str">
        <f t="shared" si="222"/>
        <v>21:0006</v>
      </c>
      <c r="E2181" t="s">
        <v>11729</v>
      </c>
      <c r="F2181" t="s">
        <v>17372</v>
      </c>
      <c r="H2181">
        <v>64.591807200000005</v>
      </c>
      <c r="I2181">
        <v>-110.1490563</v>
      </c>
      <c r="J2181" s="1" t="str">
        <f t="shared" si="219"/>
        <v>Till</v>
      </c>
      <c r="K2181" s="1" t="str">
        <f t="shared" si="223"/>
        <v>Grain Mount: 0.25 – 0.50 mm</v>
      </c>
      <c r="L2181" t="s">
        <v>16969</v>
      </c>
      <c r="M2181" s="1" t="str">
        <f t="shared" si="224"/>
        <v>Prp</v>
      </c>
      <c r="N2181" t="s">
        <v>12948</v>
      </c>
      <c r="O2181" t="s">
        <v>17321</v>
      </c>
      <c r="P2181" t="s">
        <v>17373</v>
      </c>
      <c r="Q2181" t="s">
        <v>1315</v>
      </c>
      <c r="R2181" t="s">
        <v>33</v>
      </c>
      <c r="S2181" t="s">
        <v>17374</v>
      </c>
      <c r="T2181" t="s">
        <v>1850</v>
      </c>
      <c r="U2181" t="s">
        <v>33</v>
      </c>
      <c r="V2181" t="s">
        <v>17375</v>
      </c>
      <c r="W2181" t="s">
        <v>120</v>
      </c>
      <c r="X2181" t="s">
        <v>6773</v>
      </c>
    </row>
    <row r="2182" spans="1:24" hidden="1" x14ac:dyDescent="0.25">
      <c r="A2182" t="s">
        <v>17376</v>
      </c>
      <c r="B2182" t="s">
        <v>17377</v>
      </c>
      <c r="C2182" s="1" t="str">
        <f t="shared" si="221"/>
        <v>21:0955</v>
      </c>
      <c r="D2182" s="1" t="str">
        <f t="shared" si="222"/>
        <v>21:0006</v>
      </c>
      <c r="E2182" t="s">
        <v>11729</v>
      </c>
      <c r="F2182" t="s">
        <v>17378</v>
      </c>
      <c r="H2182">
        <v>64.591807200000005</v>
      </c>
      <c r="I2182">
        <v>-110.1490563</v>
      </c>
      <c r="J2182" s="1" t="str">
        <f t="shared" ref="J2182:J2245" si="225">HYPERLINK("http://geochem.nrcan.gc.ca/cdogs/content/kwd/kwd020044_e.htm", "Till")</f>
        <v>Till</v>
      </c>
      <c r="K2182" s="1" t="str">
        <f t="shared" si="223"/>
        <v>Grain Mount: 0.25 – 0.50 mm</v>
      </c>
      <c r="L2182" t="s">
        <v>16969</v>
      </c>
      <c r="M2182" s="1" t="str">
        <f t="shared" si="224"/>
        <v>Prp</v>
      </c>
      <c r="N2182" t="s">
        <v>17379</v>
      </c>
      <c r="O2182" t="s">
        <v>4232</v>
      </c>
      <c r="P2182" t="s">
        <v>17380</v>
      </c>
      <c r="Q2182" t="s">
        <v>7268</v>
      </c>
      <c r="R2182" t="s">
        <v>33</v>
      </c>
      <c r="S2182" t="s">
        <v>17229</v>
      </c>
      <c r="T2182" t="s">
        <v>2581</v>
      </c>
      <c r="U2182" t="s">
        <v>645</v>
      </c>
      <c r="V2182" t="s">
        <v>17381</v>
      </c>
      <c r="W2182" t="s">
        <v>403</v>
      </c>
      <c r="X2182" t="s">
        <v>17382</v>
      </c>
    </row>
    <row r="2183" spans="1:24" hidden="1" x14ac:dyDescent="0.25">
      <c r="A2183" t="s">
        <v>17383</v>
      </c>
      <c r="B2183" t="s">
        <v>17384</v>
      </c>
      <c r="C2183" s="1" t="str">
        <f t="shared" si="221"/>
        <v>21:0955</v>
      </c>
      <c r="D2183" s="1" t="str">
        <f t="shared" si="222"/>
        <v>21:0006</v>
      </c>
      <c r="E2183" t="s">
        <v>11729</v>
      </c>
      <c r="F2183" t="s">
        <v>17385</v>
      </c>
      <c r="H2183">
        <v>64.591807200000005</v>
      </c>
      <c r="I2183">
        <v>-110.1490563</v>
      </c>
      <c r="J2183" s="1" t="str">
        <f t="shared" si="225"/>
        <v>Till</v>
      </c>
      <c r="K2183" s="1" t="str">
        <f t="shared" si="223"/>
        <v>Grain Mount: 0.25 – 0.50 mm</v>
      </c>
      <c r="L2183" t="s">
        <v>16969</v>
      </c>
      <c r="M2183" s="1" t="str">
        <f t="shared" si="224"/>
        <v>Prp</v>
      </c>
      <c r="N2183" t="s">
        <v>4191</v>
      </c>
      <c r="O2183" t="s">
        <v>17386</v>
      </c>
      <c r="P2183" t="s">
        <v>2003</v>
      </c>
      <c r="Q2183" t="s">
        <v>2902</v>
      </c>
      <c r="R2183" t="s">
        <v>33</v>
      </c>
      <c r="S2183" t="s">
        <v>15557</v>
      </c>
      <c r="T2183" t="s">
        <v>11457</v>
      </c>
      <c r="U2183" t="s">
        <v>469</v>
      </c>
      <c r="V2183" t="s">
        <v>17387</v>
      </c>
      <c r="W2183" t="s">
        <v>5776</v>
      </c>
      <c r="X2183" t="s">
        <v>17388</v>
      </c>
    </row>
    <row r="2184" spans="1:24" hidden="1" x14ac:dyDescent="0.25">
      <c r="A2184" t="s">
        <v>17389</v>
      </c>
      <c r="B2184" t="s">
        <v>17390</v>
      </c>
      <c r="C2184" s="1" t="str">
        <f t="shared" si="221"/>
        <v>21:0955</v>
      </c>
      <c r="D2184" s="1" t="str">
        <f t="shared" si="222"/>
        <v>21:0006</v>
      </c>
      <c r="E2184" t="s">
        <v>11729</v>
      </c>
      <c r="F2184" t="s">
        <v>17391</v>
      </c>
      <c r="H2184">
        <v>64.591807200000005</v>
      </c>
      <c r="I2184">
        <v>-110.1490563</v>
      </c>
      <c r="J2184" s="1" t="str">
        <f t="shared" si="225"/>
        <v>Till</v>
      </c>
      <c r="K2184" s="1" t="str">
        <f t="shared" si="223"/>
        <v>Grain Mount: 0.25 – 0.50 mm</v>
      </c>
      <c r="L2184" t="s">
        <v>16969</v>
      </c>
      <c r="M2184" s="1" t="str">
        <f t="shared" si="224"/>
        <v>Prp</v>
      </c>
      <c r="N2184" t="s">
        <v>17392</v>
      </c>
      <c r="O2184" t="s">
        <v>7914</v>
      </c>
      <c r="P2184" t="s">
        <v>17393</v>
      </c>
      <c r="Q2184" t="s">
        <v>8078</v>
      </c>
      <c r="R2184" t="s">
        <v>411</v>
      </c>
      <c r="S2184" t="s">
        <v>17394</v>
      </c>
      <c r="T2184" t="s">
        <v>4497</v>
      </c>
      <c r="U2184" t="s">
        <v>2609</v>
      </c>
      <c r="V2184" t="s">
        <v>17395</v>
      </c>
      <c r="W2184" t="s">
        <v>3191</v>
      </c>
      <c r="X2184" t="s">
        <v>17396</v>
      </c>
    </row>
    <row r="2185" spans="1:24" hidden="1" x14ac:dyDescent="0.25">
      <c r="A2185" t="s">
        <v>17397</v>
      </c>
      <c r="B2185" t="s">
        <v>17398</v>
      </c>
      <c r="C2185" s="1" t="str">
        <f t="shared" si="221"/>
        <v>21:0955</v>
      </c>
      <c r="D2185" s="1" t="str">
        <f t="shared" si="222"/>
        <v>21:0006</v>
      </c>
      <c r="E2185" t="s">
        <v>11729</v>
      </c>
      <c r="F2185" t="s">
        <v>17399</v>
      </c>
      <c r="H2185">
        <v>64.591807200000005</v>
      </c>
      <c r="I2185">
        <v>-110.1490563</v>
      </c>
      <c r="J2185" s="1" t="str">
        <f t="shared" si="225"/>
        <v>Till</v>
      </c>
      <c r="K2185" s="1" t="str">
        <f t="shared" si="223"/>
        <v>Grain Mount: 0.25 – 0.50 mm</v>
      </c>
      <c r="L2185" t="s">
        <v>16969</v>
      </c>
      <c r="M2185" s="1" t="str">
        <f t="shared" si="224"/>
        <v>Prp</v>
      </c>
      <c r="N2185" t="s">
        <v>17400</v>
      </c>
      <c r="O2185" t="s">
        <v>17401</v>
      </c>
      <c r="P2185" t="s">
        <v>17402</v>
      </c>
      <c r="Q2185" t="s">
        <v>7147</v>
      </c>
      <c r="R2185" t="s">
        <v>47</v>
      </c>
      <c r="S2185" t="s">
        <v>17403</v>
      </c>
      <c r="T2185" t="s">
        <v>891</v>
      </c>
      <c r="U2185" t="s">
        <v>36</v>
      </c>
      <c r="V2185" t="s">
        <v>17404</v>
      </c>
      <c r="W2185" t="s">
        <v>4087</v>
      </c>
      <c r="X2185" t="s">
        <v>17405</v>
      </c>
    </row>
    <row r="2186" spans="1:24" hidden="1" x14ac:dyDescent="0.25">
      <c r="A2186" t="s">
        <v>17406</v>
      </c>
      <c r="B2186" t="s">
        <v>17407</v>
      </c>
      <c r="C2186" s="1" t="str">
        <f t="shared" si="221"/>
        <v>21:0955</v>
      </c>
      <c r="D2186" s="1" t="str">
        <f t="shared" si="222"/>
        <v>21:0006</v>
      </c>
      <c r="E2186" t="s">
        <v>11729</v>
      </c>
      <c r="F2186" t="s">
        <v>17408</v>
      </c>
      <c r="H2186">
        <v>64.591807200000005</v>
      </c>
      <c r="I2186">
        <v>-110.1490563</v>
      </c>
      <c r="J2186" s="1" t="str">
        <f t="shared" si="225"/>
        <v>Till</v>
      </c>
      <c r="K2186" s="1" t="str">
        <f t="shared" si="223"/>
        <v>Grain Mount: 0.25 – 0.50 mm</v>
      </c>
      <c r="L2186" t="s">
        <v>16969</v>
      </c>
      <c r="M2186" s="1" t="str">
        <f t="shared" si="224"/>
        <v>Prp</v>
      </c>
      <c r="N2186" t="s">
        <v>17409</v>
      </c>
      <c r="O2186" t="s">
        <v>3387</v>
      </c>
      <c r="P2186" t="s">
        <v>17410</v>
      </c>
      <c r="Q2186" t="s">
        <v>10809</v>
      </c>
      <c r="R2186" t="s">
        <v>33</v>
      </c>
      <c r="S2186" t="s">
        <v>3655</v>
      </c>
      <c r="T2186" t="s">
        <v>858</v>
      </c>
      <c r="U2186" t="s">
        <v>462</v>
      </c>
      <c r="V2186" t="s">
        <v>7101</v>
      </c>
      <c r="W2186" t="s">
        <v>451</v>
      </c>
      <c r="X2186" t="s">
        <v>17411</v>
      </c>
    </row>
    <row r="2187" spans="1:24" hidden="1" x14ac:dyDescent="0.25">
      <c r="A2187" t="s">
        <v>17412</v>
      </c>
      <c r="B2187" t="s">
        <v>17413</v>
      </c>
      <c r="C2187" s="1" t="str">
        <f t="shared" si="221"/>
        <v>21:0955</v>
      </c>
      <c r="D2187" s="1" t="str">
        <f t="shared" si="222"/>
        <v>21:0006</v>
      </c>
      <c r="E2187" t="s">
        <v>11729</v>
      </c>
      <c r="F2187" t="s">
        <v>17414</v>
      </c>
      <c r="H2187">
        <v>64.591807200000005</v>
      </c>
      <c r="I2187">
        <v>-110.1490563</v>
      </c>
      <c r="J2187" s="1" t="str">
        <f t="shared" si="225"/>
        <v>Till</v>
      </c>
      <c r="K2187" s="1" t="str">
        <f t="shared" si="223"/>
        <v>Grain Mount: 0.25 – 0.50 mm</v>
      </c>
      <c r="L2187" t="s">
        <v>16969</v>
      </c>
      <c r="M2187" s="1" t="str">
        <f t="shared" si="224"/>
        <v>Prp</v>
      </c>
      <c r="N2187" t="s">
        <v>13340</v>
      </c>
      <c r="O2187" t="s">
        <v>5226</v>
      </c>
      <c r="P2187" t="s">
        <v>4057</v>
      </c>
      <c r="Q2187" t="s">
        <v>8230</v>
      </c>
      <c r="R2187" t="s">
        <v>411</v>
      </c>
      <c r="S2187" t="s">
        <v>6857</v>
      </c>
      <c r="T2187" t="s">
        <v>3191</v>
      </c>
      <c r="U2187" t="s">
        <v>61</v>
      </c>
      <c r="V2187" t="s">
        <v>17415</v>
      </c>
      <c r="W2187" t="s">
        <v>6315</v>
      </c>
      <c r="X2187" t="s">
        <v>17416</v>
      </c>
    </row>
    <row r="2188" spans="1:24" hidden="1" x14ac:dyDescent="0.25">
      <c r="A2188" t="s">
        <v>17417</v>
      </c>
      <c r="B2188" t="s">
        <v>17418</v>
      </c>
      <c r="C2188" s="1" t="str">
        <f t="shared" si="221"/>
        <v>21:0955</v>
      </c>
      <c r="D2188" s="1" t="str">
        <f t="shared" si="222"/>
        <v>21:0006</v>
      </c>
      <c r="E2188" t="s">
        <v>11729</v>
      </c>
      <c r="F2188" t="s">
        <v>17419</v>
      </c>
      <c r="H2188">
        <v>64.591807200000005</v>
      </c>
      <c r="I2188">
        <v>-110.1490563</v>
      </c>
      <c r="J2188" s="1" t="str">
        <f t="shared" si="225"/>
        <v>Till</v>
      </c>
      <c r="K2188" s="1" t="str">
        <f t="shared" si="223"/>
        <v>Grain Mount: 0.25 – 0.50 mm</v>
      </c>
      <c r="L2188" t="s">
        <v>16969</v>
      </c>
      <c r="M2188" s="1" t="str">
        <f t="shared" si="224"/>
        <v>Prp</v>
      </c>
      <c r="N2188" t="s">
        <v>17420</v>
      </c>
      <c r="O2188" t="s">
        <v>12499</v>
      </c>
      <c r="P2188" t="s">
        <v>6203</v>
      </c>
      <c r="Q2188" t="s">
        <v>17421</v>
      </c>
      <c r="R2188" t="s">
        <v>220</v>
      </c>
      <c r="S2188" t="s">
        <v>378</v>
      </c>
      <c r="T2188" t="s">
        <v>868</v>
      </c>
      <c r="U2188" t="s">
        <v>33</v>
      </c>
      <c r="V2188" t="s">
        <v>3701</v>
      </c>
      <c r="W2188" t="s">
        <v>558</v>
      </c>
      <c r="X2188" t="s">
        <v>2104</v>
      </c>
    </row>
    <row r="2189" spans="1:24" hidden="1" x14ac:dyDescent="0.25">
      <c r="A2189" t="s">
        <v>17422</v>
      </c>
      <c r="B2189" t="s">
        <v>17423</v>
      </c>
      <c r="C2189" s="1" t="str">
        <f t="shared" si="221"/>
        <v>21:0955</v>
      </c>
      <c r="D2189" s="1" t="str">
        <f t="shared" si="222"/>
        <v>21:0006</v>
      </c>
      <c r="E2189" t="s">
        <v>11729</v>
      </c>
      <c r="F2189" t="s">
        <v>17424</v>
      </c>
      <c r="H2189">
        <v>64.591807200000005</v>
      </c>
      <c r="I2189">
        <v>-110.1490563</v>
      </c>
      <c r="J2189" s="1" t="str">
        <f t="shared" si="225"/>
        <v>Till</v>
      </c>
      <c r="K2189" s="1" t="str">
        <f t="shared" si="223"/>
        <v>Grain Mount: 0.25 – 0.50 mm</v>
      </c>
      <c r="L2189" t="s">
        <v>16969</v>
      </c>
      <c r="M2189" s="1" t="str">
        <f t="shared" si="224"/>
        <v>Prp</v>
      </c>
      <c r="N2189" t="s">
        <v>17425</v>
      </c>
      <c r="O2189" t="s">
        <v>8513</v>
      </c>
      <c r="P2189" t="s">
        <v>17426</v>
      </c>
      <c r="Q2189" t="s">
        <v>17427</v>
      </c>
      <c r="R2189" t="s">
        <v>234</v>
      </c>
      <c r="S2189" t="s">
        <v>17428</v>
      </c>
      <c r="T2189" t="s">
        <v>599</v>
      </c>
      <c r="U2189" t="s">
        <v>33</v>
      </c>
      <c r="V2189" t="s">
        <v>5842</v>
      </c>
      <c r="W2189" t="s">
        <v>343</v>
      </c>
      <c r="X2189" t="s">
        <v>17429</v>
      </c>
    </row>
    <row r="2190" spans="1:24" hidden="1" x14ac:dyDescent="0.25">
      <c r="A2190" t="s">
        <v>17430</v>
      </c>
      <c r="B2190" t="s">
        <v>17431</v>
      </c>
      <c r="C2190" s="1" t="str">
        <f t="shared" si="221"/>
        <v>21:0955</v>
      </c>
      <c r="D2190" s="1" t="str">
        <f t="shared" si="222"/>
        <v>21:0006</v>
      </c>
      <c r="E2190" t="s">
        <v>11729</v>
      </c>
      <c r="F2190" t="s">
        <v>17432</v>
      </c>
      <c r="H2190">
        <v>64.591807200000005</v>
      </c>
      <c r="I2190">
        <v>-110.1490563</v>
      </c>
      <c r="J2190" s="1" t="str">
        <f t="shared" si="225"/>
        <v>Till</v>
      </c>
      <c r="K2190" s="1" t="str">
        <f t="shared" si="223"/>
        <v>Grain Mount: 0.25 – 0.50 mm</v>
      </c>
      <c r="L2190" t="s">
        <v>16969</v>
      </c>
      <c r="M2190" s="1" t="str">
        <f t="shared" si="224"/>
        <v>Prp</v>
      </c>
      <c r="N2190" t="s">
        <v>10965</v>
      </c>
      <c r="O2190" t="s">
        <v>17433</v>
      </c>
      <c r="P2190" t="s">
        <v>17434</v>
      </c>
      <c r="Q2190" t="s">
        <v>17435</v>
      </c>
      <c r="R2190" t="s">
        <v>234</v>
      </c>
      <c r="S2190" t="s">
        <v>8675</v>
      </c>
      <c r="T2190" t="s">
        <v>2473</v>
      </c>
      <c r="U2190" t="s">
        <v>33</v>
      </c>
      <c r="V2190" t="s">
        <v>4498</v>
      </c>
      <c r="W2190" t="s">
        <v>2759</v>
      </c>
      <c r="X2190" t="s">
        <v>17436</v>
      </c>
    </row>
    <row r="2191" spans="1:24" hidden="1" x14ac:dyDescent="0.25">
      <c r="A2191" t="s">
        <v>17437</v>
      </c>
      <c r="B2191" t="s">
        <v>17438</v>
      </c>
      <c r="C2191" s="1" t="str">
        <f t="shared" si="221"/>
        <v>21:0955</v>
      </c>
      <c r="D2191" s="1" t="str">
        <f t="shared" si="222"/>
        <v>21:0006</v>
      </c>
      <c r="E2191" t="s">
        <v>11729</v>
      </c>
      <c r="F2191" t="s">
        <v>17439</v>
      </c>
      <c r="H2191">
        <v>64.591807200000005</v>
      </c>
      <c r="I2191">
        <v>-110.1490563</v>
      </c>
      <c r="J2191" s="1" t="str">
        <f t="shared" si="225"/>
        <v>Till</v>
      </c>
      <c r="K2191" s="1" t="str">
        <f t="shared" si="223"/>
        <v>Grain Mount: 0.25 – 0.50 mm</v>
      </c>
      <c r="L2191" t="s">
        <v>16969</v>
      </c>
      <c r="M2191" s="1" t="str">
        <f t="shared" si="224"/>
        <v>Prp</v>
      </c>
      <c r="N2191" t="s">
        <v>17440</v>
      </c>
      <c r="O2191" t="s">
        <v>17441</v>
      </c>
      <c r="P2191" t="s">
        <v>3146</v>
      </c>
      <c r="Q2191" t="s">
        <v>17066</v>
      </c>
      <c r="R2191" t="s">
        <v>33</v>
      </c>
      <c r="S2191" t="s">
        <v>17442</v>
      </c>
      <c r="T2191" t="s">
        <v>4224</v>
      </c>
      <c r="U2191" t="s">
        <v>223</v>
      </c>
      <c r="V2191" t="s">
        <v>4286</v>
      </c>
      <c r="W2191" t="s">
        <v>2290</v>
      </c>
      <c r="X2191" t="s">
        <v>11252</v>
      </c>
    </row>
    <row r="2192" spans="1:24" hidden="1" x14ac:dyDescent="0.25">
      <c r="A2192" t="s">
        <v>17443</v>
      </c>
      <c r="B2192" t="s">
        <v>17444</v>
      </c>
      <c r="C2192" s="1" t="str">
        <f t="shared" si="221"/>
        <v>21:0955</v>
      </c>
      <c r="D2192" s="1" t="str">
        <f t="shared" si="222"/>
        <v>21:0006</v>
      </c>
      <c r="E2192" t="s">
        <v>11729</v>
      </c>
      <c r="F2192" t="s">
        <v>17445</v>
      </c>
      <c r="H2192">
        <v>64.591807200000005</v>
      </c>
      <c r="I2192">
        <v>-110.1490563</v>
      </c>
      <c r="J2192" s="1" t="str">
        <f t="shared" si="225"/>
        <v>Till</v>
      </c>
      <c r="K2192" s="1" t="str">
        <f t="shared" si="223"/>
        <v>Grain Mount: 0.25 – 0.50 mm</v>
      </c>
      <c r="L2192" t="s">
        <v>16969</v>
      </c>
      <c r="M2192" s="1" t="str">
        <f t="shared" si="224"/>
        <v>Prp</v>
      </c>
      <c r="N2192" t="s">
        <v>4093</v>
      </c>
      <c r="O2192" t="s">
        <v>17446</v>
      </c>
      <c r="P2192" t="s">
        <v>17447</v>
      </c>
      <c r="Q2192" t="s">
        <v>17448</v>
      </c>
      <c r="R2192" t="s">
        <v>33</v>
      </c>
      <c r="S2192" t="s">
        <v>4086</v>
      </c>
      <c r="T2192" t="s">
        <v>89</v>
      </c>
      <c r="U2192" t="s">
        <v>366</v>
      </c>
      <c r="V2192" t="s">
        <v>7498</v>
      </c>
      <c r="W2192" t="s">
        <v>1321</v>
      </c>
      <c r="X2192" t="s">
        <v>4895</v>
      </c>
    </row>
    <row r="2193" spans="1:24" hidden="1" x14ac:dyDescent="0.25">
      <c r="A2193" t="s">
        <v>17449</v>
      </c>
      <c r="B2193" t="s">
        <v>17450</v>
      </c>
      <c r="C2193" s="1" t="str">
        <f t="shared" si="221"/>
        <v>21:0955</v>
      </c>
      <c r="D2193" s="1" t="str">
        <f t="shared" si="222"/>
        <v>21:0006</v>
      </c>
      <c r="E2193" t="s">
        <v>11729</v>
      </c>
      <c r="F2193" t="s">
        <v>17451</v>
      </c>
      <c r="H2193">
        <v>64.591807200000005</v>
      </c>
      <c r="I2193">
        <v>-110.1490563</v>
      </c>
      <c r="J2193" s="1" t="str">
        <f t="shared" si="225"/>
        <v>Till</v>
      </c>
      <c r="K2193" s="1" t="str">
        <f t="shared" si="223"/>
        <v>Grain Mount: 0.25 – 0.50 mm</v>
      </c>
      <c r="L2193" t="s">
        <v>16969</v>
      </c>
      <c r="M2193" s="1" t="str">
        <f t="shared" si="224"/>
        <v>Prp</v>
      </c>
      <c r="N2193" t="s">
        <v>17452</v>
      </c>
      <c r="O2193" t="s">
        <v>6962</v>
      </c>
      <c r="P2193" t="s">
        <v>2879</v>
      </c>
      <c r="Q2193" t="s">
        <v>288</v>
      </c>
      <c r="R2193" t="s">
        <v>33</v>
      </c>
      <c r="S2193" t="s">
        <v>17453</v>
      </c>
      <c r="T2193" t="s">
        <v>7025</v>
      </c>
      <c r="U2193" t="s">
        <v>33</v>
      </c>
      <c r="V2193" t="s">
        <v>17454</v>
      </c>
      <c r="W2193" t="s">
        <v>10455</v>
      </c>
      <c r="X2193" t="s">
        <v>17455</v>
      </c>
    </row>
    <row r="2194" spans="1:24" hidden="1" x14ac:dyDescent="0.25">
      <c r="A2194" t="s">
        <v>17456</v>
      </c>
      <c r="B2194" t="s">
        <v>17457</v>
      </c>
      <c r="C2194" s="1" t="str">
        <f t="shared" si="221"/>
        <v>21:0955</v>
      </c>
      <c r="D2194" s="1" t="str">
        <f t="shared" si="222"/>
        <v>21:0006</v>
      </c>
      <c r="E2194" t="s">
        <v>11729</v>
      </c>
      <c r="F2194" t="s">
        <v>17458</v>
      </c>
      <c r="H2194">
        <v>64.591807200000005</v>
      </c>
      <c r="I2194">
        <v>-110.1490563</v>
      </c>
      <c r="J2194" s="1" t="str">
        <f t="shared" si="225"/>
        <v>Till</v>
      </c>
      <c r="K2194" s="1" t="str">
        <f t="shared" si="223"/>
        <v>Grain Mount: 0.25 – 0.50 mm</v>
      </c>
      <c r="L2194" t="s">
        <v>16969</v>
      </c>
      <c r="M2194" s="1" t="str">
        <f t="shared" si="224"/>
        <v>Prp</v>
      </c>
      <c r="N2194" t="s">
        <v>17459</v>
      </c>
      <c r="O2194" t="s">
        <v>17460</v>
      </c>
      <c r="P2194" t="s">
        <v>17461</v>
      </c>
      <c r="Q2194" t="s">
        <v>8487</v>
      </c>
      <c r="R2194" t="s">
        <v>33</v>
      </c>
      <c r="S2194" t="s">
        <v>325</v>
      </c>
      <c r="T2194" t="s">
        <v>2288</v>
      </c>
      <c r="U2194" t="s">
        <v>470</v>
      </c>
      <c r="V2194" t="s">
        <v>17462</v>
      </c>
      <c r="W2194" t="s">
        <v>3772</v>
      </c>
      <c r="X2194" t="s">
        <v>17463</v>
      </c>
    </row>
    <row r="2195" spans="1:24" hidden="1" x14ac:dyDescent="0.25">
      <c r="A2195" t="s">
        <v>17464</v>
      </c>
      <c r="B2195" t="s">
        <v>17465</v>
      </c>
      <c r="C2195" s="1" t="str">
        <f t="shared" si="221"/>
        <v>21:0955</v>
      </c>
      <c r="D2195" s="1" t="str">
        <f t="shared" si="222"/>
        <v>21:0006</v>
      </c>
      <c r="E2195" t="s">
        <v>11729</v>
      </c>
      <c r="F2195" t="s">
        <v>17466</v>
      </c>
      <c r="H2195">
        <v>64.591807200000005</v>
      </c>
      <c r="I2195">
        <v>-110.1490563</v>
      </c>
      <c r="J2195" s="1" t="str">
        <f t="shared" si="225"/>
        <v>Till</v>
      </c>
      <c r="K2195" s="1" t="str">
        <f t="shared" si="223"/>
        <v>Grain Mount: 0.25 – 0.50 mm</v>
      </c>
      <c r="L2195" t="s">
        <v>16969</v>
      </c>
      <c r="M2195" s="1" t="str">
        <f t="shared" si="224"/>
        <v>Prp</v>
      </c>
      <c r="N2195" t="s">
        <v>1859</v>
      </c>
      <c r="O2195" t="s">
        <v>6986</v>
      </c>
      <c r="P2195" t="s">
        <v>17467</v>
      </c>
      <c r="Q2195" t="s">
        <v>12877</v>
      </c>
      <c r="R2195" t="s">
        <v>101</v>
      </c>
      <c r="S2195" t="s">
        <v>17468</v>
      </c>
      <c r="T2195" t="s">
        <v>611</v>
      </c>
      <c r="U2195" t="s">
        <v>409</v>
      </c>
      <c r="V2195" t="s">
        <v>17469</v>
      </c>
      <c r="W2195" t="s">
        <v>5070</v>
      </c>
      <c r="X2195" t="s">
        <v>17470</v>
      </c>
    </row>
    <row r="2196" spans="1:24" hidden="1" x14ac:dyDescent="0.25">
      <c r="A2196" t="s">
        <v>17471</v>
      </c>
      <c r="B2196" t="s">
        <v>17472</v>
      </c>
      <c r="C2196" s="1" t="str">
        <f t="shared" si="221"/>
        <v>21:0955</v>
      </c>
      <c r="D2196" s="1" t="str">
        <f t="shared" si="222"/>
        <v>21:0006</v>
      </c>
      <c r="E2196" t="s">
        <v>11729</v>
      </c>
      <c r="F2196" t="s">
        <v>17473</v>
      </c>
      <c r="H2196">
        <v>64.591807200000005</v>
      </c>
      <c r="I2196">
        <v>-110.1490563</v>
      </c>
      <c r="J2196" s="1" t="str">
        <f t="shared" si="225"/>
        <v>Till</v>
      </c>
      <c r="K2196" s="1" t="str">
        <f t="shared" si="223"/>
        <v>Grain Mount: 0.25 – 0.50 mm</v>
      </c>
      <c r="L2196" t="s">
        <v>16969</v>
      </c>
      <c r="M2196" s="1" t="str">
        <f t="shared" si="224"/>
        <v>Prp</v>
      </c>
      <c r="N2196" t="s">
        <v>10533</v>
      </c>
      <c r="O2196" t="s">
        <v>17474</v>
      </c>
      <c r="P2196" t="s">
        <v>14810</v>
      </c>
      <c r="Q2196" t="s">
        <v>13029</v>
      </c>
      <c r="R2196" t="s">
        <v>33</v>
      </c>
      <c r="S2196" t="s">
        <v>1306</v>
      </c>
      <c r="T2196" t="s">
        <v>3409</v>
      </c>
      <c r="U2196" t="s">
        <v>170</v>
      </c>
      <c r="V2196" t="s">
        <v>3721</v>
      </c>
      <c r="W2196" t="s">
        <v>927</v>
      </c>
      <c r="X2196" t="s">
        <v>16860</v>
      </c>
    </row>
    <row r="2197" spans="1:24" hidden="1" x14ac:dyDescent="0.25">
      <c r="A2197" t="s">
        <v>17475</v>
      </c>
      <c r="B2197" t="s">
        <v>17476</v>
      </c>
      <c r="C2197" s="1" t="str">
        <f t="shared" si="221"/>
        <v>21:0955</v>
      </c>
      <c r="D2197" s="1" t="str">
        <f t="shared" si="222"/>
        <v>21:0006</v>
      </c>
      <c r="E2197" t="s">
        <v>11729</v>
      </c>
      <c r="F2197" t="s">
        <v>17477</v>
      </c>
      <c r="H2197">
        <v>64.591807200000005</v>
      </c>
      <c r="I2197">
        <v>-110.1490563</v>
      </c>
      <c r="J2197" s="1" t="str">
        <f t="shared" si="225"/>
        <v>Till</v>
      </c>
      <c r="K2197" s="1" t="str">
        <f t="shared" si="223"/>
        <v>Grain Mount: 0.25 – 0.50 mm</v>
      </c>
      <c r="L2197" t="s">
        <v>16969</v>
      </c>
      <c r="M2197" s="1" t="str">
        <f t="shared" si="224"/>
        <v>Prp</v>
      </c>
      <c r="N2197" t="s">
        <v>17478</v>
      </c>
      <c r="O2197" t="s">
        <v>17479</v>
      </c>
      <c r="P2197" t="s">
        <v>17480</v>
      </c>
      <c r="Q2197" t="s">
        <v>12567</v>
      </c>
      <c r="R2197" t="s">
        <v>33</v>
      </c>
      <c r="S2197" t="s">
        <v>17481</v>
      </c>
      <c r="T2197" t="s">
        <v>522</v>
      </c>
      <c r="U2197" t="s">
        <v>90</v>
      </c>
      <c r="V2197" t="s">
        <v>7050</v>
      </c>
      <c r="W2197" t="s">
        <v>158</v>
      </c>
      <c r="X2197" t="s">
        <v>17482</v>
      </c>
    </row>
    <row r="2198" spans="1:24" hidden="1" x14ac:dyDescent="0.25">
      <c r="A2198" t="s">
        <v>17483</v>
      </c>
      <c r="B2198" t="s">
        <v>17484</v>
      </c>
      <c r="C2198" s="1" t="str">
        <f t="shared" si="221"/>
        <v>21:0955</v>
      </c>
      <c r="D2198" s="1" t="str">
        <f t="shared" si="222"/>
        <v>21:0006</v>
      </c>
      <c r="E2198" t="s">
        <v>11729</v>
      </c>
      <c r="F2198" t="s">
        <v>17485</v>
      </c>
      <c r="H2198">
        <v>64.591807200000005</v>
      </c>
      <c r="I2198">
        <v>-110.1490563</v>
      </c>
      <c r="J2198" s="1" t="str">
        <f t="shared" si="225"/>
        <v>Till</v>
      </c>
      <c r="K2198" s="1" t="str">
        <f t="shared" si="223"/>
        <v>Grain Mount: 0.25 – 0.50 mm</v>
      </c>
      <c r="L2198" t="s">
        <v>16969</v>
      </c>
      <c r="M2198" s="1" t="str">
        <f t="shared" si="224"/>
        <v>Prp</v>
      </c>
      <c r="N2198" t="s">
        <v>17486</v>
      </c>
      <c r="O2198" t="s">
        <v>4138</v>
      </c>
      <c r="P2198" t="s">
        <v>17487</v>
      </c>
      <c r="Q2198" t="s">
        <v>11478</v>
      </c>
      <c r="R2198" t="s">
        <v>245</v>
      </c>
      <c r="S2198" t="s">
        <v>17488</v>
      </c>
      <c r="T2198" t="s">
        <v>89</v>
      </c>
      <c r="U2198" t="s">
        <v>233</v>
      </c>
      <c r="V2198" t="s">
        <v>4256</v>
      </c>
      <c r="W2198" t="s">
        <v>12176</v>
      </c>
      <c r="X2198" t="s">
        <v>17489</v>
      </c>
    </row>
    <row r="2199" spans="1:24" hidden="1" x14ac:dyDescent="0.25">
      <c r="A2199" t="s">
        <v>17490</v>
      </c>
      <c r="B2199" t="s">
        <v>17491</v>
      </c>
      <c r="C2199" s="1" t="str">
        <f t="shared" si="221"/>
        <v>21:0955</v>
      </c>
      <c r="D2199" s="1" t="str">
        <f t="shared" si="222"/>
        <v>21:0006</v>
      </c>
      <c r="E2199" t="s">
        <v>11729</v>
      </c>
      <c r="F2199" t="s">
        <v>17492</v>
      </c>
      <c r="H2199">
        <v>64.591807200000005</v>
      </c>
      <c r="I2199">
        <v>-110.1490563</v>
      </c>
      <c r="J2199" s="1" t="str">
        <f t="shared" si="225"/>
        <v>Till</v>
      </c>
      <c r="K2199" s="1" t="str">
        <f t="shared" si="223"/>
        <v>Grain Mount: 0.25 – 0.50 mm</v>
      </c>
      <c r="L2199" t="s">
        <v>16969</v>
      </c>
      <c r="M2199" s="1" t="str">
        <f t="shared" si="224"/>
        <v>Prp</v>
      </c>
      <c r="N2199" t="s">
        <v>17493</v>
      </c>
      <c r="O2199" t="s">
        <v>7461</v>
      </c>
      <c r="P2199" t="s">
        <v>15486</v>
      </c>
      <c r="Q2199" t="s">
        <v>2631</v>
      </c>
      <c r="R2199" t="s">
        <v>33</v>
      </c>
      <c r="S2199" t="s">
        <v>17494</v>
      </c>
      <c r="T2199" t="s">
        <v>2214</v>
      </c>
      <c r="U2199" t="s">
        <v>641</v>
      </c>
      <c r="V2199" t="s">
        <v>17495</v>
      </c>
      <c r="W2199" t="s">
        <v>17496</v>
      </c>
      <c r="X2199" t="s">
        <v>17497</v>
      </c>
    </row>
    <row r="2200" spans="1:24" hidden="1" x14ac:dyDescent="0.25">
      <c r="A2200" t="s">
        <v>17498</v>
      </c>
      <c r="B2200" t="s">
        <v>17499</v>
      </c>
      <c r="C2200" s="1" t="str">
        <f t="shared" si="221"/>
        <v>21:0955</v>
      </c>
      <c r="D2200" s="1" t="str">
        <f t="shared" si="222"/>
        <v>21:0006</v>
      </c>
      <c r="E2200" t="s">
        <v>11729</v>
      </c>
      <c r="F2200" t="s">
        <v>17500</v>
      </c>
      <c r="H2200">
        <v>64.591807200000005</v>
      </c>
      <c r="I2200">
        <v>-110.1490563</v>
      </c>
      <c r="J2200" s="1" t="str">
        <f t="shared" si="225"/>
        <v>Till</v>
      </c>
      <c r="K2200" s="1" t="str">
        <f t="shared" si="223"/>
        <v>Grain Mount: 0.25 – 0.50 mm</v>
      </c>
      <c r="L2200" t="s">
        <v>16969</v>
      </c>
      <c r="M2200" s="1" t="str">
        <f t="shared" ref="M2200:M2207" si="226">HYPERLINK("http://geochem.nrcan.gc.ca/cdogs/content/kwd/kwd030523_e.htm", "Prp")</f>
        <v>Prp</v>
      </c>
      <c r="N2200" t="s">
        <v>17501</v>
      </c>
      <c r="O2200" t="s">
        <v>17502</v>
      </c>
      <c r="P2200" t="s">
        <v>17503</v>
      </c>
      <c r="Q2200" t="s">
        <v>17504</v>
      </c>
      <c r="R2200" t="s">
        <v>170</v>
      </c>
      <c r="S2200" t="s">
        <v>10727</v>
      </c>
      <c r="T2200" t="s">
        <v>2378</v>
      </c>
      <c r="U2200" t="s">
        <v>728</v>
      </c>
      <c r="V2200" t="s">
        <v>12775</v>
      </c>
      <c r="W2200" t="s">
        <v>1750</v>
      </c>
      <c r="X2200" t="s">
        <v>17505</v>
      </c>
    </row>
    <row r="2201" spans="1:24" hidden="1" x14ac:dyDescent="0.25">
      <c r="A2201" t="s">
        <v>17506</v>
      </c>
      <c r="B2201" t="s">
        <v>17507</v>
      </c>
      <c r="C2201" s="1" t="str">
        <f t="shared" si="221"/>
        <v>21:0955</v>
      </c>
      <c r="D2201" s="1" t="str">
        <f t="shared" si="222"/>
        <v>21:0006</v>
      </c>
      <c r="E2201" t="s">
        <v>11729</v>
      </c>
      <c r="F2201" t="s">
        <v>17508</v>
      </c>
      <c r="H2201">
        <v>64.591807200000005</v>
      </c>
      <c r="I2201">
        <v>-110.1490563</v>
      </c>
      <c r="J2201" s="1" t="str">
        <f t="shared" si="225"/>
        <v>Till</v>
      </c>
      <c r="K2201" s="1" t="str">
        <f t="shared" si="223"/>
        <v>Grain Mount: 0.25 – 0.50 mm</v>
      </c>
      <c r="L2201" t="s">
        <v>16969</v>
      </c>
      <c r="M2201" s="1" t="str">
        <f t="shared" si="226"/>
        <v>Prp</v>
      </c>
      <c r="N2201" t="s">
        <v>17509</v>
      </c>
      <c r="O2201" t="s">
        <v>12805</v>
      </c>
      <c r="P2201" t="s">
        <v>8556</v>
      </c>
      <c r="Q2201" t="s">
        <v>17510</v>
      </c>
      <c r="R2201" t="s">
        <v>33</v>
      </c>
      <c r="S2201" t="s">
        <v>17511</v>
      </c>
      <c r="T2201" t="s">
        <v>17512</v>
      </c>
      <c r="U2201" t="s">
        <v>33</v>
      </c>
      <c r="V2201" t="s">
        <v>8888</v>
      </c>
      <c r="W2201" t="s">
        <v>101</v>
      </c>
      <c r="X2201" t="s">
        <v>39</v>
      </c>
    </row>
    <row r="2202" spans="1:24" hidden="1" x14ac:dyDescent="0.25">
      <c r="A2202" t="s">
        <v>17513</v>
      </c>
      <c r="B2202" t="s">
        <v>17514</v>
      </c>
      <c r="C2202" s="1" t="str">
        <f t="shared" si="221"/>
        <v>21:0955</v>
      </c>
      <c r="D2202" s="1" t="str">
        <f t="shared" si="222"/>
        <v>21:0006</v>
      </c>
      <c r="E2202" t="s">
        <v>11729</v>
      </c>
      <c r="F2202" t="s">
        <v>17515</v>
      </c>
      <c r="H2202">
        <v>64.591807200000005</v>
      </c>
      <c r="I2202">
        <v>-110.1490563</v>
      </c>
      <c r="J2202" s="1" t="str">
        <f t="shared" si="225"/>
        <v>Till</v>
      </c>
      <c r="K2202" s="1" t="str">
        <f t="shared" si="223"/>
        <v>Grain Mount: 0.25 – 0.50 mm</v>
      </c>
      <c r="L2202" t="s">
        <v>16969</v>
      </c>
      <c r="M2202" s="1" t="str">
        <f t="shared" si="226"/>
        <v>Prp</v>
      </c>
      <c r="N2202" t="s">
        <v>4006</v>
      </c>
      <c r="O2202" t="s">
        <v>17516</v>
      </c>
      <c r="P2202" t="s">
        <v>17517</v>
      </c>
      <c r="Q2202" t="s">
        <v>5858</v>
      </c>
      <c r="R2202" t="s">
        <v>223</v>
      </c>
      <c r="S2202" t="s">
        <v>10600</v>
      </c>
      <c r="T2202" t="s">
        <v>198</v>
      </c>
      <c r="U2202" t="s">
        <v>33</v>
      </c>
      <c r="V2202" t="s">
        <v>10185</v>
      </c>
      <c r="W2202" t="s">
        <v>2883</v>
      </c>
      <c r="X2202" t="s">
        <v>17518</v>
      </c>
    </row>
    <row r="2203" spans="1:24" hidden="1" x14ac:dyDescent="0.25">
      <c r="A2203" t="s">
        <v>17519</v>
      </c>
      <c r="B2203" t="s">
        <v>17520</v>
      </c>
      <c r="C2203" s="1" t="str">
        <f t="shared" si="221"/>
        <v>21:0955</v>
      </c>
      <c r="D2203" s="1" t="str">
        <f t="shared" si="222"/>
        <v>21:0006</v>
      </c>
      <c r="E2203" t="s">
        <v>11729</v>
      </c>
      <c r="F2203" t="s">
        <v>17521</v>
      </c>
      <c r="H2203">
        <v>64.591807200000005</v>
      </c>
      <c r="I2203">
        <v>-110.1490563</v>
      </c>
      <c r="J2203" s="1" t="str">
        <f t="shared" si="225"/>
        <v>Till</v>
      </c>
      <c r="K2203" s="1" t="str">
        <f t="shared" si="223"/>
        <v>Grain Mount: 0.25 – 0.50 mm</v>
      </c>
      <c r="L2203" t="s">
        <v>16969</v>
      </c>
      <c r="M2203" s="1" t="str">
        <f t="shared" si="226"/>
        <v>Prp</v>
      </c>
      <c r="N2203" t="s">
        <v>17522</v>
      </c>
      <c r="O2203" t="s">
        <v>17523</v>
      </c>
      <c r="P2203" t="s">
        <v>2891</v>
      </c>
      <c r="Q2203" t="s">
        <v>17524</v>
      </c>
      <c r="R2203" t="s">
        <v>235</v>
      </c>
      <c r="S2203" t="s">
        <v>6611</v>
      </c>
      <c r="T2203" t="s">
        <v>823</v>
      </c>
      <c r="U2203" t="s">
        <v>33</v>
      </c>
      <c r="V2203" t="s">
        <v>5621</v>
      </c>
      <c r="W2203" t="s">
        <v>4080</v>
      </c>
      <c r="X2203" t="s">
        <v>7361</v>
      </c>
    </row>
    <row r="2204" spans="1:24" hidden="1" x14ac:dyDescent="0.25">
      <c r="A2204" t="s">
        <v>17525</v>
      </c>
      <c r="B2204" t="s">
        <v>17526</v>
      </c>
      <c r="C2204" s="1" t="str">
        <f t="shared" si="221"/>
        <v>21:0955</v>
      </c>
      <c r="D2204" s="1" t="str">
        <f t="shared" si="222"/>
        <v>21:0006</v>
      </c>
      <c r="E2204" t="s">
        <v>11729</v>
      </c>
      <c r="F2204" t="s">
        <v>17527</v>
      </c>
      <c r="H2204">
        <v>64.591807200000005</v>
      </c>
      <c r="I2204">
        <v>-110.1490563</v>
      </c>
      <c r="J2204" s="1" t="str">
        <f t="shared" si="225"/>
        <v>Till</v>
      </c>
      <c r="K2204" s="1" t="str">
        <f t="shared" si="223"/>
        <v>Grain Mount: 0.25 – 0.50 mm</v>
      </c>
      <c r="L2204" t="s">
        <v>16969</v>
      </c>
      <c r="M2204" s="1" t="str">
        <f t="shared" si="226"/>
        <v>Prp</v>
      </c>
      <c r="N2204" t="s">
        <v>17528</v>
      </c>
      <c r="O2204" t="s">
        <v>878</v>
      </c>
      <c r="P2204" t="s">
        <v>8407</v>
      </c>
      <c r="Q2204" t="s">
        <v>17529</v>
      </c>
      <c r="R2204" t="s">
        <v>462</v>
      </c>
      <c r="S2204" t="s">
        <v>17530</v>
      </c>
      <c r="T2204" t="s">
        <v>578</v>
      </c>
      <c r="U2204" t="s">
        <v>307</v>
      </c>
      <c r="V2204" t="s">
        <v>17531</v>
      </c>
      <c r="W2204" t="s">
        <v>8445</v>
      </c>
      <c r="X2204" t="s">
        <v>17532</v>
      </c>
    </row>
    <row r="2205" spans="1:24" hidden="1" x14ac:dyDescent="0.25">
      <c r="A2205" t="s">
        <v>17533</v>
      </c>
      <c r="B2205" t="s">
        <v>17534</v>
      </c>
      <c r="C2205" s="1" t="str">
        <f t="shared" si="221"/>
        <v>21:0955</v>
      </c>
      <c r="D2205" s="1" t="str">
        <f t="shared" si="222"/>
        <v>21:0006</v>
      </c>
      <c r="E2205" t="s">
        <v>11729</v>
      </c>
      <c r="F2205" t="s">
        <v>17535</v>
      </c>
      <c r="H2205">
        <v>64.591807200000005</v>
      </c>
      <c r="I2205">
        <v>-110.1490563</v>
      </c>
      <c r="J2205" s="1" t="str">
        <f t="shared" si="225"/>
        <v>Till</v>
      </c>
      <c r="K2205" s="1" t="str">
        <f t="shared" si="223"/>
        <v>Grain Mount: 0.25 – 0.50 mm</v>
      </c>
      <c r="L2205" t="s">
        <v>16969</v>
      </c>
      <c r="M2205" s="1" t="str">
        <f t="shared" si="226"/>
        <v>Prp</v>
      </c>
      <c r="N2205" t="s">
        <v>5597</v>
      </c>
      <c r="O2205" t="s">
        <v>8868</v>
      </c>
      <c r="P2205" t="s">
        <v>17536</v>
      </c>
      <c r="Q2205" t="s">
        <v>17537</v>
      </c>
      <c r="R2205" t="s">
        <v>33</v>
      </c>
      <c r="S2205" t="s">
        <v>17538</v>
      </c>
      <c r="T2205" t="s">
        <v>1550</v>
      </c>
      <c r="U2205" t="s">
        <v>235</v>
      </c>
      <c r="V2205" t="s">
        <v>17539</v>
      </c>
      <c r="W2205" t="s">
        <v>10455</v>
      </c>
      <c r="X2205" t="s">
        <v>17540</v>
      </c>
    </row>
    <row r="2206" spans="1:24" hidden="1" x14ac:dyDescent="0.25">
      <c r="A2206" t="s">
        <v>17541</v>
      </c>
      <c r="B2206" t="s">
        <v>17542</v>
      </c>
      <c r="C2206" s="1" t="str">
        <f t="shared" ref="C2206:C2269" si="227">HYPERLINK("http://geochem.nrcan.gc.ca/cdogs/content/bdl/bdl210955_e.htm", "21:0955")</f>
        <v>21:0955</v>
      </c>
      <c r="D2206" s="1" t="str">
        <f t="shared" ref="D2206:D2269" si="228">HYPERLINK("http://geochem.nrcan.gc.ca/cdogs/content/svy/svy210006_e.htm", "21:0006")</f>
        <v>21:0006</v>
      </c>
      <c r="E2206" t="s">
        <v>11729</v>
      </c>
      <c r="F2206" t="s">
        <v>17543</v>
      </c>
      <c r="H2206">
        <v>64.591807200000005</v>
      </c>
      <c r="I2206">
        <v>-110.1490563</v>
      </c>
      <c r="J2206" s="1" t="str">
        <f t="shared" si="225"/>
        <v>Till</v>
      </c>
      <c r="K2206" s="1" t="str">
        <f t="shared" ref="K2206:K2269" si="229">HYPERLINK("http://geochem.nrcan.gc.ca/cdogs/content/kwd/kwd080043_e.htm", "Grain Mount: 0.25 – 0.50 mm")</f>
        <v>Grain Mount: 0.25 – 0.50 mm</v>
      </c>
      <c r="L2206" t="s">
        <v>16969</v>
      </c>
      <c r="M2206" s="1" t="str">
        <f t="shared" si="226"/>
        <v>Prp</v>
      </c>
      <c r="N2206" t="s">
        <v>2069</v>
      </c>
      <c r="O2206" t="s">
        <v>17242</v>
      </c>
      <c r="P2206" t="s">
        <v>17441</v>
      </c>
      <c r="Q2206" t="s">
        <v>5610</v>
      </c>
      <c r="R2206" t="s">
        <v>223</v>
      </c>
      <c r="S2206" t="s">
        <v>8051</v>
      </c>
      <c r="T2206" t="s">
        <v>2655</v>
      </c>
      <c r="U2206" t="s">
        <v>462</v>
      </c>
      <c r="V2206" t="s">
        <v>6997</v>
      </c>
      <c r="W2206" t="s">
        <v>147</v>
      </c>
      <c r="X2206" t="s">
        <v>17544</v>
      </c>
    </row>
    <row r="2207" spans="1:24" hidden="1" x14ac:dyDescent="0.25">
      <c r="A2207" t="s">
        <v>17545</v>
      </c>
      <c r="B2207" t="s">
        <v>17546</v>
      </c>
      <c r="C2207" s="1" t="str">
        <f t="shared" si="227"/>
        <v>21:0955</v>
      </c>
      <c r="D2207" s="1" t="str">
        <f t="shared" si="228"/>
        <v>21:0006</v>
      </c>
      <c r="E2207" t="s">
        <v>11729</v>
      </c>
      <c r="F2207" t="s">
        <v>17547</v>
      </c>
      <c r="H2207">
        <v>64.591807200000005</v>
      </c>
      <c r="I2207">
        <v>-110.1490563</v>
      </c>
      <c r="J2207" s="1" t="str">
        <f t="shared" si="225"/>
        <v>Till</v>
      </c>
      <c r="K2207" s="1" t="str">
        <f t="shared" si="229"/>
        <v>Grain Mount: 0.25 – 0.50 mm</v>
      </c>
      <c r="L2207" t="s">
        <v>16969</v>
      </c>
      <c r="M2207" s="1" t="str">
        <f t="shared" si="226"/>
        <v>Prp</v>
      </c>
      <c r="N2207" t="s">
        <v>14366</v>
      </c>
      <c r="O2207" t="s">
        <v>2889</v>
      </c>
      <c r="P2207" t="s">
        <v>17548</v>
      </c>
      <c r="Q2207" t="s">
        <v>17549</v>
      </c>
      <c r="R2207" t="s">
        <v>220</v>
      </c>
      <c r="S2207" t="s">
        <v>17550</v>
      </c>
      <c r="T2207" t="s">
        <v>305</v>
      </c>
      <c r="U2207" t="s">
        <v>33</v>
      </c>
      <c r="V2207" t="s">
        <v>3773</v>
      </c>
      <c r="W2207" t="s">
        <v>211</v>
      </c>
      <c r="X2207" t="s">
        <v>5044</v>
      </c>
    </row>
    <row r="2208" spans="1:24" hidden="1" x14ac:dyDescent="0.25">
      <c r="A2208" t="s">
        <v>17551</v>
      </c>
      <c r="B2208" t="s">
        <v>17552</v>
      </c>
      <c r="C2208" s="1" t="str">
        <f t="shared" si="227"/>
        <v>21:0955</v>
      </c>
      <c r="D2208" s="1" t="str">
        <f t="shared" si="228"/>
        <v>21:0006</v>
      </c>
      <c r="E2208" t="s">
        <v>11729</v>
      </c>
      <c r="F2208" t="s">
        <v>17553</v>
      </c>
      <c r="H2208">
        <v>64.591807200000005</v>
      </c>
      <c r="I2208">
        <v>-110.1490563</v>
      </c>
      <c r="J2208" s="1" t="str">
        <f t="shared" si="225"/>
        <v>Till</v>
      </c>
      <c r="K2208" s="1" t="str">
        <f t="shared" si="229"/>
        <v>Grain Mount: 0.25 – 0.50 mm</v>
      </c>
      <c r="L2208" t="s">
        <v>16969</v>
      </c>
      <c r="M2208" s="1" t="str">
        <f>HYPERLINK("http://geochem.nrcan.gc.ca/cdogs/content/kwd/kwd030524_e.htm", "Alm")</f>
        <v>Alm</v>
      </c>
      <c r="N2208" t="s">
        <v>4334</v>
      </c>
      <c r="O2208" t="s">
        <v>17554</v>
      </c>
      <c r="P2208" t="s">
        <v>129</v>
      </c>
      <c r="Q2208" t="s">
        <v>17555</v>
      </c>
      <c r="R2208" t="s">
        <v>33</v>
      </c>
      <c r="S2208" t="s">
        <v>10841</v>
      </c>
      <c r="T2208" t="s">
        <v>7536</v>
      </c>
      <c r="U2208" t="s">
        <v>184</v>
      </c>
      <c r="V2208" t="s">
        <v>17556</v>
      </c>
      <c r="W2208" t="s">
        <v>1172</v>
      </c>
      <c r="X2208" t="s">
        <v>17557</v>
      </c>
    </row>
    <row r="2209" spans="1:24" hidden="1" x14ac:dyDescent="0.25">
      <c r="A2209" t="s">
        <v>17558</v>
      </c>
      <c r="B2209" t="s">
        <v>17559</v>
      </c>
      <c r="C2209" s="1" t="str">
        <f t="shared" si="227"/>
        <v>21:0955</v>
      </c>
      <c r="D2209" s="1" t="str">
        <f t="shared" si="228"/>
        <v>21:0006</v>
      </c>
      <c r="E2209" t="s">
        <v>11729</v>
      </c>
      <c r="F2209" t="s">
        <v>17560</v>
      </c>
      <c r="H2209">
        <v>64.591807200000005</v>
      </c>
      <c r="I2209">
        <v>-110.1490563</v>
      </c>
      <c r="J2209" s="1" t="str">
        <f t="shared" si="225"/>
        <v>Till</v>
      </c>
      <c r="K2209" s="1" t="str">
        <f t="shared" si="229"/>
        <v>Grain Mount: 0.25 – 0.50 mm</v>
      </c>
      <c r="L2209" t="s">
        <v>16969</v>
      </c>
      <c r="M2209" s="1" t="str">
        <f t="shared" ref="M2209:M2218" si="230">HYPERLINK("http://geochem.nrcan.gc.ca/cdogs/content/kwd/kwd030523_e.htm", "Prp")</f>
        <v>Prp</v>
      </c>
      <c r="N2209" t="s">
        <v>12612</v>
      </c>
      <c r="O2209" t="s">
        <v>17561</v>
      </c>
      <c r="P2209" t="s">
        <v>17562</v>
      </c>
      <c r="Q2209" t="s">
        <v>10567</v>
      </c>
      <c r="R2209" t="s">
        <v>33</v>
      </c>
      <c r="S2209" t="s">
        <v>4334</v>
      </c>
      <c r="T2209" t="s">
        <v>3869</v>
      </c>
      <c r="U2209" t="s">
        <v>33</v>
      </c>
      <c r="V2209" t="s">
        <v>2656</v>
      </c>
      <c r="W2209" t="s">
        <v>10455</v>
      </c>
      <c r="X2209" t="s">
        <v>17563</v>
      </c>
    </row>
    <row r="2210" spans="1:24" hidden="1" x14ac:dyDescent="0.25">
      <c r="A2210" t="s">
        <v>17564</v>
      </c>
      <c r="B2210" t="s">
        <v>17565</v>
      </c>
      <c r="C2210" s="1" t="str">
        <f t="shared" si="227"/>
        <v>21:0955</v>
      </c>
      <c r="D2210" s="1" t="str">
        <f t="shared" si="228"/>
        <v>21:0006</v>
      </c>
      <c r="E2210" t="s">
        <v>11729</v>
      </c>
      <c r="F2210" t="s">
        <v>17566</v>
      </c>
      <c r="H2210">
        <v>64.591807200000005</v>
      </c>
      <c r="I2210">
        <v>-110.1490563</v>
      </c>
      <c r="J2210" s="1" t="str">
        <f t="shared" si="225"/>
        <v>Till</v>
      </c>
      <c r="K2210" s="1" t="str">
        <f t="shared" si="229"/>
        <v>Grain Mount: 0.25 – 0.50 mm</v>
      </c>
      <c r="L2210" t="s">
        <v>16969</v>
      </c>
      <c r="M2210" s="1" t="str">
        <f t="shared" si="230"/>
        <v>Prp</v>
      </c>
      <c r="N2210" t="s">
        <v>17567</v>
      </c>
      <c r="O2210" t="s">
        <v>16747</v>
      </c>
      <c r="P2210" t="s">
        <v>8916</v>
      </c>
      <c r="Q2210" t="s">
        <v>12642</v>
      </c>
      <c r="R2210" t="s">
        <v>234</v>
      </c>
      <c r="S2210" t="s">
        <v>17568</v>
      </c>
      <c r="T2210" t="s">
        <v>3019</v>
      </c>
      <c r="U2210" t="s">
        <v>90</v>
      </c>
      <c r="V2210" t="s">
        <v>12466</v>
      </c>
      <c r="W2210" t="s">
        <v>2343</v>
      </c>
      <c r="X2210" t="s">
        <v>17569</v>
      </c>
    </row>
    <row r="2211" spans="1:24" hidden="1" x14ac:dyDescent="0.25">
      <c r="A2211" t="s">
        <v>17570</v>
      </c>
      <c r="B2211" t="s">
        <v>17571</v>
      </c>
      <c r="C2211" s="1" t="str">
        <f t="shared" si="227"/>
        <v>21:0955</v>
      </c>
      <c r="D2211" s="1" t="str">
        <f t="shared" si="228"/>
        <v>21:0006</v>
      </c>
      <c r="E2211" t="s">
        <v>11729</v>
      </c>
      <c r="F2211" t="s">
        <v>17572</v>
      </c>
      <c r="H2211">
        <v>64.591807200000005</v>
      </c>
      <c r="I2211">
        <v>-110.1490563</v>
      </c>
      <c r="J2211" s="1" t="str">
        <f t="shared" si="225"/>
        <v>Till</v>
      </c>
      <c r="K2211" s="1" t="str">
        <f t="shared" si="229"/>
        <v>Grain Mount: 0.25 – 0.50 mm</v>
      </c>
      <c r="L2211" t="s">
        <v>16969</v>
      </c>
      <c r="M2211" s="1" t="str">
        <f t="shared" si="230"/>
        <v>Prp</v>
      </c>
      <c r="N2211" t="s">
        <v>2295</v>
      </c>
      <c r="O2211" t="s">
        <v>17573</v>
      </c>
      <c r="P2211" t="s">
        <v>17574</v>
      </c>
      <c r="Q2211" t="s">
        <v>1458</v>
      </c>
      <c r="R2211" t="s">
        <v>47</v>
      </c>
      <c r="S2211" t="s">
        <v>13144</v>
      </c>
      <c r="T2211" t="s">
        <v>375</v>
      </c>
      <c r="U2211" t="s">
        <v>36</v>
      </c>
      <c r="V2211" t="s">
        <v>16190</v>
      </c>
      <c r="W2211" t="s">
        <v>1550</v>
      </c>
      <c r="X2211" t="s">
        <v>17575</v>
      </c>
    </row>
    <row r="2212" spans="1:24" hidden="1" x14ac:dyDescent="0.25">
      <c r="A2212" t="s">
        <v>17576</v>
      </c>
      <c r="B2212" t="s">
        <v>17577</v>
      </c>
      <c r="C2212" s="1" t="str">
        <f t="shared" si="227"/>
        <v>21:0955</v>
      </c>
      <c r="D2212" s="1" t="str">
        <f t="shared" si="228"/>
        <v>21:0006</v>
      </c>
      <c r="E2212" t="s">
        <v>11729</v>
      </c>
      <c r="F2212" t="s">
        <v>17578</v>
      </c>
      <c r="H2212">
        <v>64.591807200000005</v>
      </c>
      <c r="I2212">
        <v>-110.1490563</v>
      </c>
      <c r="J2212" s="1" t="str">
        <f t="shared" si="225"/>
        <v>Till</v>
      </c>
      <c r="K2212" s="1" t="str">
        <f t="shared" si="229"/>
        <v>Grain Mount: 0.25 – 0.50 mm</v>
      </c>
      <c r="L2212" t="s">
        <v>16969</v>
      </c>
      <c r="M2212" s="1" t="str">
        <f t="shared" si="230"/>
        <v>Prp</v>
      </c>
      <c r="N2212" t="s">
        <v>17579</v>
      </c>
      <c r="O2212" t="s">
        <v>12567</v>
      </c>
      <c r="P2212" t="s">
        <v>17580</v>
      </c>
      <c r="Q2212" t="s">
        <v>17581</v>
      </c>
      <c r="R2212" t="s">
        <v>555</v>
      </c>
      <c r="S2212" t="s">
        <v>17582</v>
      </c>
      <c r="T2212" t="s">
        <v>4906</v>
      </c>
      <c r="U2212" t="s">
        <v>424</v>
      </c>
      <c r="V2212" t="s">
        <v>17583</v>
      </c>
      <c r="W2212" t="s">
        <v>10984</v>
      </c>
      <c r="X2212" t="s">
        <v>17584</v>
      </c>
    </row>
    <row r="2213" spans="1:24" hidden="1" x14ac:dyDescent="0.25">
      <c r="A2213" t="s">
        <v>17585</v>
      </c>
      <c r="B2213" t="s">
        <v>17586</v>
      </c>
      <c r="C2213" s="1" t="str">
        <f t="shared" si="227"/>
        <v>21:0955</v>
      </c>
      <c r="D2213" s="1" t="str">
        <f t="shared" si="228"/>
        <v>21:0006</v>
      </c>
      <c r="E2213" t="s">
        <v>11729</v>
      </c>
      <c r="F2213" t="s">
        <v>17587</v>
      </c>
      <c r="H2213">
        <v>64.591807200000005</v>
      </c>
      <c r="I2213">
        <v>-110.1490563</v>
      </c>
      <c r="J2213" s="1" t="str">
        <f t="shared" si="225"/>
        <v>Till</v>
      </c>
      <c r="K2213" s="1" t="str">
        <f t="shared" si="229"/>
        <v>Grain Mount: 0.25 – 0.50 mm</v>
      </c>
      <c r="L2213" t="s">
        <v>16969</v>
      </c>
      <c r="M2213" s="1" t="str">
        <f t="shared" si="230"/>
        <v>Prp</v>
      </c>
      <c r="N2213" t="s">
        <v>17588</v>
      </c>
      <c r="O2213" t="s">
        <v>4301</v>
      </c>
      <c r="P2213" t="s">
        <v>17589</v>
      </c>
      <c r="Q2213" t="s">
        <v>7646</v>
      </c>
      <c r="R2213" t="s">
        <v>87</v>
      </c>
      <c r="S2213" t="s">
        <v>1459</v>
      </c>
      <c r="T2213" t="s">
        <v>369</v>
      </c>
      <c r="U2213" t="s">
        <v>61</v>
      </c>
      <c r="V2213" t="s">
        <v>2289</v>
      </c>
      <c r="W2213" t="s">
        <v>10984</v>
      </c>
      <c r="X2213" t="s">
        <v>17590</v>
      </c>
    </row>
    <row r="2214" spans="1:24" hidden="1" x14ac:dyDescent="0.25">
      <c r="A2214" t="s">
        <v>17591</v>
      </c>
      <c r="B2214" t="s">
        <v>17592</v>
      </c>
      <c r="C2214" s="1" t="str">
        <f t="shared" si="227"/>
        <v>21:0955</v>
      </c>
      <c r="D2214" s="1" t="str">
        <f t="shared" si="228"/>
        <v>21:0006</v>
      </c>
      <c r="E2214" t="s">
        <v>11729</v>
      </c>
      <c r="F2214" t="s">
        <v>17593</v>
      </c>
      <c r="H2214">
        <v>64.591807200000005</v>
      </c>
      <c r="I2214">
        <v>-110.1490563</v>
      </c>
      <c r="J2214" s="1" t="str">
        <f t="shared" si="225"/>
        <v>Till</v>
      </c>
      <c r="K2214" s="1" t="str">
        <f t="shared" si="229"/>
        <v>Grain Mount: 0.25 – 0.50 mm</v>
      </c>
      <c r="L2214" t="s">
        <v>16969</v>
      </c>
      <c r="M2214" s="1" t="str">
        <f t="shared" si="230"/>
        <v>Prp</v>
      </c>
      <c r="N2214" t="s">
        <v>14919</v>
      </c>
      <c r="O2214" t="s">
        <v>17594</v>
      </c>
      <c r="P2214" t="s">
        <v>17595</v>
      </c>
      <c r="Q2214" t="s">
        <v>17596</v>
      </c>
      <c r="R2214" t="s">
        <v>33</v>
      </c>
      <c r="S2214" t="s">
        <v>17597</v>
      </c>
      <c r="T2214" t="s">
        <v>2759</v>
      </c>
      <c r="U2214" t="s">
        <v>254</v>
      </c>
      <c r="V2214" t="s">
        <v>3922</v>
      </c>
      <c r="W2214" t="s">
        <v>823</v>
      </c>
      <c r="X2214" t="s">
        <v>17598</v>
      </c>
    </row>
    <row r="2215" spans="1:24" hidden="1" x14ac:dyDescent="0.25">
      <c r="A2215" t="s">
        <v>17599</v>
      </c>
      <c r="B2215" t="s">
        <v>17600</v>
      </c>
      <c r="C2215" s="1" t="str">
        <f t="shared" si="227"/>
        <v>21:0955</v>
      </c>
      <c r="D2215" s="1" t="str">
        <f t="shared" si="228"/>
        <v>21:0006</v>
      </c>
      <c r="E2215" t="s">
        <v>11729</v>
      </c>
      <c r="F2215" t="s">
        <v>17601</v>
      </c>
      <c r="H2215">
        <v>64.591807200000005</v>
      </c>
      <c r="I2215">
        <v>-110.1490563</v>
      </c>
      <c r="J2215" s="1" t="str">
        <f t="shared" si="225"/>
        <v>Till</v>
      </c>
      <c r="K2215" s="1" t="str">
        <f t="shared" si="229"/>
        <v>Grain Mount: 0.25 – 0.50 mm</v>
      </c>
      <c r="L2215" t="s">
        <v>16969</v>
      </c>
      <c r="M2215" s="1" t="str">
        <f t="shared" si="230"/>
        <v>Prp</v>
      </c>
      <c r="N2215" t="s">
        <v>16077</v>
      </c>
      <c r="O2215" t="s">
        <v>7267</v>
      </c>
      <c r="P2215" t="s">
        <v>17602</v>
      </c>
      <c r="Q2215" t="s">
        <v>1113</v>
      </c>
      <c r="R2215" t="s">
        <v>33</v>
      </c>
      <c r="S2215" t="s">
        <v>153</v>
      </c>
      <c r="T2215" t="s">
        <v>2277</v>
      </c>
      <c r="U2215" t="s">
        <v>33</v>
      </c>
      <c r="V2215" t="s">
        <v>7897</v>
      </c>
      <c r="W2215" t="s">
        <v>3969</v>
      </c>
      <c r="X2215" t="s">
        <v>17337</v>
      </c>
    </row>
    <row r="2216" spans="1:24" hidden="1" x14ac:dyDescent="0.25">
      <c r="A2216" t="s">
        <v>17603</v>
      </c>
      <c r="B2216" t="s">
        <v>17604</v>
      </c>
      <c r="C2216" s="1" t="str">
        <f t="shared" si="227"/>
        <v>21:0955</v>
      </c>
      <c r="D2216" s="1" t="str">
        <f t="shared" si="228"/>
        <v>21:0006</v>
      </c>
      <c r="E2216" t="s">
        <v>11729</v>
      </c>
      <c r="F2216" t="s">
        <v>17605</v>
      </c>
      <c r="H2216">
        <v>64.591807200000005</v>
      </c>
      <c r="I2216">
        <v>-110.1490563</v>
      </c>
      <c r="J2216" s="1" t="str">
        <f t="shared" si="225"/>
        <v>Till</v>
      </c>
      <c r="K2216" s="1" t="str">
        <f t="shared" si="229"/>
        <v>Grain Mount: 0.25 – 0.50 mm</v>
      </c>
      <c r="L2216" t="s">
        <v>16969</v>
      </c>
      <c r="M2216" s="1" t="str">
        <f t="shared" si="230"/>
        <v>Prp</v>
      </c>
      <c r="N2216" t="s">
        <v>17606</v>
      </c>
      <c r="O2216" t="s">
        <v>8900</v>
      </c>
      <c r="P2216" t="s">
        <v>17185</v>
      </c>
      <c r="Q2216" t="s">
        <v>277</v>
      </c>
      <c r="R2216" t="s">
        <v>331</v>
      </c>
      <c r="S2216" t="s">
        <v>7647</v>
      </c>
      <c r="T2216" t="s">
        <v>2423</v>
      </c>
      <c r="U2216" t="s">
        <v>33</v>
      </c>
      <c r="V2216" t="s">
        <v>17607</v>
      </c>
      <c r="W2216" t="s">
        <v>588</v>
      </c>
      <c r="X2216" t="s">
        <v>17608</v>
      </c>
    </row>
    <row r="2217" spans="1:24" hidden="1" x14ac:dyDescent="0.25">
      <c r="A2217" t="s">
        <v>17609</v>
      </c>
      <c r="B2217" t="s">
        <v>17610</v>
      </c>
      <c r="C2217" s="1" t="str">
        <f t="shared" si="227"/>
        <v>21:0955</v>
      </c>
      <c r="D2217" s="1" t="str">
        <f t="shared" si="228"/>
        <v>21:0006</v>
      </c>
      <c r="E2217" t="s">
        <v>11729</v>
      </c>
      <c r="F2217" t="s">
        <v>17611</v>
      </c>
      <c r="H2217">
        <v>64.591807200000005</v>
      </c>
      <c r="I2217">
        <v>-110.1490563</v>
      </c>
      <c r="J2217" s="1" t="str">
        <f t="shared" si="225"/>
        <v>Till</v>
      </c>
      <c r="K2217" s="1" t="str">
        <f t="shared" si="229"/>
        <v>Grain Mount: 0.25 – 0.50 mm</v>
      </c>
      <c r="L2217" t="s">
        <v>16969</v>
      </c>
      <c r="M2217" s="1" t="str">
        <f t="shared" si="230"/>
        <v>Prp</v>
      </c>
      <c r="N2217" t="s">
        <v>1364</v>
      </c>
      <c r="O2217" t="s">
        <v>17612</v>
      </c>
      <c r="P2217" t="s">
        <v>17613</v>
      </c>
      <c r="Q2217" t="s">
        <v>16021</v>
      </c>
      <c r="R2217" t="s">
        <v>223</v>
      </c>
      <c r="S2217" t="s">
        <v>9402</v>
      </c>
      <c r="T2217" t="s">
        <v>4646</v>
      </c>
      <c r="U2217" t="s">
        <v>331</v>
      </c>
      <c r="V2217" t="s">
        <v>319</v>
      </c>
      <c r="W2217" t="s">
        <v>1263</v>
      </c>
      <c r="X2217" t="s">
        <v>6354</v>
      </c>
    </row>
    <row r="2218" spans="1:24" hidden="1" x14ac:dyDescent="0.25">
      <c r="A2218" t="s">
        <v>17614</v>
      </c>
      <c r="B2218" t="s">
        <v>17615</v>
      </c>
      <c r="C2218" s="1" t="str">
        <f t="shared" si="227"/>
        <v>21:0955</v>
      </c>
      <c r="D2218" s="1" t="str">
        <f t="shared" si="228"/>
        <v>21:0006</v>
      </c>
      <c r="E2218" t="s">
        <v>11729</v>
      </c>
      <c r="F2218" t="s">
        <v>17616</v>
      </c>
      <c r="H2218">
        <v>64.591807200000005</v>
      </c>
      <c r="I2218">
        <v>-110.1490563</v>
      </c>
      <c r="J2218" s="1" t="str">
        <f t="shared" si="225"/>
        <v>Till</v>
      </c>
      <c r="K2218" s="1" t="str">
        <f t="shared" si="229"/>
        <v>Grain Mount: 0.25 – 0.50 mm</v>
      </c>
      <c r="L2218" t="s">
        <v>16969</v>
      </c>
      <c r="M2218" s="1" t="str">
        <f t="shared" si="230"/>
        <v>Prp</v>
      </c>
      <c r="N2218" t="s">
        <v>17617</v>
      </c>
      <c r="O2218" t="s">
        <v>2444</v>
      </c>
      <c r="P2218" t="s">
        <v>17618</v>
      </c>
      <c r="Q2218" t="s">
        <v>16538</v>
      </c>
      <c r="R2218" t="s">
        <v>555</v>
      </c>
      <c r="S2218" t="s">
        <v>6359</v>
      </c>
      <c r="T2218" t="s">
        <v>2759</v>
      </c>
      <c r="U2218" t="s">
        <v>209</v>
      </c>
      <c r="V2218" t="s">
        <v>3390</v>
      </c>
      <c r="W2218" t="s">
        <v>8121</v>
      </c>
      <c r="X2218" t="s">
        <v>17619</v>
      </c>
    </row>
    <row r="2219" spans="1:24" hidden="1" x14ac:dyDescent="0.25">
      <c r="A2219" t="s">
        <v>17620</v>
      </c>
      <c r="B2219" t="s">
        <v>17621</v>
      </c>
      <c r="C2219" s="1" t="str">
        <f t="shared" si="227"/>
        <v>21:0955</v>
      </c>
      <c r="D2219" s="1" t="str">
        <f t="shared" si="228"/>
        <v>21:0006</v>
      </c>
      <c r="E2219" t="s">
        <v>11729</v>
      </c>
      <c r="F2219" t="s">
        <v>17622</v>
      </c>
      <c r="H2219">
        <v>64.591807200000005</v>
      </c>
      <c r="I2219">
        <v>-110.1490563</v>
      </c>
      <c r="J2219" s="1" t="str">
        <f t="shared" si="225"/>
        <v>Till</v>
      </c>
      <c r="K2219" s="1" t="str">
        <f t="shared" si="229"/>
        <v>Grain Mount: 0.25 – 0.50 mm</v>
      </c>
      <c r="L2219" t="s">
        <v>16969</v>
      </c>
      <c r="M2219" s="1" t="str">
        <f>HYPERLINK("http://geochem.nrcan.gc.ca/cdogs/content/kwd/kwd030524_e.htm", "Alm")</f>
        <v>Alm</v>
      </c>
      <c r="N2219" t="s">
        <v>6700</v>
      </c>
      <c r="O2219" t="s">
        <v>17623</v>
      </c>
      <c r="P2219" t="s">
        <v>1156</v>
      </c>
      <c r="Q2219" t="s">
        <v>17624</v>
      </c>
      <c r="R2219" t="s">
        <v>101</v>
      </c>
      <c r="S2219" t="s">
        <v>17625</v>
      </c>
      <c r="T2219" t="s">
        <v>1029</v>
      </c>
      <c r="U2219" t="s">
        <v>90</v>
      </c>
      <c r="V2219" t="s">
        <v>17626</v>
      </c>
      <c r="W2219" t="s">
        <v>214</v>
      </c>
      <c r="X2219" t="s">
        <v>9324</v>
      </c>
    </row>
    <row r="2220" spans="1:24" hidden="1" x14ac:dyDescent="0.25">
      <c r="A2220" t="s">
        <v>17627</v>
      </c>
      <c r="B2220" t="s">
        <v>17628</v>
      </c>
      <c r="C2220" s="1" t="str">
        <f t="shared" si="227"/>
        <v>21:0955</v>
      </c>
      <c r="D2220" s="1" t="str">
        <f t="shared" si="228"/>
        <v>21:0006</v>
      </c>
      <c r="E2220" t="s">
        <v>11729</v>
      </c>
      <c r="F2220" t="s">
        <v>17629</v>
      </c>
      <c r="H2220">
        <v>64.591807200000005</v>
      </c>
      <c r="I2220">
        <v>-110.1490563</v>
      </c>
      <c r="J2220" s="1" t="str">
        <f t="shared" si="225"/>
        <v>Till</v>
      </c>
      <c r="K2220" s="1" t="str">
        <f t="shared" si="229"/>
        <v>Grain Mount: 0.25 – 0.50 mm</v>
      </c>
      <c r="L2220" t="s">
        <v>16969</v>
      </c>
      <c r="M2220" s="1" t="str">
        <f t="shared" ref="M2220:M2251" si="231">HYPERLINK("http://geochem.nrcan.gc.ca/cdogs/content/kwd/kwd030523_e.htm", "Prp")</f>
        <v>Prp</v>
      </c>
      <c r="N2220" t="s">
        <v>5783</v>
      </c>
      <c r="O2220" t="s">
        <v>2588</v>
      </c>
      <c r="P2220" t="s">
        <v>4634</v>
      </c>
      <c r="Q2220" t="s">
        <v>10239</v>
      </c>
      <c r="R2220" t="s">
        <v>728</v>
      </c>
      <c r="S2220" t="s">
        <v>6652</v>
      </c>
      <c r="T2220" t="s">
        <v>3113</v>
      </c>
      <c r="U2220" t="s">
        <v>728</v>
      </c>
      <c r="V2220" t="s">
        <v>12808</v>
      </c>
      <c r="W2220" t="s">
        <v>1535</v>
      </c>
      <c r="X2220" t="s">
        <v>6132</v>
      </c>
    </row>
    <row r="2221" spans="1:24" hidden="1" x14ac:dyDescent="0.25">
      <c r="A2221" t="s">
        <v>17630</v>
      </c>
      <c r="B2221" t="s">
        <v>17631</v>
      </c>
      <c r="C2221" s="1" t="str">
        <f t="shared" si="227"/>
        <v>21:0955</v>
      </c>
      <c r="D2221" s="1" t="str">
        <f t="shared" si="228"/>
        <v>21:0006</v>
      </c>
      <c r="E2221" t="s">
        <v>11729</v>
      </c>
      <c r="F2221" t="s">
        <v>17632</v>
      </c>
      <c r="H2221">
        <v>64.591807200000005</v>
      </c>
      <c r="I2221">
        <v>-110.1490563</v>
      </c>
      <c r="J2221" s="1" t="str">
        <f t="shared" si="225"/>
        <v>Till</v>
      </c>
      <c r="K2221" s="1" t="str">
        <f t="shared" si="229"/>
        <v>Grain Mount: 0.25 – 0.50 mm</v>
      </c>
      <c r="L2221" t="s">
        <v>16969</v>
      </c>
      <c r="M2221" s="1" t="str">
        <f t="shared" si="231"/>
        <v>Prp</v>
      </c>
      <c r="N2221" t="s">
        <v>11507</v>
      </c>
      <c r="O2221" t="s">
        <v>17633</v>
      </c>
      <c r="P2221" t="s">
        <v>17634</v>
      </c>
      <c r="Q2221" t="s">
        <v>12279</v>
      </c>
      <c r="R2221" t="s">
        <v>33</v>
      </c>
      <c r="S2221" t="s">
        <v>17635</v>
      </c>
      <c r="T2221" t="s">
        <v>1847</v>
      </c>
      <c r="U2221" t="s">
        <v>457</v>
      </c>
      <c r="V2221" t="s">
        <v>16220</v>
      </c>
      <c r="W2221" t="s">
        <v>9345</v>
      </c>
      <c r="X2221" t="s">
        <v>17636</v>
      </c>
    </row>
    <row r="2222" spans="1:24" hidden="1" x14ac:dyDescent="0.25">
      <c r="A2222" t="s">
        <v>17637</v>
      </c>
      <c r="B2222" t="s">
        <v>17638</v>
      </c>
      <c r="C2222" s="1" t="str">
        <f t="shared" si="227"/>
        <v>21:0955</v>
      </c>
      <c r="D2222" s="1" t="str">
        <f t="shared" si="228"/>
        <v>21:0006</v>
      </c>
      <c r="E2222" t="s">
        <v>11729</v>
      </c>
      <c r="F2222" t="s">
        <v>17639</v>
      </c>
      <c r="H2222">
        <v>64.591807200000005</v>
      </c>
      <c r="I2222">
        <v>-110.1490563</v>
      </c>
      <c r="J2222" s="1" t="str">
        <f t="shared" si="225"/>
        <v>Till</v>
      </c>
      <c r="K2222" s="1" t="str">
        <f t="shared" si="229"/>
        <v>Grain Mount: 0.25 – 0.50 mm</v>
      </c>
      <c r="L2222" t="s">
        <v>16969</v>
      </c>
      <c r="M2222" s="1" t="str">
        <f t="shared" si="231"/>
        <v>Prp</v>
      </c>
      <c r="N2222" t="s">
        <v>17640</v>
      </c>
      <c r="O2222" t="s">
        <v>17641</v>
      </c>
      <c r="P2222" t="s">
        <v>17642</v>
      </c>
      <c r="Q2222" t="s">
        <v>5821</v>
      </c>
      <c r="R2222" t="s">
        <v>33</v>
      </c>
      <c r="S2222" t="s">
        <v>5219</v>
      </c>
      <c r="T2222" t="s">
        <v>4305</v>
      </c>
      <c r="U2222" t="s">
        <v>33</v>
      </c>
      <c r="V2222" t="s">
        <v>17643</v>
      </c>
      <c r="W2222" t="s">
        <v>686</v>
      </c>
      <c r="X2222" t="s">
        <v>17644</v>
      </c>
    </row>
    <row r="2223" spans="1:24" hidden="1" x14ac:dyDescent="0.25">
      <c r="A2223" t="s">
        <v>17645</v>
      </c>
      <c r="B2223" t="s">
        <v>17646</v>
      </c>
      <c r="C2223" s="1" t="str">
        <f t="shared" si="227"/>
        <v>21:0955</v>
      </c>
      <c r="D2223" s="1" t="str">
        <f t="shared" si="228"/>
        <v>21:0006</v>
      </c>
      <c r="E2223" t="s">
        <v>11729</v>
      </c>
      <c r="F2223" t="s">
        <v>17647</v>
      </c>
      <c r="H2223">
        <v>64.591807200000005</v>
      </c>
      <c r="I2223">
        <v>-110.1490563</v>
      </c>
      <c r="J2223" s="1" t="str">
        <f t="shared" si="225"/>
        <v>Till</v>
      </c>
      <c r="K2223" s="1" t="str">
        <f t="shared" si="229"/>
        <v>Grain Mount: 0.25 – 0.50 mm</v>
      </c>
      <c r="L2223" t="s">
        <v>16969</v>
      </c>
      <c r="M2223" s="1" t="str">
        <f t="shared" si="231"/>
        <v>Prp</v>
      </c>
      <c r="N2223" t="s">
        <v>17648</v>
      </c>
      <c r="O2223" t="s">
        <v>17649</v>
      </c>
      <c r="P2223" t="s">
        <v>544</v>
      </c>
      <c r="Q2223" t="s">
        <v>1665</v>
      </c>
      <c r="R2223" t="s">
        <v>246</v>
      </c>
      <c r="S2223" t="s">
        <v>6491</v>
      </c>
      <c r="T2223" t="s">
        <v>182</v>
      </c>
      <c r="U2223" t="s">
        <v>33</v>
      </c>
      <c r="V2223" t="s">
        <v>17650</v>
      </c>
      <c r="W2223" t="s">
        <v>893</v>
      </c>
      <c r="X2223" t="s">
        <v>17651</v>
      </c>
    </row>
    <row r="2224" spans="1:24" hidden="1" x14ac:dyDescent="0.25">
      <c r="A2224" t="s">
        <v>17652</v>
      </c>
      <c r="B2224" t="s">
        <v>17653</v>
      </c>
      <c r="C2224" s="1" t="str">
        <f t="shared" si="227"/>
        <v>21:0955</v>
      </c>
      <c r="D2224" s="1" t="str">
        <f t="shared" si="228"/>
        <v>21:0006</v>
      </c>
      <c r="E2224" t="s">
        <v>11729</v>
      </c>
      <c r="F2224" t="s">
        <v>17654</v>
      </c>
      <c r="H2224">
        <v>64.591807200000005</v>
      </c>
      <c r="I2224">
        <v>-110.1490563</v>
      </c>
      <c r="J2224" s="1" t="str">
        <f t="shared" si="225"/>
        <v>Till</v>
      </c>
      <c r="K2224" s="1" t="str">
        <f t="shared" si="229"/>
        <v>Grain Mount: 0.25 – 0.50 mm</v>
      </c>
      <c r="L2224" t="s">
        <v>16969</v>
      </c>
      <c r="M2224" s="1" t="str">
        <f t="shared" si="231"/>
        <v>Prp</v>
      </c>
      <c r="N2224" t="s">
        <v>14795</v>
      </c>
      <c r="O2224" t="s">
        <v>17655</v>
      </c>
      <c r="P2224" t="s">
        <v>8740</v>
      </c>
      <c r="Q2224" t="s">
        <v>17656</v>
      </c>
      <c r="R2224" t="s">
        <v>33</v>
      </c>
      <c r="S2224" t="s">
        <v>8830</v>
      </c>
      <c r="T2224" t="s">
        <v>858</v>
      </c>
      <c r="U2224" t="s">
        <v>728</v>
      </c>
      <c r="V2224" t="s">
        <v>17657</v>
      </c>
      <c r="W2224" t="s">
        <v>2378</v>
      </c>
      <c r="X2224" t="s">
        <v>17658</v>
      </c>
    </row>
    <row r="2225" spans="1:24" hidden="1" x14ac:dyDescent="0.25">
      <c r="A2225" t="s">
        <v>17659</v>
      </c>
      <c r="B2225" t="s">
        <v>17660</v>
      </c>
      <c r="C2225" s="1" t="str">
        <f t="shared" si="227"/>
        <v>21:0955</v>
      </c>
      <c r="D2225" s="1" t="str">
        <f t="shared" si="228"/>
        <v>21:0006</v>
      </c>
      <c r="E2225" t="s">
        <v>11729</v>
      </c>
      <c r="F2225" t="s">
        <v>17661</v>
      </c>
      <c r="H2225">
        <v>64.591807200000005</v>
      </c>
      <c r="I2225">
        <v>-110.1490563</v>
      </c>
      <c r="J2225" s="1" t="str">
        <f t="shared" si="225"/>
        <v>Till</v>
      </c>
      <c r="K2225" s="1" t="str">
        <f t="shared" si="229"/>
        <v>Grain Mount: 0.25 – 0.50 mm</v>
      </c>
      <c r="L2225" t="s">
        <v>17662</v>
      </c>
      <c r="M2225" s="1" t="str">
        <f t="shared" si="231"/>
        <v>Prp</v>
      </c>
      <c r="N2225" t="s">
        <v>17663</v>
      </c>
      <c r="O2225" t="s">
        <v>981</v>
      </c>
      <c r="P2225" t="s">
        <v>12278</v>
      </c>
      <c r="Q2225" t="s">
        <v>17664</v>
      </c>
      <c r="R2225" t="s">
        <v>87</v>
      </c>
      <c r="S2225" t="s">
        <v>17665</v>
      </c>
      <c r="T2225" t="s">
        <v>2290</v>
      </c>
      <c r="U2225" t="s">
        <v>449</v>
      </c>
      <c r="V2225" t="s">
        <v>7741</v>
      </c>
      <c r="W2225" t="s">
        <v>2530</v>
      </c>
      <c r="X2225" t="s">
        <v>6833</v>
      </c>
    </row>
    <row r="2226" spans="1:24" hidden="1" x14ac:dyDescent="0.25">
      <c r="A2226" t="s">
        <v>17666</v>
      </c>
      <c r="B2226" t="s">
        <v>17667</v>
      </c>
      <c r="C2226" s="1" t="str">
        <f t="shared" si="227"/>
        <v>21:0955</v>
      </c>
      <c r="D2226" s="1" t="str">
        <f t="shared" si="228"/>
        <v>21:0006</v>
      </c>
      <c r="E2226" t="s">
        <v>11729</v>
      </c>
      <c r="F2226" t="s">
        <v>17668</v>
      </c>
      <c r="H2226">
        <v>64.591807200000005</v>
      </c>
      <c r="I2226">
        <v>-110.1490563</v>
      </c>
      <c r="J2226" s="1" t="str">
        <f t="shared" si="225"/>
        <v>Till</v>
      </c>
      <c r="K2226" s="1" t="str">
        <f t="shared" si="229"/>
        <v>Grain Mount: 0.25 – 0.50 mm</v>
      </c>
      <c r="L2226" t="s">
        <v>17662</v>
      </c>
      <c r="M2226" s="1" t="str">
        <f t="shared" si="231"/>
        <v>Prp</v>
      </c>
      <c r="N2226" t="s">
        <v>10612</v>
      </c>
      <c r="O2226" t="s">
        <v>13080</v>
      </c>
      <c r="P2226" t="s">
        <v>17669</v>
      </c>
      <c r="Q2226" t="s">
        <v>2538</v>
      </c>
      <c r="R2226" t="s">
        <v>142</v>
      </c>
      <c r="S2226" t="s">
        <v>17285</v>
      </c>
      <c r="T2226" t="s">
        <v>4031</v>
      </c>
      <c r="U2226" t="s">
        <v>226</v>
      </c>
      <c r="V2226" t="s">
        <v>17670</v>
      </c>
      <c r="W2226" t="s">
        <v>330</v>
      </c>
      <c r="X2226" t="s">
        <v>17671</v>
      </c>
    </row>
    <row r="2227" spans="1:24" hidden="1" x14ac:dyDescent="0.25">
      <c r="A2227" t="s">
        <v>17672</v>
      </c>
      <c r="B2227" t="s">
        <v>17673</v>
      </c>
      <c r="C2227" s="1" t="str">
        <f t="shared" si="227"/>
        <v>21:0955</v>
      </c>
      <c r="D2227" s="1" t="str">
        <f t="shared" si="228"/>
        <v>21:0006</v>
      </c>
      <c r="E2227" t="s">
        <v>11729</v>
      </c>
      <c r="F2227" t="s">
        <v>17674</v>
      </c>
      <c r="H2227">
        <v>64.591807200000005</v>
      </c>
      <c r="I2227">
        <v>-110.1490563</v>
      </c>
      <c r="J2227" s="1" t="str">
        <f t="shared" si="225"/>
        <v>Till</v>
      </c>
      <c r="K2227" s="1" t="str">
        <f t="shared" si="229"/>
        <v>Grain Mount: 0.25 – 0.50 mm</v>
      </c>
      <c r="L2227" t="s">
        <v>17662</v>
      </c>
      <c r="M2227" s="1" t="str">
        <f t="shared" si="231"/>
        <v>Prp</v>
      </c>
      <c r="N2227" t="s">
        <v>17675</v>
      </c>
      <c r="O2227" t="s">
        <v>12509</v>
      </c>
      <c r="P2227" t="s">
        <v>8312</v>
      </c>
      <c r="Q2227" t="s">
        <v>7100</v>
      </c>
      <c r="R2227" t="s">
        <v>47</v>
      </c>
      <c r="S2227" t="s">
        <v>11155</v>
      </c>
      <c r="T2227" t="s">
        <v>2707</v>
      </c>
      <c r="U2227" t="s">
        <v>728</v>
      </c>
      <c r="V2227" t="s">
        <v>3783</v>
      </c>
      <c r="W2227" t="s">
        <v>439</v>
      </c>
      <c r="X2227" t="s">
        <v>7751</v>
      </c>
    </row>
    <row r="2228" spans="1:24" hidden="1" x14ac:dyDescent="0.25">
      <c r="A2228" t="s">
        <v>17676</v>
      </c>
      <c r="B2228" t="s">
        <v>17677</v>
      </c>
      <c r="C2228" s="1" t="str">
        <f t="shared" si="227"/>
        <v>21:0955</v>
      </c>
      <c r="D2228" s="1" t="str">
        <f t="shared" si="228"/>
        <v>21:0006</v>
      </c>
      <c r="E2228" t="s">
        <v>11729</v>
      </c>
      <c r="F2228" t="s">
        <v>17678</v>
      </c>
      <c r="H2228">
        <v>64.591807200000005</v>
      </c>
      <c r="I2228">
        <v>-110.1490563</v>
      </c>
      <c r="J2228" s="1" t="str">
        <f t="shared" si="225"/>
        <v>Till</v>
      </c>
      <c r="K2228" s="1" t="str">
        <f t="shared" si="229"/>
        <v>Grain Mount: 0.25 – 0.50 mm</v>
      </c>
      <c r="L2228" t="s">
        <v>17662</v>
      </c>
      <c r="M2228" s="1" t="str">
        <f t="shared" si="231"/>
        <v>Prp</v>
      </c>
      <c r="N2228" t="s">
        <v>12097</v>
      </c>
      <c r="O2228" t="s">
        <v>17679</v>
      </c>
      <c r="P2228" t="s">
        <v>3017</v>
      </c>
      <c r="Q2228" t="s">
        <v>8812</v>
      </c>
      <c r="R2228" t="s">
        <v>246</v>
      </c>
      <c r="S2228" t="s">
        <v>12039</v>
      </c>
      <c r="T2228" t="s">
        <v>2893</v>
      </c>
      <c r="U2228" t="s">
        <v>184</v>
      </c>
      <c r="V2228" t="s">
        <v>2289</v>
      </c>
      <c r="W2228" t="s">
        <v>4031</v>
      </c>
      <c r="X2228" t="s">
        <v>11967</v>
      </c>
    </row>
    <row r="2229" spans="1:24" hidden="1" x14ac:dyDescent="0.25">
      <c r="A2229" t="s">
        <v>17680</v>
      </c>
      <c r="B2229" t="s">
        <v>17681</v>
      </c>
      <c r="C2229" s="1" t="str">
        <f t="shared" si="227"/>
        <v>21:0955</v>
      </c>
      <c r="D2229" s="1" t="str">
        <f t="shared" si="228"/>
        <v>21:0006</v>
      </c>
      <c r="E2229" t="s">
        <v>11729</v>
      </c>
      <c r="F2229" t="s">
        <v>17682</v>
      </c>
      <c r="H2229">
        <v>64.591807200000005</v>
      </c>
      <c r="I2229">
        <v>-110.1490563</v>
      </c>
      <c r="J2229" s="1" t="str">
        <f t="shared" si="225"/>
        <v>Till</v>
      </c>
      <c r="K2229" s="1" t="str">
        <f t="shared" si="229"/>
        <v>Grain Mount: 0.25 – 0.50 mm</v>
      </c>
      <c r="L2229" t="s">
        <v>17662</v>
      </c>
      <c r="M2229" s="1" t="str">
        <f t="shared" si="231"/>
        <v>Prp</v>
      </c>
      <c r="N2229" t="s">
        <v>3436</v>
      </c>
      <c r="O2229" t="s">
        <v>17683</v>
      </c>
      <c r="P2229" t="s">
        <v>2641</v>
      </c>
      <c r="Q2229" t="s">
        <v>17684</v>
      </c>
      <c r="R2229" t="s">
        <v>33</v>
      </c>
      <c r="S2229" t="s">
        <v>17685</v>
      </c>
      <c r="T2229" t="s">
        <v>2581</v>
      </c>
      <c r="U2229" t="s">
        <v>170</v>
      </c>
      <c r="V2229" t="s">
        <v>17286</v>
      </c>
      <c r="W2229" t="s">
        <v>6202</v>
      </c>
      <c r="X2229" t="s">
        <v>17686</v>
      </c>
    </row>
    <row r="2230" spans="1:24" hidden="1" x14ac:dyDescent="0.25">
      <c r="A2230" t="s">
        <v>17687</v>
      </c>
      <c r="B2230" t="s">
        <v>17688</v>
      </c>
      <c r="C2230" s="1" t="str">
        <f t="shared" si="227"/>
        <v>21:0955</v>
      </c>
      <c r="D2230" s="1" t="str">
        <f t="shared" si="228"/>
        <v>21:0006</v>
      </c>
      <c r="E2230" t="s">
        <v>11729</v>
      </c>
      <c r="F2230" t="s">
        <v>17689</v>
      </c>
      <c r="H2230">
        <v>64.591807200000005</v>
      </c>
      <c r="I2230">
        <v>-110.1490563</v>
      </c>
      <c r="J2230" s="1" t="str">
        <f t="shared" si="225"/>
        <v>Till</v>
      </c>
      <c r="K2230" s="1" t="str">
        <f t="shared" si="229"/>
        <v>Grain Mount: 0.25 – 0.50 mm</v>
      </c>
      <c r="L2230" t="s">
        <v>17662</v>
      </c>
      <c r="M2230" s="1" t="str">
        <f t="shared" si="231"/>
        <v>Prp</v>
      </c>
      <c r="N2230" t="s">
        <v>12547</v>
      </c>
      <c r="O2230" t="s">
        <v>16562</v>
      </c>
      <c r="P2230" t="s">
        <v>4626</v>
      </c>
      <c r="Q2230" t="s">
        <v>7774</v>
      </c>
      <c r="R2230" t="s">
        <v>234</v>
      </c>
      <c r="S2230" t="s">
        <v>13603</v>
      </c>
      <c r="T2230" t="s">
        <v>1401</v>
      </c>
      <c r="U2230" t="s">
        <v>33</v>
      </c>
      <c r="V2230" t="s">
        <v>14936</v>
      </c>
      <c r="W2230" t="s">
        <v>1850</v>
      </c>
      <c r="X2230" t="s">
        <v>988</v>
      </c>
    </row>
    <row r="2231" spans="1:24" hidden="1" x14ac:dyDescent="0.25">
      <c r="A2231" t="s">
        <v>17690</v>
      </c>
      <c r="B2231" t="s">
        <v>17691</v>
      </c>
      <c r="C2231" s="1" t="str">
        <f t="shared" si="227"/>
        <v>21:0955</v>
      </c>
      <c r="D2231" s="1" t="str">
        <f t="shared" si="228"/>
        <v>21:0006</v>
      </c>
      <c r="E2231" t="s">
        <v>11729</v>
      </c>
      <c r="F2231" t="s">
        <v>17692</v>
      </c>
      <c r="H2231">
        <v>64.591807200000005</v>
      </c>
      <c r="I2231">
        <v>-110.1490563</v>
      </c>
      <c r="J2231" s="1" t="str">
        <f t="shared" si="225"/>
        <v>Till</v>
      </c>
      <c r="K2231" s="1" t="str">
        <f t="shared" si="229"/>
        <v>Grain Mount: 0.25 – 0.50 mm</v>
      </c>
      <c r="L2231" t="s">
        <v>17662</v>
      </c>
      <c r="M2231" s="1" t="str">
        <f t="shared" si="231"/>
        <v>Prp</v>
      </c>
      <c r="N2231" t="s">
        <v>12870</v>
      </c>
      <c r="O2231" t="s">
        <v>17693</v>
      </c>
      <c r="P2231" t="s">
        <v>12333</v>
      </c>
      <c r="Q2231" t="s">
        <v>17694</v>
      </c>
      <c r="R2231" t="s">
        <v>555</v>
      </c>
      <c r="S2231" t="s">
        <v>17695</v>
      </c>
      <c r="T2231" t="s">
        <v>1401</v>
      </c>
      <c r="U2231" t="s">
        <v>457</v>
      </c>
      <c r="V2231" t="s">
        <v>14830</v>
      </c>
      <c r="W2231" t="s">
        <v>1022</v>
      </c>
      <c r="X2231" t="s">
        <v>8889</v>
      </c>
    </row>
    <row r="2232" spans="1:24" hidden="1" x14ac:dyDescent="0.25">
      <c r="A2232" t="s">
        <v>17696</v>
      </c>
      <c r="B2232" t="s">
        <v>17697</v>
      </c>
      <c r="C2232" s="1" t="str">
        <f t="shared" si="227"/>
        <v>21:0955</v>
      </c>
      <c r="D2232" s="1" t="str">
        <f t="shared" si="228"/>
        <v>21:0006</v>
      </c>
      <c r="E2232" t="s">
        <v>11729</v>
      </c>
      <c r="F2232" t="s">
        <v>17698</v>
      </c>
      <c r="H2232">
        <v>64.591807200000005</v>
      </c>
      <c r="I2232">
        <v>-110.1490563</v>
      </c>
      <c r="J2232" s="1" t="str">
        <f t="shared" si="225"/>
        <v>Till</v>
      </c>
      <c r="K2232" s="1" t="str">
        <f t="shared" si="229"/>
        <v>Grain Mount: 0.25 – 0.50 mm</v>
      </c>
      <c r="L2232" t="s">
        <v>17662</v>
      </c>
      <c r="M2232" s="1" t="str">
        <f t="shared" si="231"/>
        <v>Prp</v>
      </c>
      <c r="N2232" t="s">
        <v>17699</v>
      </c>
      <c r="O2232" t="s">
        <v>16769</v>
      </c>
      <c r="P2232" t="s">
        <v>17700</v>
      </c>
      <c r="Q2232" t="s">
        <v>17701</v>
      </c>
      <c r="R2232" t="s">
        <v>142</v>
      </c>
      <c r="S2232" t="s">
        <v>3658</v>
      </c>
      <c r="T2232" t="s">
        <v>3421</v>
      </c>
      <c r="U2232" t="s">
        <v>457</v>
      </c>
      <c r="V2232" t="s">
        <v>6973</v>
      </c>
      <c r="W2232" t="s">
        <v>14977</v>
      </c>
      <c r="X2232" t="s">
        <v>17702</v>
      </c>
    </row>
    <row r="2233" spans="1:24" hidden="1" x14ac:dyDescent="0.25">
      <c r="A2233" t="s">
        <v>17703</v>
      </c>
      <c r="B2233" t="s">
        <v>17704</v>
      </c>
      <c r="C2233" s="1" t="str">
        <f t="shared" si="227"/>
        <v>21:0955</v>
      </c>
      <c r="D2233" s="1" t="str">
        <f t="shared" si="228"/>
        <v>21:0006</v>
      </c>
      <c r="E2233" t="s">
        <v>11729</v>
      </c>
      <c r="F2233" t="s">
        <v>17705</v>
      </c>
      <c r="H2233">
        <v>64.591807200000005</v>
      </c>
      <c r="I2233">
        <v>-110.1490563</v>
      </c>
      <c r="J2233" s="1" t="str">
        <f t="shared" si="225"/>
        <v>Till</v>
      </c>
      <c r="K2233" s="1" t="str">
        <f t="shared" si="229"/>
        <v>Grain Mount: 0.25 – 0.50 mm</v>
      </c>
      <c r="L2233" t="s">
        <v>17662</v>
      </c>
      <c r="M2233" s="1" t="str">
        <f t="shared" si="231"/>
        <v>Prp</v>
      </c>
      <c r="N2233" t="s">
        <v>12124</v>
      </c>
      <c r="O2233" t="s">
        <v>12921</v>
      </c>
      <c r="P2233" t="s">
        <v>4389</v>
      </c>
      <c r="Q2233" t="s">
        <v>2286</v>
      </c>
      <c r="R2233" t="s">
        <v>555</v>
      </c>
      <c r="S2233" t="s">
        <v>3818</v>
      </c>
      <c r="T2233" t="s">
        <v>12326</v>
      </c>
      <c r="U2233" t="s">
        <v>424</v>
      </c>
      <c r="V2233" t="s">
        <v>3453</v>
      </c>
      <c r="W2233" t="s">
        <v>3360</v>
      </c>
      <c r="X2233" t="s">
        <v>17706</v>
      </c>
    </row>
    <row r="2234" spans="1:24" hidden="1" x14ac:dyDescent="0.25">
      <c r="A2234" t="s">
        <v>17707</v>
      </c>
      <c r="B2234" t="s">
        <v>17708</v>
      </c>
      <c r="C2234" s="1" t="str">
        <f t="shared" si="227"/>
        <v>21:0955</v>
      </c>
      <c r="D2234" s="1" t="str">
        <f t="shared" si="228"/>
        <v>21:0006</v>
      </c>
      <c r="E2234" t="s">
        <v>11729</v>
      </c>
      <c r="F2234" t="s">
        <v>17709</v>
      </c>
      <c r="H2234">
        <v>64.591807200000005</v>
      </c>
      <c r="I2234">
        <v>-110.1490563</v>
      </c>
      <c r="J2234" s="1" t="str">
        <f t="shared" si="225"/>
        <v>Till</v>
      </c>
      <c r="K2234" s="1" t="str">
        <f t="shared" si="229"/>
        <v>Grain Mount: 0.25 – 0.50 mm</v>
      </c>
      <c r="L2234" t="s">
        <v>17662</v>
      </c>
      <c r="M2234" s="1" t="str">
        <f t="shared" si="231"/>
        <v>Prp</v>
      </c>
      <c r="N2234" t="s">
        <v>17710</v>
      </c>
      <c r="O2234" t="s">
        <v>17711</v>
      </c>
      <c r="P2234" t="s">
        <v>17712</v>
      </c>
      <c r="Q2234" t="s">
        <v>10717</v>
      </c>
      <c r="R2234" t="s">
        <v>101</v>
      </c>
      <c r="S2234" t="s">
        <v>17713</v>
      </c>
      <c r="T2234" t="s">
        <v>4497</v>
      </c>
      <c r="U2234" t="s">
        <v>64</v>
      </c>
      <c r="V2234" t="s">
        <v>12569</v>
      </c>
      <c r="W2234" t="s">
        <v>4185</v>
      </c>
      <c r="X2234" t="s">
        <v>16133</v>
      </c>
    </row>
    <row r="2235" spans="1:24" hidden="1" x14ac:dyDescent="0.25">
      <c r="A2235" t="s">
        <v>17714</v>
      </c>
      <c r="B2235" t="s">
        <v>17715</v>
      </c>
      <c r="C2235" s="1" t="str">
        <f t="shared" si="227"/>
        <v>21:0955</v>
      </c>
      <c r="D2235" s="1" t="str">
        <f t="shared" si="228"/>
        <v>21:0006</v>
      </c>
      <c r="E2235" t="s">
        <v>11729</v>
      </c>
      <c r="F2235" t="s">
        <v>17716</v>
      </c>
      <c r="H2235">
        <v>64.591807200000005</v>
      </c>
      <c r="I2235">
        <v>-110.1490563</v>
      </c>
      <c r="J2235" s="1" t="str">
        <f t="shared" si="225"/>
        <v>Till</v>
      </c>
      <c r="K2235" s="1" t="str">
        <f t="shared" si="229"/>
        <v>Grain Mount: 0.25 – 0.50 mm</v>
      </c>
      <c r="L2235" t="s">
        <v>17662</v>
      </c>
      <c r="M2235" s="1" t="str">
        <f t="shared" si="231"/>
        <v>Prp</v>
      </c>
      <c r="N2235" t="s">
        <v>17717</v>
      </c>
      <c r="O2235" t="s">
        <v>5131</v>
      </c>
      <c r="P2235" t="s">
        <v>16239</v>
      </c>
      <c r="Q2235" t="s">
        <v>17718</v>
      </c>
      <c r="R2235" t="s">
        <v>462</v>
      </c>
      <c r="S2235" t="s">
        <v>3978</v>
      </c>
      <c r="T2235" t="s">
        <v>3113</v>
      </c>
      <c r="U2235" t="s">
        <v>50</v>
      </c>
      <c r="V2235" t="s">
        <v>1450</v>
      </c>
      <c r="W2235" t="s">
        <v>526</v>
      </c>
      <c r="X2235" t="s">
        <v>6131</v>
      </c>
    </row>
    <row r="2236" spans="1:24" hidden="1" x14ac:dyDescent="0.25">
      <c r="A2236" t="s">
        <v>17719</v>
      </c>
      <c r="B2236" t="s">
        <v>17720</v>
      </c>
      <c r="C2236" s="1" t="str">
        <f t="shared" si="227"/>
        <v>21:0955</v>
      </c>
      <c r="D2236" s="1" t="str">
        <f t="shared" si="228"/>
        <v>21:0006</v>
      </c>
      <c r="E2236" t="s">
        <v>11729</v>
      </c>
      <c r="F2236" t="s">
        <v>17721</v>
      </c>
      <c r="H2236">
        <v>64.591807200000005</v>
      </c>
      <c r="I2236">
        <v>-110.1490563</v>
      </c>
      <c r="J2236" s="1" t="str">
        <f t="shared" si="225"/>
        <v>Till</v>
      </c>
      <c r="K2236" s="1" t="str">
        <f t="shared" si="229"/>
        <v>Grain Mount: 0.25 – 0.50 mm</v>
      </c>
      <c r="L2236" t="s">
        <v>17662</v>
      </c>
      <c r="M2236" s="1" t="str">
        <f t="shared" si="231"/>
        <v>Prp</v>
      </c>
      <c r="N2236" t="s">
        <v>7303</v>
      </c>
      <c r="O2236" t="s">
        <v>16551</v>
      </c>
      <c r="P2236" t="s">
        <v>16816</v>
      </c>
      <c r="Q2236" t="s">
        <v>8533</v>
      </c>
      <c r="R2236" t="s">
        <v>33</v>
      </c>
      <c r="S2236" t="s">
        <v>17722</v>
      </c>
      <c r="T2236" t="s">
        <v>858</v>
      </c>
      <c r="U2236" t="s">
        <v>366</v>
      </c>
      <c r="V2236" t="s">
        <v>17723</v>
      </c>
      <c r="W2236" t="s">
        <v>8925</v>
      </c>
      <c r="X2236" t="s">
        <v>17724</v>
      </c>
    </row>
    <row r="2237" spans="1:24" hidden="1" x14ac:dyDescent="0.25">
      <c r="A2237" t="s">
        <v>17725</v>
      </c>
      <c r="B2237" t="s">
        <v>17726</v>
      </c>
      <c r="C2237" s="1" t="str">
        <f t="shared" si="227"/>
        <v>21:0955</v>
      </c>
      <c r="D2237" s="1" t="str">
        <f t="shared" si="228"/>
        <v>21:0006</v>
      </c>
      <c r="E2237" t="s">
        <v>11729</v>
      </c>
      <c r="F2237" t="s">
        <v>17727</v>
      </c>
      <c r="H2237">
        <v>64.591807200000005</v>
      </c>
      <c r="I2237">
        <v>-110.1490563</v>
      </c>
      <c r="J2237" s="1" t="str">
        <f t="shared" si="225"/>
        <v>Till</v>
      </c>
      <c r="K2237" s="1" t="str">
        <f t="shared" si="229"/>
        <v>Grain Mount: 0.25 – 0.50 mm</v>
      </c>
      <c r="L2237" t="s">
        <v>17662</v>
      </c>
      <c r="M2237" s="1" t="str">
        <f t="shared" si="231"/>
        <v>Prp</v>
      </c>
      <c r="N2237" t="s">
        <v>17728</v>
      </c>
      <c r="O2237" t="s">
        <v>13536</v>
      </c>
      <c r="P2237" t="s">
        <v>17729</v>
      </c>
      <c r="Q2237" t="s">
        <v>17730</v>
      </c>
      <c r="R2237" t="s">
        <v>87</v>
      </c>
      <c r="S2237" t="s">
        <v>17731</v>
      </c>
      <c r="T2237" t="s">
        <v>1297</v>
      </c>
      <c r="U2237" t="s">
        <v>411</v>
      </c>
      <c r="V2237" t="s">
        <v>17732</v>
      </c>
      <c r="W2237" t="s">
        <v>823</v>
      </c>
      <c r="X2237" t="s">
        <v>17733</v>
      </c>
    </row>
    <row r="2238" spans="1:24" hidden="1" x14ac:dyDescent="0.25">
      <c r="A2238" t="s">
        <v>17734</v>
      </c>
      <c r="B2238" t="s">
        <v>17735</v>
      </c>
      <c r="C2238" s="1" t="str">
        <f t="shared" si="227"/>
        <v>21:0955</v>
      </c>
      <c r="D2238" s="1" t="str">
        <f t="shared" si="228"/>
        <v>21:0006</v>
      </c>
      <c r="E2238" t="s">
        <v>11729</v>
      </c>
      <c r="F2238" t="s">
        <v>17736</v>
      </c>
      <c r="H2238">
        <v>64.591807200000005</v>
      </c>
      <c r="I2238">
        <v>-110.1490563</v>
      </c>
      <c r="J2238" s="1" t="str">
        <f t="shared" si="225"/>
        <v>Till</v>
      </c>
      <c r="K2238" s="1" t="str">
        <f t="shared" si="229"/>
        <v>Grain Mount: 0.25 – 0.50 mm</v>
      </c>
      <c r="L2238" t="s">
        <v>17662</v>
      </c>
      <c r="M2238" s="1" t="str">
        <f t="shared" si="231"/>
        <v>Prp</v>
      </c>
      <c r="N2238" t="s">
        <v>2295</v>
      </c>
      <c r="O2238" t="s">
        <v>16726</v>
      </c>
      <c r="P2238" t="s">
        <v>993</v>
      </c>
      <c r="Q2238" t="s">
        <v>12519</v>
      </c>
      <c r="R2238" t="s">
        <v>223</v>
      </c>
      <c r="S2238" t="s">
        <v>17737</v>
      </c>
      <c r="T2238" t="s">
        <v>1297</v>
      </c>
      <c r="U2238" t="s">
        <v>33</v>
      </c>
      <c r="V2238" t="s">
        <v>1057</v>
      </c>
      <c r="W2238" t="s">
        <v>589</v>
      </c>
      <c r="X2238" t="s">
        <v>17738</v>
      </c>
    </row>
    <row r="2239" spans="1:24" hidden="1" x14ac:dyDescent="0.25">
      <c r="A2239" t="s">
        <v>17739</v>
      </c>
      <c r="B2239" t="s">
        <v>17740</v>
      </c>
      <c r="C2239" s="1" t="str">
        <f t="shared" si="227"/>
        <v>21:0955</v>
      </c>
      <c r="D2239" s="1" t="str">
        <f t="shared" si="228"/>
        <v>21:0006</v>
      </c>
      <c r="E2239" t="s">
        <v>11729</v>
      </c>
      <c r="F2239" t="s">
        <v>17741</v>
      </c>
      <c r="H2239">
        <v>64.591807200000005</v>
      </c>
      <c r="I2239">
        <v>-110.1490563</v>
      </c>
      <c r="J2239" s="1" t="str">
        <f t="shared" si="225"/>
        <v>Till</v>
      </c>
      <c r="K2239" s="1" t="str">
        <f t="shared" si="229"/>
        <v>Grain Mount: 0.25 – 0.50 mm</v>
      </c>
      <c r="L2239" t="s">
        <v>17662</v>
      </c>
      <c r="M2239" s="1" t="str">
        <f t="shared" si="231"/>
        <v>Prp</v>
      </c>
      <c r="N2239" t="s">
        <v>7005</v>
      </c>
      <c r="O2239" t="s">
        <v>17742</v>
      </c>
      <c r="P2239" t="s">
        <v>17743</v>
      </c>
      <c r="Q2239" t="s">
        <v>17744</v>
      </c>
      <c r="R2239" t="s">
        <v>61</v>
      </c>
      <c r="S2239" t="s">
        <v>14181</v>
      </c>
      <c r="T2239" t="s">
        <v>4906</v>
      </c>
      <c r="U2239" t="s">
        <v>33</v>
      </c>
      <c r="V2239" t="s">
        <v>15414</v>
      </c>
      <c r="W2239" t="s">
        <v>461</v>
      </c>
      <c r="X2239" t="s">
        <v>2372</v>
      </c>
    </row>
    <row r="2240" spans="1:24" hidden="1" x14ac:dyDescent="0.25">
      <c r="A2240" t="s">
        <v>17745</v>
      </c>
      <c r="B2240" t="s">
        <v>17746</v>
      </c>
      <c r="C2240" s="1" t="str">
        <f t="shared" si="227"/>
        <v>21:0955</v>
      </c>
      <c r="D2240" s="1" t="str">
        <f t="shared" si="228"/>
        <v>21:0006</v>
      </c>
      <c r="E2240" t="s">
        <v>11729</v>
      </c>
      <c r="F2240" t="s">
        <v>17747</v>
      </c>
      <c r="H2240">
        <v>64.591807200000005</v>
      </c>
      <c r="I2240">
        <v>-110.1490563</v>
      </c>
      <c r="J2240" s="1" t="str">
        <f t="shared" si="225"/>
        <v>Till</v>
      </c>
      <c r="K2240" s="1" t="str">
        <f t="shared" si="229"/>
        <v>Grain Mount: 0.25 – 0.50 mm</v>
      </c>
      <c r="L2240" t="s">
        <v>17662</v>
      </c>
      <c r="M2240" s="1" t="str">
        <f t="shared" si="231"/>
        <v>Prp</v>
      </c>
      <c r="N2240" t="s">
        <v>17748</v>
      </c>
      <c r="O2240" t="s">
        <v>30</v>
      </c>
      <c r="P2240" t="s">
        <v>10148</v>
      </c>
      <c r="Q2240" t="s">
        <v>17749</v>
      </c>
      <c r="R2240" t="s">
        <v>33</v>
      </c>
      <c r="S2240" t="s">
        <v>17750</v>
      </c>
      <c r="T2240" t="s">
        <v>211</v>
      </c>
      <c r="U2240" t="s">
        <v>33</v>
      </c>
      <c r="V2240" t="s">
        <v>17751</v>
      </c>
      <c r="W2240" t="s">
        <v>8391</v>
      </c>
      <c r="X2240" t="s">
        <v>17752</v>
      </c>
    </row>
    <row r="2241" spans="1:24" hidden="1" x14ac:dyDescent="0.25">
      <c r="A2241" t="s">
        <v>17753</v>
      </c>
      <c r="B2241" t="s">
        <v>17754</v>
      </c>
      <c r="C2241" s="1" t="str">
        <f t="shared" si="227"/>
        <v>21:0955</v>
      </c>
      <c r="D2241" s="1" t="str">
        <f t="shared" si="228"/>
        <v>21:0006</v>
      </c>
      <c r="E2241" t="s">
        <v>11729</v>
      </c>
      <c r="F2241" t="s">
        <v>17755</v>
      </c>
      <c r="H2241">
        <v>64.591807200000005</v>
      </c>
      <c r="I2241">
        <v>-110.1490563</v>
      </c>
      <c r="J2241" s="1" t="str">
        <f t="shared" si="225"/>
        <v>Till</v>
      </c>
      <c r="K2241" s="1" t="str">
        <f t="shared" si="229"/>
        <v>Grain Mount: 0.25 – 0.50 mm</v>
      </c>
      <c r="L2241" t="s">
        <v>17662</v>
      </c>
      <c r="M2241" s="1" t="str">
        <f t="shared" si="231"/>
        <v>Prp</v>
      </c>
      <c r="N2241" t="s">
        <v>17756</v>
      </c>
      <c r="O2241" t="s">
        <v>17757</v>
      </c>
      <c r="P2241" t="s">
        <v>17758</v>
      </c>
      <c r="Q2241" t="s">
        <v>17759</v>
      </c>
      <c r="R2241" t="s">
        <v>33</v>
      </c>
      <c r="S2241" t="s">
        <v>12673</v>
      </c>
      <c r="T2241" t="s">
        <v>2423</v>
      </c>
      <c r="U2241" t="s">
        <v>36</v>
      </c>
      <c r="V2241" t="s">
        <v>3783</v>
      </c>
      <c r="W2241" t="s">
        <v>12176</v>
      </c>
      <c r="X2241" t="s">
        <v>6606</v>
      </c>
    </row>
    <row r="2242" spans="1:24" hidden="1" x14ac:dyDescent="0.25">
      <c r="A2242" t="s">
        <v>17760</v>
      </c>
      <c r="B2242" t="s">
        <v>17761</v>
      </c>
      <c r="C2242" s="1" t="str">
        <f t="shared" si="227"/>
        <v>21:0955</v>
      </c>
      <c r="D2242" s="1" t="str">
        <f t="shared" si="228"/>
        <v>21:0006</v>
      </c>
      <c r="E2242" t="s">
        <v>11729</v>
      </c>
      <c r="F2242" t="s">
        <v>17762</v>
      </c>
      <c r="H2242">
        <v>64.591807200000005</v>
      </c>
      <c r="I2242">
        <v>-110.1490563</v>
      </c>
      <c r="J2242" s="1" t="str">
        <f t="shared" si="225"/>
        <v>Till</v>
      </c>
      <c r="K2242" s="1" t="str">
        <f t="shared" si="229"/>
        <v>Grain Mount: 0.25 – 0.50 mm</v>
      </c>
      <c r="L2242" t="s">
        <v>17662</v>
      </c>
      <c r="M2242" s="1" t="str">
        <f t="shared" si="231"/>
        <v>Prp</v>
      </c>
      <c r="N2242" t="s">
        <v>17763</v>
      </c>
      <c r="O2242" t="s">
        <v>16580</v>
      </c>
      <c r="P2242" t="s">
        <v>7942</v>
      </c>
      <c r="Q2242" t="s">
        <v>17764</v>
      </c>
      <c r="R2242" t="s">
        <v>474</v>
      </c>
      <c r="S2242" t="s">
        <v>16734</v>
      </c>
      <c r="T2242" t="s">
        <v>3441</v>
      </c>
      <c r="U2242" t="s">
        <v>33</v>
      </c>
      <c r="V2242" t="s">
        <v>7776</v>
      </c>
      <c r="W2242" t="s">
        <v>2696</v>
      </c>
      <c r="X2242" t="s">
        <v>9082</v>
      </c>
    </row>
    <row r="2243" spans="1:24" hidden="1" x14ac:dyDescent="0.25">
      <c r="A2243" t="s">
        <v>17765</v>
      </c>
      <c r="B2243" t="s">
        <v>17766</v>
      </c>
      <c r="C2243" s="1" t="str">
        <f t="shared" si="227"/>
        <v>21:0955</v>
      </c>
      <c r="D2243" s="1" t="str">
        <f t="shared" si="228"/>
        <v>21:0006</v>
      </c>
      <c r="E2243" t="s">
        <v>11729</v>
      </c>
      <c r="F2243" t="s">
        <v>17767</v>
      </c>
      <c r="H2243">
        <v>64.591807200000005</v>
      </c>
      <c r="I2243">
        <v>-110.1490563</v>
      </c>
      <c r="J2243" s="1" t="str">
        <f t="shared" si="225"/>
        <v>Till</v>
      </c>
      <c r="K2243" s="1" t="str">
        <f t="shared" si="229"/>
        <v>Grain Mount: 0.25 – 0.50 mm</v>
      </c>
      <c r="L2243" t="s">
        <v>17662</v>
      </c>
      <c r="M2243" s="1" t="str">
        <f t="shared" si="231"/>
        <v>Prp</v>
      </c>
      <c r="N2243" t="s">
        <v>17768</v>
      </c>
      <c r="O2243" t="s">
        <v>4242</v>
      </c>
      <c r="P2243" t="s">
        <v>17769</v>
      </c>
      <c r="Q2243" t="s">
        <v>17770</v>
      </c>
      <c r="R2243" t="s">
        <v>220</v>
      </c>
      <c r="S2243" t="s">
        <v>2349</v>
      </c>
      <c r="T2243" t="s">
        <v>2581</v>
      </c>
      <c r="U2243" t="s">
        <v>61</v>
      </c>
      <c r="V2243" t="s">
        <v>17771</v>
      </c>
      <c r="W2243" t="s">
        <v>1409</v>
      </c>
      <c r="X2243" t="s">
        <v>9011</v>
      </c>
    </row>
    <row r="2244" spans="1:24" hidden="1" x14ac:dyDescent="0.25">
      <c r="A2244" t="s">
        <v>17772</v>
      </c>
      <c r="B2244" t="s">
        <v>17773</v>
      </c>
      <c r="C2244" s="1" t="str">
        <f t="shared" si="227"/>
        <v>21:0955</v>
      </c>
      <c r="D2244" s="1" t="str">
        <f t="shared" si="228"/>
        <v>21:0006</v>
      </c>
      <c r="E2244" t="s">
        <v>11729</v>
      </c>
      <c r="F2244" t="s">
        <v>17774</v>
      </c>
      <c r="H2244">
        <v>64.591807200000005</v>
      </c>
      <c r="I2244">
        <v>-110.1490563</v>
      </c>
      <c r="J2244" s="1" t="str">
        <f t="shared" si="225"/>
        <v>Till</v>
      </c>
      <c r="K2244" s="1" t="str">
        <f t="shared" si="229"/>
        <v>Grain Mount: 0.25 – 0.50 mm</v>
      </c>
      <c r="L2244" t="s">
        <v>17662</v>
      </c>
      <c r="M2244" s="1" t="str">
        <f t="shared" si="231"/>
        <v>Prp</v>
      </c>
      <c r="N2244" t="s">
        <v>17775</v>
      </c>
      <c r="O2244" t="s">
        <v>5830</v>
      </c>
      <c r="P2244" t="s">
        <v>8556</v>
      </c>
      <c r="Q2244" t="s">
        <v>2796</v>
      </c>
      <c r="R2244" t="s">
        <v>33</v>
      </c>
      <c r="S2244" t="s">
        <v>17776</v>
      </c>
      <c r="T2244" t="s">
        <v>2655</v>
      </c>
      <c r="U2244" t="s">
        <v>33</v>
      </c>
      <c r="V2244" t="s">
        <v>17777</v>
      </c>
      <c r="W2244" t="s">
        <v>189</v>
      </c>
      <c r="X2244" t="s">
        <v>8911</v>
      </c>
    </row>
    <row r="2245" spans="1:24" hidden="1" x14ac:dyDescent="0.25">
      <c r="A2245" t="s">
        <v>17778</v>
      </c>
      <c r="B2245" t="s">
        <v>17779</v>
      </c>
      <c r="C2245" s="1" t="str">
        <f t="shared" si="227"/>
        <v>21:0955</v>
      </c>
      <c r="D2245" s="1" t="str">
        <f t="shared" si="228"/>
        <v>21:0006</v>
      </c>
      <c r="E2245" t="s">
        <v>11729</v>
      </c>
      <c r="F2245" t="s">
        <v>17780</v>
      </c>
      <c r="H2245">
        <v>64.591807200000005</v>
      </c>
      <c r="I2245">
        <v>-110.1490563</v>
      </c>
      <c r="J2245" s="1" t="str">
        <f t="shared" si="225"/>
        <v>Till</v>
      </c>
      <c r="K2245" s="1" t="str">
        <f t="shared" si="229"/>
        <v>Grain Mount: 0.25 – 0.50 mm</v>
      </c>
      <c r="L2245" t="s">
        <v>17662</v>
      </c>
      <c r="M2245" s="1" t="str">
        <f t="shared" si="231"/>
        <v>Prp</v>
      </c>
      <c r="N2245" t="s">
        <v>1052</v>
      </c>
      <c r="O2245" t="s">
        <v>17781</v>
      </c>
      <c r="P2245" t="s">
        <v>17782</v>
      </c>
      <c r="Q2245" t="s">
        <v>11575</v>
      </c>
      <c r="R2245" t="s">
        <v>33</v>
      </c>
      <c r="S2245" t="s">
        <v>11224</v>
      </c>
      <c r="T2245" t="s">
        <v>1115</v>
      </c>
      <c r="U2245" t="s">
        <v>33</v>
      </c>
      <c r="V2245" t="s">
        <v>17783</v>
      </c>
      <c r="W2245" t="s">
        <v>2434</v>
      </c>
      <c r="X2245" t="s">
        <v>13783</v>
      </c>
    </row>
    <row r="2246" spans="1:24" hidden="1" x14ac:dyDescent="0.25">
      <c r="A2246" t="s">
        <v>17784</v>
      </c>
      <c r="B2246" t="s">
        <v>17785</v>
      </c>
      <c r="C2246" s="1" t="str">
        <f t="shared" si="227"/>
        <v>21:0955</v>
      </c>
      <c r="D2246" s="1" t="str">
        <f t="shared" si="228"/>
        <v>21:0006</v>
      </c>
      <c r="E2246" t="s">
        <v>11729</v>
      </c>
      <c r="F2246" t="s">
        <v>17786</v>
      </c>
      <c r="H2246">
        <v>64.591807200000005</v>
      </c>
      <c r="I2246">
        <v>-110.1490563</v>
      </c>
      <c r="J2246" s="1" t="str">
        <f t="shared" ref="J2246:J2309" si="232">HYPERLINK("http://geochem.nrcan.gc.ca/cdogs/content/kwd/kwd020044_e.htm", "Till")</f>
        <v>Till</v>
      </c>
      <c r="K2246" s="1" t="str">
        <f t="shared" si="229"/>
        <v>Grain Mount: 0.25 – 0.50 mm</v>
      </c>
      <c r="L2246" t="s">
        <v>17662</v>
      </c>
      <c r="M2246" s="1" t="str">
        <f t="shared" si="231"/>
        <v>Prp</v>
      </c>
      <c r="N2246" t="s">
        <v>7178</v>
      </c>
      <c r="O2246" t="s">
        <v>17787</v>
      </c>
      <c r="P2246" t="s">
        <v>17788</v>
      </c>
      <c r="Q2246" t="s">
        <v>1316</v>
      </c>
      <c r="R2246" t="s">
        <v>234</v>
      </c>
      <c r="S2246" t="s">
        <v>8469</v>
      </c>
      <c r="T2246" t="s">
        <v>15331</v>
      </c>
      <c r="U2246" t="s">
        <v>47</v>
      </c>
      <c r="V2246" t="s">
        <v>17789</v>
      </c>
      <c r="W2246" t="s">
        <v>2980</v>
      </c>
      <c r="X2246" t="s">
        <v>17790</v>
      </c>
    </row>
    <row r="2247" spans="1:24" hidden="1" x14ac:dyDescent="0.25">
      <c r="A2247" t="s">
        <v>17791</v>
      </c>
      <c r="B2247" t="s">
        <v>17792</v>
      </c>
      <c r="C2247" s="1" t="str">
        <f t="shared" si="227"/>
        <v>21:0955</v>
      </c>
      <c r="D2247" s="1" t="str">
        <f t="shared" si="228"/>
        <v>21:0006</v>
      </c>
      <c r="E2247" t="s">
        <v>11729</v>
      </c>
      <c r="F2247" t="s">
        <v>17793</v>
      </c>
      <c r="H2247">
        <v>64.591807200000005</v>
      </c>
      <c r="I2247">
        <v>-110.1490563</v>
      </c>
      <c r="J2247" s="1" t="str">
        <f t="shared" si="232"/>
        <v>Till</v>
      </c>
      <c r="K2247" s="1" t="str">
        <f t="shared" si="229"/>
        <v>Grain Mount: 0.25 – 0.50 mm</v>
      </c>
      <c r="L2247" t="s">
        <v>17662</v>
      </c>
      <c r="M2247" s="1" t="str">
        <f t="shared" si="231"/>
        <v>Prp</v>
      </c>
      <c r="N2247" t="s">
        <v>17794</v>
      </c>
      <c r="O2247" t="s">
        <v>7930</v>
      </c>
      <c r="P2247" t="s">
        <v>17664</v>
      </c>
      <c r="Q2247" t="s">
        <v>11871</v>
      </c>
      <c r="R2247" t="s">
        <v>474</v>
      </c>
      <c r="S2247" t="s">
        <v>7438</v>
      </c>
      <c r="T2247" t="s">
        <v>198</v>
      </c>
      <c r="U2247" t="s">
        <v>235</v>
      </c>
      <c r="V2247" t="s">
        <v>17795</v>
      </c>
      <c r="W2247" t="s">
        <v>248</v>
      </c>
      <c r="X2247" t="s">
        <v>17796</v>
      </c>
    </row>
    <row r="2248" spans="1:24" hidden="1" x14ac:dyDescent="0.25">
      <c r="A2248" t="s">
        <v>17797</v>
      </c>
      <c r="B2248" t="s">
        <v>17798</v>
      </c>
      <c r="C2248" s="1" t="str">
        <f t="shared" si="227"/>
        <v>21:0955</v>
      </c>
      <c r="D2248" s="1" t="str">
        <f t="shared" si="228"/>
        <v>21:0006</v>
      </c>
      <c r="E2248" t="s">
        <v>11729</v>
      </c>
      <c r="F2248" t="s">
        <v>17799</v>
      </c>
      <c r="H2248">
        <v>64.591807200000005</v>
      </c>
      <c r="I2248">
        <v>-110.1490563</v>
      </c>
      <c r="J2248" s="1" t="str">
        <f t="shared" si="232"/>
        <v>Till</v>
      </c>
      <c r="K2248" s="1" t="str">
        <f t="shared" si="229"/>
        <v>Grain Mount: 0.25 – 0.50 mm</v>
      </c>
      <c r="L2248" t="s">
        <v>17662</v>
      </c>
      <c r="M2248" s="1" t="str">
        <f t="shared" si="231"/>
        <v>Prp</v>
      </c>
      <c r="N2248" t="s">
        <v>17800</v>
      </c>
      <c r="O2248" t="s">
        <v>7551</v>
      </c>
      <c r="P2248" t="s">
        <v>17801</v>
      </c>
      <c r="Q2248" t="s">
        <v>17802</v>
      </c>
      <c r="R2248" t="s">
        <v>33</v>
      </c>
      <c r="S2248" t="s">
        <v>6429</v>
      </c>
      <c r="T2248" t="s">
        <v>2214</v>
      </c>
      <c r="U2248" t="s">
        <v>104</v>
      </c>
      <c r="V2248" t="s">
        <v>11584</v>
      </c>
      <c r="W2248" t="s">
        <v>5106</v>
      </c>
      <c r="X2248" t="s">
        <v>17803</v>
      </c>
    </row>
    <row r="2249" spans="1:24" hidden="1" x14ac:dyDescent="0.25">
      <c r="A2249" t="s">
        <v>17804</v>
      </c>
      <c r="B2249" t="s">
        <v>17805</v>
      </c>
      <c r="C2249" s="1" t="str">
        <f t="shared" si="227"/>
        <v>21:0955</v>
      </c>
      <c r="D2249" s="1" t="str">
        <f t="shared" si="228"/>
        <v>21:0006</v>
      </c>
      <c r="E2249" t="s">
        <v>11729</v>
      </c>
      <c r="F2249" t="s">
        <v>17806</v>
      </c>
      <c r="H2249">
        <v>64.591807200000005</v>
      </c>
      <c r="I2249">
        <v>-110.1490563</v>
      </c>
      <c r="J2249" s="1" t="str">
        <f t="shared" si="232"/>
        <v>Till</v>
      </c>
      <c r="K2249" s="1" t="str">
        <f t="shared" si="229"/>
        <v>Grain Mount: 0.25 – 0.50 mm</v>
      </c>
      <c r="L2249" t="s">
        <v>17662</v>
      </c>
      <c r="M2249" s="1" t="str">
        <f t="shared" si="231"/>
        <v>Prp</v>
      </c>
      <c r="N2249" t="s">
        <v>17807</v>
      </c>
      <c r="O2249" t="s">
        <v>8886</v>
      </c>
      <c r="P2249" t="s">
        <v>8011</v>
      </c>
      <c r="Q2249" t="s">
        <v>10645</v>
      </c>
      <c r="R2249" t="s">
        <v>223</v>
      </c>
      <c r="S2249" t="s">
        <v>17808</v>
      </c>
      <c r="T2249" t="s">
        <v>2214</v>
      </c>
      <c r="U2249" t="s">
        <v>33</v>
      </c>
      <c r="V2249" t="s">
        <v>7768</v>
      </c>
      <c r="W2249" t="s">
        <v>1462</v>
      </c>
      <c r="X2249" t="s">
        <v>17809</v>
      </c>
    </row>
    <row r="2250" spans="1:24" hidden="1" x14ac:dyDescent="0.25">
      <c r="A2250" t="s">
        <v>17810</v>
      </c>
      <c r="B2250" t="s">
        <v>17811</v>
      </c>
      <c r="C2250" s="1" t="str">
        <f t="shared" si="227"/>
        <v>21:0955</v>
      </c>
      <c r="D2250" s="1" t="str">
        <f t="shared" si="228"/>
        <v>21:0006</v>
      </c>
      <c r="E2250" t="s">
        <v>11729</v>
      </c>
      <c r="F2250" t="s">
        <v>17812</v>
      </c>
      <c r="H2250">
        <v>64.591807200000005</v>
      </c>
      <c r="I2250">
        <v>-110.1490563</v>
      </c>
      <c r="J2250" s="1" t="str">
        <f t="shared" si="232"/>
        <v>Till</v>
      </c>
      <c r="K2250" s="1" t="str">
        <f t="shared" si="229"/>
        <v>Grain Mount: 0.25 – 0.50 mm</v>
      </c>
      <c r="L2250" t="s">
        <v>17662</v>
      </c>
      <c r="M2250" s="1" t="str">
        <f t="shared" si="231"/>
        <v>Prp</v>
      </c>
      <c r="N2250" t="s">
        <v>17813</v>
      </c>
      <c r="O2250" t="s">
        <v>275</v>
      </c>
      <c r="P2250" t="s">
        <v>17814</v>
      </c>
      <c r="Q2250" t="s">
        <v>17815</v>
      </c>
      <c r="R2250" t="s">
        <v>61</v>
      </c>
      <c r="S2250" t="s">
        <v>17731</v>
      </c>
      <c r="T2250" t="s">
        <v>1401</v>
      </c>
      <c r="U2250" t="s">
        <v>90</v>
      </c>
      <c r="V2250" t="s">
        <v>16947</v>
      </c>
      <c r="W2250" t="s">
        <v>950</v>
      </c>
      <c r="X2250" t="s">
        <v>17816</v>
      </c>
    </row>
    <row r="2251" spans="1:24" hidden="1" x14ac:dyDescent="0.25">
      <c r="A2251" t="s">
        <v>17817</v>
      </c>
      <c r="B2251" t="s">
        <v>17818</v>
      </c>
      <c r="C2251" s="1" t="str">
        <f t="shared" si="227"/>
        <v>21:0955</v>
      </c>
      <c r="D2251" s="1" t="str">
        <f t="shared" si="228"/>
        <v>21:0006</v>
      </c>
      <c r="E2251" t="s">
        <v>11729</v>
      </c>
      <c r="F2251" t="s">
        <v>17819</v>
      </c>
      <c r="H2251">
        <v>64.591807200000005</v>
      </c>
      <c r="I2251">
        <v>-110.1490563</v>
      </c>
      <c r="J2251" s="1" t="str">
        <f t="shared" si="232"/>
        <v>Till</v>
      </c>
      <c r="K2251" s="1" t="str">
        <f t="shared" si="229"/>
        <v>Grain Mount: 0.25 – 0.50 mm</v>
      </c>
      <c r="L2251" t="s">
        <v>17662</v>
      </c>
      <c r="M2251" s="1" t="str">
        <f t="shared" si="231"/>
        <v>Prp</v>
      </c>
      <c r="N2251" t="s">
        <v>17820</v>
      </c>
      <c r="O2251" t="s">
        <v>3573</v>
      </c>
      <c r="P2251" t="s">
        <v>17821</v>
      </c>
      <c r="Q2251" t="s">
        <v>17822</v>
      </c>
      <c r="R2251" t="s">
        <v>33</v>
      </c>
      <c r="S2251" t="s">
        <v>8248</v>
      </c>
      <c r="T2251" t="s">
        <v>1203</v>
      </c>
      <c r="U2251" t="s">
        <v>33</v>
      </c>
      <c r="V2251" t="s">
        <v>10950</v>
      </c>
      <c r="W2251" t="s">
        <v>5147</v>
      </c>
      <c r="X2251" t="s">
        <v>17823</v>
      </c>
    </row>
    <row r="2252" spans="1:24" hidden="1" x14ac:dyDescent="0.25">
      <c r="A2252" t="s">
        <v>17824</v>
      </c>
      <c r="B2252" t="s">
        <v>17825</v>
      </c>
      <c r="C2252" s="1" t="str">
        <f t="shared" si="227"/>
        <v>21:0955</v>
      </c>
      <c r="D2252" s="1" t="str">
        <f t="shared" si="228"/>
        <v>21:0006</v>
      </c>
      <c r="E2252" t="s">
        <v>11729</v>
      </c>
      <c r="F2252" t="s">
        <v>17826</v>
      </c>
      <c r="H2252">
        <v>64.591807200000005</v>
      </c>
      <c r="I2252">
        <v>-110.1490563</v>
      </c>
      <c r="J2252" s="1" t="str">
        <f t="shared" si="232"/>
        <v>Till</v>
      </c>
      <c r="K2252" s="1" t="str">
        <f t="shared" si="229"/>
        <v>Grain Mount: 0.25 – 0.50 mm</v>
      </c>
      <c r="L2252" t="s">
        <v>17662</v>
      </c>
      <c r="M2252" s="1" t="str">
        <f t="shared" ref="M2252:M2283" si="233">HYPERLINK("http://geochem.nrcan.gc.ca/cdogs/content/kwd/kwd030523_e.htm", "Prp")</f>
        <v>Prp</v>
      </c>
      <c r="N2252" t="s">
        <v>14116</v>
      </c>
      <c r="O2252" t="s">
        <v>17827</v>
      </c>
      <c r="P2252" t="s">
        <v>17828</v>
      </c>
      <c r="Q2252" t="s">
        <v>8972</v>
      </c>
      <c r="R2252" t="s">
        <v>411</v>
      </c>
      <c r="S2252" t="s">
        <v>17829</v>
      </c>
      <c r="T2252" t="s">
        <v>5507</v>
      </c>
      <c r="U2252" t="s">
        <v>457</v>
      </c>
      <c r="V2252" t="s">
        <v>17830</v>
      </c>
      <c r="W2252" t="s">
        <v>1904</v>
      </c>
      <c r="X2252" t="s">
        <v>17831</v>
      </c>
    </row>
    <row r="2253" spans="1:24" hidden="1" x14ac:dyDescent="0.25">
      <c r="A2253" t="s">
        <v>17832</v>
      </c>
      <c r="B2253" t="s">
        <v>17833</v>
      </c>
      <c r="C2253" s="1" t="str">
        <f t="shared" si="227"/>
        <v>21:0955</v>
      </c>
      <c r="D2253" s="1" t="str">
        <f t="shared" si="228"/>
        <v>21:0006</v>
      </c>
      <c r="E2253" t="s">
        <v>11729</v>
      </c>
      <c r="F2253" t="s">
        <v>17834</v>
      </c>
      <c r="H2253">
        <v>64.591807200000005</v>
      </c>
      <c r="I2253">
        <v>-110.1490563</v>
      </c>
      <c r="J2253" s="1" t="str">
        <f t="shared" si="232"/>
        <v>Till</v>
      </c>
      <c r="K2253" s="1" t="str">
        <f t="shared" si="229"/>
        <v>Grain Mount: 0.25 – 0.50 mm</v>
      </c>
      <c r="L2253" t="s">
        <v>17662</v>
      </c>
      <c r="M2253" s="1" t="str">
        <f t="shared" si="233"/>
        <v>Prp</v>
      </c>
      <c r="N2253" t="s">
        <v>17835</v>
      </c>
      <c r="O2253" t="s">
        <v>17836</v>
      </c>
      <c r="P2253" t="s">
        <v>17837</v>
      </c>
      <c r="Q2253" t="s">
        <v>9457</v>
      </c>
      <c r="R2253" t="s">
        <v>33</v>
      </c>
      <c r="S2253" t="s">
        <v>88</v>
      </c>
      <c r="T2253" t="s">
        <v>3019</v>
      </c>
      <c r="U2253" t="s">
        <v>254</v>
      </c>
      <c r="V2253" t="s">
        <v>17777</v>
      </c>
      <c r="W2253" t="s">
        <v>5106</v>
      </c>
      <c r="X2253" t="s">
        <v>2486</v>
      </c>
    </row>
    <row r="2254" spans="1:24" hidden="1" x14ac:dyDescent="0.25">
      <c r="A2254" t="s">
        <v>17838</v>
      </c>
      <c r="B2254" t="s">
        <v>17839</v>
      </c>
      <c r="C2254" s="1" t="str">
        <f t="shared" si="227"/>
        <v>21:0955</v>
      </c>
      <c r="D2254" s="1" t="str">
        <f t="shared" si="228"/>
        <v>21:0006</v>
      </c>
      <c r="E2254" t="s">
        <v>11729</v>
      </c>
      <c r="F2254" t="s">
        <v>17840</v>
      </c>
      <c r="H2254">
        <v>64.591807200000005</v>
      </c>
      <c r="I2254">
        <v>-110.1490563</v>
      </c>
      <c r="J2254" s="1" t="str">
        <f t="shared" si="232"/>
        <v>Till</v>
      </c>
      <c r="K2254" s="1" t="str">
        <f t="shared" si="229"/>
        <v>Grain Mount: 0.25 – 0.50 mm</v>
      </c>
      <c r="L2254" t="s">
        <v>17662</v>
      </c>
      <c r="M2254" s="1" t="str">
        <f t="shared" si="233"/>
        <v>Prp</v>
      </c>
      <c r="N2254" t="s">
        <v>1919</v>
      </c>
      <c r="O2254" t="s">
        <v>17841</v>
      </c>
      <c r="P2254" t="s">
        <v>17842</v>
      </c>
      <c r="Q2254" t="s">
        <v>17843</v>
      </c>
      <c r="R2254" t="s">
        <v>645</v>
      </c>
      <c r="S2254" t="s">
        <v>1606</v>
      </c>
      <c r="T2254" t="s">
        <v>2425</v>
      </c>
      <c r="U2254" t="s">
        <v>33</v>
      </c>
      <c r="V2254" t="s">
        <v>17844</v>
      </c>
      <c r="W2254" t="s">
        <v>92</v>
      </c>
      <c r="X2254" t="s">
        <v>17845</v>
      </c>
    </row>
    <row r="2255" spans="1:24" hidden="1" x14ac:dyDescent="0.25">
      <c r="A2255" t="s">
        <v>17846</v>
      </c>
      <c r="B2255" t="s">
        <v>17847</v>
      </c>
      <c r="C2255" s="1" t="str">
        <f t="shared" si="227"/>
        <v>21:0955</v>
      </c>
      <c r="D2255" s="1" t="str">
        <f t="shared" si="228"/>
        <v>21:0006</v>
      </c>
      <c r="E2255" t="s">
        <v>11729</v>
      </c>
      <c r="F2255" t="s">
        <v>17848</v>
      </c>
      <c r="H2255">
        <v>64.591807200000005</v>
      </c>
      <c r="I2255">
        <v>-110.1490563</v>
      </c>
      <c r="J2255" s="1" t="str">
        <f t="shared" si="232"/>
        <v>Till</v>
      </c>
      <c r="K2255" s="1" t="str">
        <f t="shared" si="229"/>
        <v>Grain Mount: 0.25 – 0.50 mm</v>
      </c>
      <c r="L2255" t="s">
        <v>17662</v>
      </c>
      <c r="M2255" s="1" t="str">
        <f t="shared" si="233"/>
        <v>Prp</v>
      </c>
      <c r="N2255" t="s">
        <v>17849</v>
      </c>
      <c r="O2255" t="s">
        <v>16013</v>
      </c>
      <c r="P2255" t="s">
        <v>8527</v>
      </c>
      <c r="Q2255" t="s">
        <v>3759</v>
      </c>
      <c r="R2255" t="s">
        <v>33</v>
      </c>
      <c r="S2255" t="s">
        <v>17112</v>
      </c>
      <c r="T2255" t="s">
        <v>1460</v>
      </c>
      <c r="U2255" t="s">
        <v>449</v>
      </c>
      <c r="V2255" t="s">
        <v>8080</v>
      </c>
      <c r="W2255" t="s">
        <v>182</v>
      </c>
      <c r="X2255" t="s">
        <v>17850</v>
      </c>
    </row>
    <row r="2256" spans="1:24" hidden="1" x14ac:dyDescent="0.25">
      <c r="A2256" t="s">
        <v>17851</v>
      </c>
      <c r="B2256" t="s">
        <v>17852</v>
      </c>
      <c r="C2256" s="1" t="str">
        <f t="shared" si="227"/>
        <v>21:0955</v>
      </c>
      <c r="D2256" s="1" t="str">
        <f t="shared" si="228"/>
        <v>21:0006</v>
      </c>
      <c r="E2256" t="s">
        <v>11729</v>
      </c>
      <c r="F2256" t="s">
        <v>17853</v>
      </c>
      <c r="H2256">
        <v>64.591807200000005</v>
      </c>
      <c r="I2256">
        <v>-110.1490563</v>
      </c>
      <c r="J2256" s="1" t="str">
        <f t="shared" si="232"/>
        <v>Till</v>
      </c>
      <c r="K2256" s="1" t="str">
        <f t="shared" si="229"/>
        <v>Grain Mount: 0.25 – 0.50 mm</v>
      </c>
      <c r="L2256" t="s">
        <v>17662</v>
      </c>
      <c r="M2256" s="1" t="str">
        <f t="shared" si="233"/>
        <v>Prp</v>
      </c>
      <c r="N2256" t="s">
        <v>4191</v>
      </c>
      <c r="O2256" t="s">
        <v>3187</v>
      </c>
      <c r="P2256" t="s">
        <v>876</v>
      </c>
      <c r="Q2256" t="s">
        <v>17854</v>
      </c>
      <c r="R2256" t="s">
        <v>245</v>
      </c>
      <c r="S2256" t="s">
        <v>17855</v>
      </c>
      <c r="T2256" t="s">
        <v>3019</v>
      </c>
      <c r="U2256" t="s">
        <v>424</v>
      </c>
      <c r="V2256" t="s">
        <v>12213</v>
      </c>
      <c r="W2256" t="s">
        <v>7985</v>
      </c>
      <c r="X2256" t="s">
        <v>17856</v>
      </c>
    </row>
    <row r="2257" spans="1:24" hidden="1" x14ac:dyDescent="0.25">
      <c r="A2257" t="s">
        <v>17857</v>
      </c>
      <c r="B2257" t="s">
        <v>17858</v>
      </c>
      <c r="C2257" s="1" t="str">
        <f t="shared" si="227"/>
        <v>21:0955</v>
      </c>
      <c r="D2257" s="1" t="str">
        <f t="shared" si="228"/>
        <v>21:0006</v>
      </c>
      <c r="E2257" t="s">
        <v>11729</v>
      </c>
      <c r="F2257" t="s">
        <v>17859</v>
      </c>
      <c r="H2257">
        <v>64.591807200000005</v>
      </c>
      <c r="I2257">
        <v>-110.1490563</v>
      </c>
      <c r="J2257" s="1" t="str">
        <f t="shared" si="232"/>
        <v>Till</v>
      </c>
      <c r="K2257" s="1" t="str">
        <f t="shared" si="229"/>
        <v>Grain Mount: 0.25 – 0.50 mm</v>
      </c>
      <c r="L2257" t="s">
        <v>17662</v>
      </c>
      <c r="M2257" s="1" t="str">
        <f t="shared" si="233"/>
        <v>Prp</v>
      </c>
      <c r="N2257" t="s">
        <v>17860</v>
      </c>
      <c r="O2257" t="s">
        <v>15799</v>
      </c>
      <c r="P2257" t="s">
        <v>17861</v>
      </c>
      <c r="Q2257" t="s">
        <v>17862</v>
      </c>
      <c r="R2257" t="s">
        <v>33</v>
      </c>
      <c r="S2257" t="s">
        <v>3344</v>
      </c>
      <c r="T2257" t="s">
        <v>175</v>
      </c>
      <c r="U2257" t="s">
        <v>142</v>
      </c>
      <c r="V2257" t="s">
        <v>17863</v>
      </c>
      <c r="W2257" t="s">
        <v>1319</v>
      </c>
      <c r="X2257" t="s">
        <v>17864</v>
      </c>
    </row>
    <row r="2258" spans="1:24" hidden="1" x14ac:dyDescent="0.25">
      <c r="A2258" t="s">
        <v>17865</v>
      </c>
      <c r="B2258" t="s">
        <v>17866</v>
      </c>
      <c r="C2258" s="1" t="str">
        <f t="shared" si="227"/>
        <v>21:0955</v>
      </c>
      <c r="D2258" s="1" t="str">
        <f t="shared" si="228"/>
        <v>21:0006</v>
      </c>
      <c r="E2258" t="s">
        <v>11729</v>
      </c>
      <c r="F2258" t="s">
        <v>17867</v>
      </c>
      <c r="H2258">
        <v>64.591807200000005</v>
      </c>
      <c r="I2258">
        <v>-110.1490563</v>
      </c>
      <c r="J2258" s="1" t="str">
        <f t="shared" si="232"/>
        <v>Till</v>
      </c>
      <c r="K2258" s="1" t="str">
        <f t="shared" si="229"/>
        <v>Grain Mount: 0.25 – 0.50 mm</v>
      </c>
      <c r="L2258" t="s">
        <v>17662</v>
      </c>
      <c r="M2258" s="1" t="str">
        <f t="shared" si="233"/>
        <v>Prp</v>
      </c>
      <c r="N2258" t="s">
        <v>8069</v>
      </c>
      <c r="O2258" t="s">
        <v>12928</v>
      </c>
      <c r="P2258" t="s">
        <v>17868</v>
      </c>
      <c r="Q2258" t="s">
        <v>17869</v>
      </c>
      <c r="R2258" t="s">
        <v>33</v>
      </c>
      <c r="S2258" t="s">
        <v>8337</v>
      </c>
      <c r="T2258" t="s">
        <v>103</v>
      </c>
      <c r="U2258" t="s">
        <v>36</v>
      </c>
      <c r="V2258" t="s">
        <v>17323</v>
      </c>
      <c r="W2258" t="s">
        <v>3380</v>
      </c>
      <c r="X2258" t="s">
        <v>17870</v>
      </c>
    </row>
    <row r="2259" spans="1:24" hidden="1" x14ac:dyDescent="0.25">
      <c r="A2259" t="s">
        <v>17871</v>
      </c>
      <c r="B2259" t="s">
        <v>17872</v>
      </c>
      <c r="C2259" s="1" t="str">
        <f t="shared" si="227"/>
        <v>21:0955</v>
      </c>
      <c r="D2259" s="1" t="str">
        <f t="shared" si="228"/>
        <v>21:0006</v>
      </c>
      <c r="E2259" t="s">
        <v>11729</v>
      </c>
      <c r="F2259" t="s">
        <v>17873</v>
      </c>
      <c r="H2259">
        <v>64.591807200000005</v>
      </c>
      <c r="I2259">
        <v>-110.1490563</v>
      </c>
      <c r="J2259" s="1" t="str">
        <f t="shared" si="232"/>
        <v>Till</v>
      </c>
      <c r="K2259" s="1" t="str">
        <f t="shared" si="229"/>
        <v>Grain Mount: 0.25 – 0.50 mm</v>
      </c>
      <c r="L2259" t="s">
        <v>17662</v>
      </c>
      <c r="M2259" s="1" t="str">
        <f t="shared" si="233"/>
        <v>Prp</v>
      </c>
      <c r="N2259" t="s">
        <v>948</v>
      </c>
      <c r="O2259" t="s">
        <v>2408</v>
      </c>
      <c r="P2259" t="s">
        <v>3985</v>
      </c>
      <c r="Q2259" t="s">
        <v>16674</v>
      </c>
      <c r="R2259" t="s">
        <v>223</v>
      </c>
      <c r="S2259" t="s">
        <v>6857</v>
      </c>
      <c r="T2259" t="s">
        <v>89</v>
      </c>
      <c r="U2259" t="s">
        <v>184</v>
      </c>
      <c r="V2259" t="s">
        <v>4345</v>
      </c>
      <c r="W2259" t="s">
        <v>4883</v>
      </c>
      <c r="X2259" t="s">
        <v>17874</v>
      </c>
    </row>
    <row r="2260" spans="1:24" hidden="1" x14ac:dyDescent="0.25">
      <c r="A2260" t="s">
        <v>17875</v>
      </c>
      <c r="B2260" t="s">
        <v>17876</v>
      </c>
      <c r="C2260" s="1" t="str">
        <f t="shared" si="227"/>
        <v>21:0955</v>
      </c>
      <c r="D2260" s="1" t="str">
        <f t="shared" si="228"/>
        <v>21:0006</v>
      </c>
      <c r="E2260" t="s">
        <v>11729</v>
      </c>
      <c r="F2260" t="s">
        <v>17877</v>
      </c>
      <c r="H2260">
        <v>64.591807200000005</v>
      </c>
      <c r="I2260">
        <v>-110.1490563</v>
      </c>
      <c r="J2260" s="1" t="str">
        <f t="shared" si="232"/>
        <v>Till</v>
      </c>
      <c r="K2260" s="1" t="str">
        <f t="shared" si="229"/>
        <v>Grain Mount: 0.25 – 0.50 mm</v>
      </c>
      <c r="L2260" t="s">
        <v>17662</v>
      </c>
      <c r="M2260" s="1" t="str">
        <f t="shared" si="233"/>
        <v>Prp</v>
      </c>
      <c r="N2260" t="s">
        <v>17878</v>
      </c>
      <c r="O2260" t="s">
        <v>15574</v>
      </c>
      <c r="P2260" t="s">
        <v>17879</v>
      </c>
      <c r="Q2260" t="s">
        <v>841</v>
      </c>
      <c r="R2260" t="s">
        <v>33</v>
      </c>
      <c r="S2260" t="s">
        <v>17880</v>
      </c>
      <c r="T2260" t="s">
        <v>2277</v>
      </c>
      <c r="U2260" t="s">
        <v>33</v>
      </c>
      <c r="V2260" t="s">
        <v>11708</v>
      </c>
      <c r="W2260" t="s">
        <v>1321</v>
      </c>
      <c r="X2260" t="s">
        <v>17881</v>
      </c>
    </row>
    <row r="2261" spans="1:24" hidden="1" x14ac:dyDescent="0.25">
      <c r="A2261" t="s">
        <v>17882</v>
      </c>
      <c r="B2261" t="s">
        <v>17883</v>
      </c>
      <c r="C2261" s="1" t="str">
        <f t="shared" si="227"/>
        <v>21:0955</v>
      </c>
      <c r="D2261" s="1" t="str">
        <f t="shared" si="228"/>
        <v>21:0006</v>
      </c>
      <c r="E2261" t="s">
        <v>11729</v>
      </c>
      <c r="F2261" t="s">
        <v>17884</v>
      </c>
      <c r="H2261">
        <v>64.591807200000005</v>
      </c>
      <c r="I2261">
        <v>-110.1490563</v>
      </c>
      <c r="J2261" s="1" t="str">
        <f t="shared" si="232"/>
        <v>Till</v>
      </c>
      <c r="K2261" s="1" t="str">
        <f t="shared" si="229"/>
        <v>Grain Mount: 0.25 – 0.50 mm</v>
      </c>
      <c r="L2261" t="s">
        <v>17662</v>
      </c>
      <c r="M2261" s="1" t="str">
        <f t="shared" si="233"/>
        <v>Prp</v>
      </c>
      <c r="N2261" t="s">
        <v>17885</v>
      </c>
      <c r="O2261" t="s">
        <v>17886</v>
      </c>
      <c r="P2261" t="s">
        <v>17887</v>
      </c>
      <c r="Q2261" t="s">
        <v>5794</v>
      </c>
      <c r="R2261" t="s">
        <v>220</v>
      </c>
      <c r="S2261" t="s">
        <v>8636</v>
      </c>
      <c r="T2261" t="s">
        <v>957</v>
      </c>
      <c r="U2261" t="s">
        <v>233</v>
      </c>
      <c r="V2261" t="s">
        <v>17888</v>
      </c>
      <c r="W2261" t="s">
        <v>8391</v>
      </c>
      <c r="X2261" t="s">
        <v>17889</v>
      </c>
    </row>
    <row r="2262" spans="1:24" hidden="1" x14ac:dyDescent="0.25">
      <c r="A2262" t="s">
        <v>17890</v>
      </c>
      <c r="B2262" t="s">
        <v>17891</v>
      </c>
      <c r="C2262" s="1" t="str">
        <f t="shared" si="227"/>
        <v>21:0955</v>
      </c>
      <c r="D2262" s="1" t="str">
        <f t="shared" si="228"/>
        <v>21:0006</v>
      </c>
      <c r="E2262" t="s">
        <v>11729</v>
      </c>
      <c r="F2262" t="s">
        <v>17892</v>
      </c>
      <c r="H2262">
        <v>64.591807200000005</v>
      </c>
      <c r="I2262">
        <v>-110.1490563</v>
      </c>
      <c r="J2262" s="1" t="str">
        <f t="shared" si="232"/>
        <v>Till</v>
      </c>
      <c r="K2262" s="1" t="str">
        <f t="shared" si="229"/>
        <v>Grain Mount: 0.25 – 0.50 mm</v>
      </c>
      <c r="L2262" t="s">
        <v>17662</v>
      </c>
      <c r="M2262" s="1" t="str">
        <f t="shared" si="233"/>
        <v>Prp</v>
      </c>
      <c r="N2262" t="s">
        <v>17893</v>
      </c>
      <c r="O2262" t="s">
        <v>17894</v>
      </c>
      <c r="P2262" t="s">
        <v>8877</v>
      </c>
      <c r="Q2262" t="s">
        <v>10157</v>
      </c>
      <c r="R2262" t="s">
        <v>33</v>
      </c>
      <c r="S2262" t="s">
        <v>17895</v>
      </c>
      <c r="T2262" t="s">
        <v>4031</v>
      </c>
      <c r="U2262" t="s">
        <v>87</v>
      </c>
      <c r="V2262" t="s">
        <v>8181</v>
      </c>
      <c r="W2262" t="s">
        <v>8206</v>
      </c>
      <c r="X2262" t="s">
        <v>17896</v>
      </c>
    </row>
    <row r="2263" spans="1:24" hidden="1" x14ac:dyDescent="0.25">
      <c r="A2263" t="s">
        <v>17897</v>
      </c>
      <c r="B2263" t="s">
        <v>17898</v>
      </c>
      <c r="C2263" s="1" t="str">
        <f t="shared" si="227"/>
        <v>21:0955</v>
      </c>
      <c r="D2263" s="1" t="str">
        <f t="shared" si="228"/>
        <v>21:0006</v>
      </c>
      <c r="E2263" t="s">
        <v>11729</v>
      </c>
      <c r="F2263" t="s">
        <v>17899</v>
      </c>
      <c r="H2263">
        <v>64.591807200000005</v>
      </c>
      <c r="I2263">
        <v>-110.1490563</v>
      </c>
      <c r="J2263" s="1" t="str">
        <f t="shared" si="232"/>
        <v>Till</v>
      </c>
      <c r="K2263" s="1" t="str">
        <f t="shared" si="229"/>
        <v>Grain Mount: 0.25 – 0.50 mm</v>
      </c>
      <c r="L2263" t="s">
        <v>17662</v>
      </c>
      <c r="M2263" s="1" t="str">
        <f t="shared" si="233"/>
        <v>Prp</v>
      </c>
      <c r="N2263" t="s">
        <v>17900</v>
      </c>
      <c r="O2263" t="s">
        <v>17901</v>
      </c>
      <c r="P2263" t="s">
        <v>17902</v>
      </c>
      <c r="Q2263" t="s">
        <v>17903</v>
      </c>
      <c r="R2263" t="s">
        <v>101</v>
      </c>
      <c r="S2263" t="s">
        <v>567</v>
      </c>
      <c r="T2263" t="s">
        <v>2600</v>
      </c>
      <c r="U2263" t="s">
        <v>47</v>
      </c>
      <c r="V2263" t="s">
        <v>17095</v>
      </c>
      <c r="W2263" t="s">
        <v>8206</v>
      </c>
      <c r="X2263" t="s">
        <v>17084</v>
      </c>
    </row>
    <row r="2264" spans="1:24" hidden="1" x14ac:dyDescent="0.25">
      <c r="A2264" t="s">
        <v>17904</v>
      </c>
      <c r="B2264" t="s">
        <v>17905</v>
      </c>
      <c r="C2264" s="1" t="str">
        <f t="shared" si="227"/>
        <v>21:0955</v>
      </c>
      <c r="D2264" s="1" t="str">
        <f t="shared" si="228"/>
        <v>21:0006</v>
      </c>
      <c r="E2264" t="s">
        <v>11729</v>
      </c>
      <c r="F2264" t="s">
        <v>17906</v>
      </c>
      <c r="H2264">
        <v>64.591807200000005</v>
      </c>
      <c r="I2264">
        <v>-110.1490563</v>
      </c>
      <c r="J2264" s="1" t="str">
        <f t="shared" si="232"/>
        <v>Till</v>
      </c>
      <c r="K2264" s="1" t="str">
        <f t="shared" si="229"/>
        <v>Grain Mount: 0.25 – 0.50 mm</v>
      </c>
      <c r="L2264" t="s">
        <v>17662</v>
      </c>
      <c r="M2264" s="1" t="str">
        <f t="shared" si="233"/>
        <v>Prp</v>
      </c>
      <c r="N2264" t="s">
        <v>17907</v>
      </c>
      <c r="O2264" t="s">
        <v>3896</v>
      </c>
      <c r="P2264" t="s">
        <v>17908</v>
      </c>
      <c r="Q2264" t="s">
        <v>17909</v>
      </c>
      <c r="R2264" t="s">
        <v>220</v>
      </c>
      <c r="S2264" t="s">
        <v>17910</v>
      </c>
      <c r="T2264" t="s">
        <v>4990</v>
      </c>
      <c r="U2264" t="s">
        <v>246</v>
      </c>
      <c r="V2264" t="s">
        <v>17911</v>
      </c>
      <c r="W2264" t="s">
        <v>38</v>
      </c>
      <c r="X2264" t="s">
        <v>17912</v>
      </c>
    </row>
    <row r="2265" spans="1:24" hidden="1" x14ac:dyDescent="0.25">
      <c r="A2265" t="s">
        <v>17913</v>
      </c>
      <c r="B2265" t="s">
        <v>17914</v>
      </c>
      <c r="C2265" s="1" t="str">
        <f t="shared" si="227"/>
        <v>21:0955</v>
      </c>
      <c r="D2265" s="1" t="str">
        <f t="shared" si="228"/>
        <v>21:0006</v>
      </c>
      <c r="E2265" t="s">
        <v>11729</v>
      </c>
      <c r="F2265" t="s">
        <v>17915</v>
      </c>
      <c r="H2265">
        <v>64.591807200000005</v>
      </c>
      <c r="I2265">
        <v>-110.1490563</v>
      </c>
      <c r="J2265" s="1" t="str">
        <f t="shared" si="232"/>
        <v>Till</v>
      </c>
      <c r="K2265" s="1" t="str">
        <f t="shared" si="229"/>
        <v>Grain Mount: 0.25 – 0.50 mm</v>
      </c>
      <c r="L2265" t="s">
        <v>17662</v>
      </c>
      <c r="M2265" s="1" t="str">
        <f t="shared" si="233"/>
        <v>Prp</v>
      </c>
      <c r="N2265" t="s">
        <v>17916</v>
      </c>
      <c r="O2265" t="s">
        <v>12287</v>
      </c>
      <c r="P2265" t="s">
        <v>17917</v>
      </c>
      <c r="Q2265" t="s">
        <v>17918</v>
      </c>
      <c r="R2265" t="s">
        <v>33</v>
      </c>
      <c r="S2265" t="s">
        <v>17919</v>
      </c>
      <c r="T2265" t="s">
        <v>856</v>
      </c>
      <c r="U2265" t="s">
        <v>424</v>
      </c>
      <c r="V2265" t="s">
        <v>17920</v>
      </c>
      <c r="W2265" t="s">
        <v>4031</v>
      </c>
      <c r="X2265" t="s">
        <v>17636</v>
      </c>
    </row>
    <row r="2266" spans="1:24" hidden="1" x14ac:dyDescent="0.25">
      <c r="A2266" t="s">
        <v>17921</v>
      </c>
      <c r="B2266" t="s">
        <v>17922</v>
      </c>
      <c r="C2266" s="1" t="str">
        <f t="shared" si="227"/>
        <v>21:0955</v>
      </c>
      <c r="D2266" s="1" t="str">
        <f t="shared" si="228"/>
        <v>21:0006</v>
      </c>
      <c r="E2266" t="s">
        <v>11729</v>
      </c>
      <c r="F2266" t="s">
        <v>17923</v>
      </c>
      <c r="H2266">
        <v>64.591807200000005</v>
      </c>
      <c r="I2266">
        <v>-110.1490563</v>
      </c>
      <c r="J2266" s="1" t="str">
        <f t="shared" si="232"/>
        <v>Till</v>
      </c>
      <c r="K2266" s="1" t="str">
        <f t="shared" si="229"/>
        <v>Grain Mount: 0.25 – 0.50 mm</v>
      </c>
      <c r="L2266" t="s">
        <v>17662</v>
      </c>
      <c r="M2266" s="1" t="str">
        <f t="shared" si="233"/>
        <v>Prp</v>
      </c>
      <c r="N2266" t="s">
        <v>3679</v>
      </c>
      <c r="O2266" t="s">
        <v>11994</v>
      </c>
      <c r="P2266" t="s">
        <v>10957</v>
      </c>
      <c r="Q2266" t="s">
        <v>17924</v>
      </c>
      <c r="R2266" t="s">
        <v>33</v>
      </c>
      <c r="S2266" t="s">
        <v>16701</v>
      </c>
      <c r="T2266" t="s">
        <v>3391</v>
      </c>
      <c r="U2266" t="s">
        <v>36</v>
      </c>
      <c r="V2266" t="s">
        <v>17925</v>
      </c>
      <c r="W2266" t="s">
        <v>104</v>
      </c>
      <c r="X2266" t="s">
        <v>17926</v>
      </c>
    </row>
    <row r="2267" spans="1:24" hidden="1" x14ac:dyDescent="0.25">
      <c r="A2267" t="s">
        <v>17927</v>
      </c>
      <c r="B2267" t="s">
        <v>17928</v>
      </c>
      <c r="C2267" s="1" t="str">
        <f t="shared" si="227"/>
        <v>21:0955</v>
      </c>
      <c r="D2267" s="1" t="str">
        <f t="shared" si="228"/>
        <v>21:0006</v>
      </c>
      <c r="E2267" t="s">
        <v>11729</v>
      </c>
      <c r="F2267" t="s">
        <v>17929</v>
      </c>
      <c r="H2267">
        <v>64.591807200000005</v>
      </c>
      <c r="I2267">
        <v>-110.1490563</v>
      </c>
      <c r="J2267" s="1" t="str">
        <f t="shared" si="232"/>
        <v>Till</v>
      </c>
      <c r="K2267" s="1" t="str">
        <f t="shared" si="229"/>
        <v>Grain Mount: 0.25 – 0.50 mm</v>
      </c>
      <c r="L2267" t="s">
        <v>17662</v>
      </c>
      <c r="M2267" s="1" t="str">
        <f t="shared" si="233"/>
        <v>Prp</v>
      </c>
      <c r="N2267" t="s">
        <v>10150</v>
      </c>
      <c r="O2267" t="s">
        <v>13145</v>
      </c>
      <c r="P2267" t="s">
        <v>17930</v>
      </c>
      <c r="Q2267" t="s">
        <v>17931</v>
      </c>
      <c r="R2267" t="s">
        <v>245</v>
      </c>
      <c r="S2267" t="s">
        <v>17932</v>
      </c>
      <c r="T2267" t="s">
        <v>1346</v>
      </c>
      <c r="U2267" t="s">
        <v>61</v>
      </c>
      <c r="V2267" t="s">
        <v>10804</v>
      </c>
      <c r="W2267" t="s">
        <v>556</v>
      </c>
      <c r="X2267" t="s">
        <v>17933</v>
      </c>
    </row>
    <row r="2268" spans="1:24" hidden="1" x14ac:dyDescent="0.25">
      <c r="A2268" t="s">
        <v>17934</v>
      </c>
      <c r="B2268" t="s">
        <v>17935</v>
      </c>
      <c r="C2268" s="1" t="str">
        <f t="shared" si="227"/>
        <v>21:0955</v>
      </c>
      <c r="D2268" s="1" t="str">
        <f t="shared" si="228"/>
        <v>21:0006</v>
      </c>
      <c r="E2268" t="s">
        <v>11729</v>
      </c>
      <c r="F2268" t="s">
        <v>17936</v>
      </c>
      <c r="H2268">
        <v>64.591807200000005</v>
      </c>
      <c r="I2268">
        <v>-110.1490563</v>
      </c>
      <c r="J2268" s="1" t="str">
        <f t="shared" si="232"/>
        <v>Till</v>
      </c>
      <c r="K2268" s="1" t="str">
        <f t="shared" si="229"/>
        <v>Grain Mount: 0.25 – 0.50 mm</v>
      </c>
      <c r="L2268" t="s">
        <v>17662</v>
      </c>
      <c r="M2268" s="1" t="str">
        <f t="shared" si="233"/>
        <v>Prp</v>
      </c>
      <c r="N2268" t="s">
        <v>17937</v>
      </c>
      <c r="O2268" t="s">
        <v>7833</v>
      </c>
      <c r="P2268" t="s">
        <v>17938</v>
      </c>
      <c r="Q2268" t="s">
        <v>8991</v>
      </c>
      <c r="R2268" t="s">
        <v>33</v>
      </c>
      <c r="S2268" t="s">
        <v>17939</v>
      </c>
      <c r="T2268" t="s">
        <v>1307</v>
      </c>
      <c r="U2268" t="s">
        <v>33</v>
      </c>
      <c r="V2268" t="s">
        <v>7837</v>
      </c>
      <c r="W2268" t="s">
        <v>4497</v>
      </c>
      <c r="X2268" t="s">
        <v>17940</v>
      </c>
    </row>
    <row r="2269" spans="1:24" hidden="1" x14ac:dyDescent="0.25">
      <c r="A2269" t="s">
        <v>17941</v>
      </c>
      <c r="B2269" t="s">
        <v>17942</v>
      </c>
      <c r="C2269" s="1" t="str">
        <f t="shared" si="227"/>
        <v>21:0955</v>
      </c>
      <c r="D2269" s="1" t="str">
        <f t="shared" si="228"/>
        <v>21:0006</v>
      </c>
      <c r="E2269" t="s">
        <v>11729</v>
      </c>
      <c r="F2269" t="s">
        <v>17943</v>
      </c>
      <c r="H2269">
        <v>64.591807200000005</v>
      </c>
      <c r="I2269">
        <v>-110.1490563</v>
      </c>
      <c r="J2269" s="1" t="str">
        <f t="shared" si="232"/>
        <v>Till</v>
      </c>
      <c r="K2269" s="1" t="str">
        <f t="shared" si="229"/>
        <v>Grain Mount: 0.25 – 0.50 mm</v>
      </c>
      <c r="L2269" t="s">
        <v>17662</v>
      </c>
      <c r="M2269" s="1" t="str">
        <f t="shared" si="233"/>
        <v>Prp</v>
      </c>
      <c r="N2269" t="s">
        <v>17278</v>
      </c>
      <c r="O2269" t="s">
        <v>8785</v>
      </c>
      <c r="P2269" t="s">
        <v>12355</v>
      </c>
      <c r="Q2269" t="s">
        <v>8837</v>
      </c>
      <c r="R2269" t="s">
        <v>33</v>
      </c>
      <c r="S2269" t="s">
        <v>2650</v>
      </c>
      <c r="T2269" t="s">
        <v>1847</v>
      </c>
      <c r="U2269" t="s">
        <v>142</v>
      </c>
      <c r="V2269" t="s">
        <v>17387</v>
      </c>
      <c r="W2269" t="s">
        <v>4235</v>
      </c>
      <c r="X2269" t="s">
        <v>13270</v>
      </c>
    </row>
    <row r="2270" spans="1:24" hidden="1" x14ac:dyDescent="0.25">
      <c r="A2270" t="s">
        <v>17944</v>
      </c>
      <c r="B2270" t="s">
        <v>17945</v>
      </c>
      <c r="C2270" s="1" t="str">
        <f t="shared" ref="C2270:C2333" si="234">HYPERLINK("http://geochem.nrcan.gc.ca/cdogs/content/bdl/bdl210955_e.htm", "21:0955")</f>
        <v>21:0955</v>
      </c>
      <c r="D2270" s="1" t="str">
        <f t="shared" ref="D2270:D2333" si="235">HYPERLINK("http://geochem.nrcan.gc.ca/cdogs/content/svy/svy210006_e.htm", "21:0006")</f>
        <v>21:0006</v>
      </c>
      <c r="E2270" t="s">
        <v>11729</v>
      </c>
      <c r="F2270" t="s">
        <v>17946</v>
      </c>
      <c r="H2270">
        <v>64.591807200000005</v>
      </c>
      <c r="I2270">
        <v>-110.1490563</v>
      </c>
      <c r="J2270" s="1" t="str">
        <f t="shared" si="232"/>
        <v>Till</v>
      </c>
      <c r="K2270" s="1" t="str">
        <f t="shared" ref="K2270:K2333" si="236">HYPERLINK("http://geochem.nrcan.gc.ca/cdogs/content/kwd/kwd080043_e.htm", "Grain Mount: 0.25 – 0.50 mm")</f>
        <v>Grain Mount: 0.25 – 0.50 mm</v>
      </c>
      <c r="L2270" t="s">
        <v>17662</v>
      </c>
      <c r="M2270" s="1" t="str">
        <f t="shared" si="233"/>
        <v>Prp</v>
      </c>
      <c r="N2270" t="s">
        <v>13061</v>
      </c>
      <c r="O2270" t="s">
        <v>3937</v>
      </c>
      <c r="P2270" t="s">
        <v>17947</v>
      </c>
      <c r="Q2270" t="s">
        <v>10191</v>
      </c>
      <c r="R2270" t="s">
        <v>33</v>
      </c>
      <c r="S2270" t="s">
        <v>7703</v>
      </c>
      <c r="T2270" t="s">
        <v>2600</v>
      </c>
      <c r="U2270" t="s">
        <v>33</v>
      </c>
      <c r="V2270" t="s">
        <v>15406</v>
      </c>
      <c r="W2270" t="s">
        <v>5147</v>
      </c>
      <c r="X2270" t="s">
        <v>14206</v>
      </c>
    </row>
    <row r="2271" spans="1:24" hidden="1" x14ac:dyDescent="0.25">
      <c r="A2271" t="s">
        <v>17948</v>
      </c>
      <c r="B2271" t="s">
        <v>17949</v>
      </c>
      <c r="C2271" s="1" t="str">
        <f t="shared" si="234"/>
        <v>21:0955</v>
      </c>
      <c r="D2271" s="1" t="str">
        <f t="shared" si="235"/>
        <v>21:0006</v>
      </c>
      <c r="E2271" t="s">
        <v>11729</v>
      </c>
      <c r="F2271" t="s">
        <v>17950</v>
      </c>
      <c r="H2271">
        <v>64.591807200000005</v>
      </c>
      <c r="I2271">
        <v>-110.1490563</v>
      </c>
      <c r="J2271" s="1" t="str">
        <f t="shared" si="232"/>
        <v>Till</v>
      </c>
      <c r="K2271" s="1" t="str">
        <f t="shared" si="236"/>
        <v>Grain Mount: 0.25 – 0.50 mm</v>
      </c>
      <c r="L2271" t="s">
        <v>17662</v>
      </c>
      <c r="M2271" s="1" t="str">
        <f t="shared" si="233"/>
        <v>Prp</v>
      </c>
      <c r="N2271" t="s">
        <v>17951</v>
      </c>
      <c r="O2271" t="s">
        <v>7618</v>
      </c>
      <c r="P2271" t="s">
        <v>302</v>
      </c>
      <c r="Q2271" t="s">
        <v>17952</v>
      </c>
      <c r="R2271" t="s">
        <v>234</v>
      </c>
      <c r="S2271" t="s">
        <v>3848</v>
      </c>
      <c r="T2271" t="s">
        <v>2216</v>
      </c>
      <c r="U2271" t="s">
        <v>291</v>
      </c>
      <c r="V2271" t="s">
        <v>17953</v>
      </c>
      <c r="W2271" t="s">
        <v>601</v>
      </c>
      <c r="X2271" t="s">
        <v>93</v>
      </c>
    </row>
    <row r="2272" spans="1:24" hidden="1" x14ac:dyDescent="0.25">
      <c r="A2272" t="s">
        <v>17954</v>
      </c>
      <c r="B2272" t="s">
        <v>17955</v>
      </c>
      <c r="C2272" s="1" t="str">
        <f t="shared" si="234"/>
        <v>21:0955</v>
      </c>
      <c r="D2272" s="1" t="str">
        <f t="shared" si="235"/>
        <v>21:0006</v>
      </c>
      <c r="E2272" t="s">
        <v>11729</v>
      </c>
      <c r="F2272" t="s">
        <v>17956</v>
      </c>
      <c r="H2272">
        <v>64.591807200000005</v>
      </c>
      <c r="I2272">
        <v>-110.1490563</v>
      </c>
      <c r="J2272" s="1" t="str">
        <f t="shared" si="232"/>
        <v>Till</v>
      </c>
      <c r="K2272" s="1" t="str">
        <f t="shared" si="236"/>
        <v>Grain Mount: 0.25 – 0.50 mm</v>
      </c>
      <c r="L2272" t="s">
        <v>17662</v>
      </c>
      <c r="M2272" s="1" t="str">
        <f t="shared" si="233"/>
        <v>Prp</v>
      </c>
      <c r="N2272" t="s">
        <v>5916</v>
      </c>
      <c r="O2272" t="s">
        <v>1654</v>
      </c>
      <c r="P2272" t="s">
        <v>8127</v>
      </c>
      <c r="Q2272" t="s">
        <v>14819</v>
      </c>
      <c r="R2272" t="s">
        <v>101</v>
      </c>
      <c r="S2272" t="s">
        <v>6474</v>
      </c>
      <c r="T2272" t="s">
        <v>2655</v>
      </c>
      <c r="U2272" t="s">
        <v>33</v>
      </c>
      <c r="V2272" t="s">
        <v>2656</v>
      </c>
      <c r="W2272" t="s">
        <v>806</v>
      </c>
      <c r="X2272" t="s">
        <v>17957</v>
      </c>
    </row>
    <row r="2273" spans="1:24" hidden="1" x14ac:dyDescent="0.25">
      <c r="A2273" t="s">
        <v>17958</v>
      </c>
      <c r="B2273" t="s">
        <v>17959</v>
      </c>
      <c r="C2273" s="1" t="str">
        <f t="shared" si="234"/>
        <v>21:0955</v>
      </c>
      <c r="D2273" s="1" t="str">
        <f t="shared" si="235"/>
        <v>21:0006</v>
      </c>
      <c r="E2273" t="s">
        <v>11729</v>
      </c>
      <c r="F2273" t="s">
        <v>17960</v>
      </c>
      <c r="H2273">
        <v>64.591807200000005</v>
      </c>
      <c r="I2273">
        <v>-110.1490563</v>
      </c>
      <c r="J2273" s="1" t="str">
        <f t="shared" si="232"/>
        <v>Till</v>
      </c>
      <c r="K2273" s="1" t="str">
        <f t="shared" si="236"/>
        <v>Grain Mount: 0.25 – 0.50 mm</v>
      </c>
      <c r="L2273" t="s">
        <v>17662</v>
      </c>
      <c r="M2273" s="1" t="str">
        <f t="shared" si="233"/>
        <v>Prp</v>
      </c>
      <c r="N2273" t="s">
        <v>17961</v>
      </c>
      <c r="O2273" t="s">
        <v>11994</v>
      </c>
      <c r="P2273" t="s">
        <v>16610</v>
      </c>
      <c r="Q2273" t="s">
        <v>17962</v>
      </c>
      <c r="R2273" t="s">
        <v>33</v>
      </c>
      <c r="S2273" t="s">
        <v>8973</v>
      </c>
      <c r="T2273" t="s">
        <v>3452</v>
      </c>
      <c r="U2273" t="s">
        <v>245</v>
      </c>
      <c r="V2273" t="s">
        <v>7439</v>
      </c>
      <c r="W2273" t="s">
        <v>7025</v>
      </c>
      <c r="X2273" t="s">
        <v>2085</v>
      </c>
    </row>
    <row r="2274" spans="1:24" hidden="1" x14ac:dyDescent="0.25">
      <c r="A2274" t="s">
        <v>17963</v>
      </c>
      <c r="B2274" t="s">
        <v>17964</v>
      </c>
      <c r="C2274" s="1" t="str">
        <f t="shared" si="234"/>
        <v>21:0955</v>
      </c>
      <c r="D2274" s="1" t="str">
        <f t="shared" si="235"/>
        <v>21:0006</v>
      </c>
      <c r="E2274" t="s">
        <v>11729</v>
      </c>
      <c r="F2274" t="s">
        <v>17965</v>
      </c>
      <c r="H2274">
        <v>64.591807200000005</v>
      </c>
      <c r="I2274">
        <v>-110.1490563</v>
      </c>
      <c r="J2274" s="1" t="str">
        <f t="shared" si="232"/>
        <v>Till</v>
      </c>
      <c r="K2274" s="1" t="str">
        <f t="shared" si="236"/>
        <v>Grain Mount: 0.25 – 0.50 mm</v>
      </c>
      <c r="L2274" t="s">
        <v>17662</v>
      </c>
      <c r="M2274" s="1" t="str">
        <f t="shared" si="233"/>
        <v>Prp</v>
      </c>
      <c r="N2274" t="s">
        <v>15351</v>
      </c>
      <c r="O2274" t="s">
        <v>17966</v>
      </c>
      <c r="P2274" t="s">
        <v>17967</v>
      </c>
      <c r="Q2274" t="s">
        <v>7480</v>
      </c>
      <c r="R2274" t="s">
        <v>33</v>
      </c>
      <c r="S2274" t="s">
        <v>12372</v>
      </c>
      <c r="T2274" t="s">
        <v>7516</v>
      </c>
      <c r="U2274" t="s">
        <v>686</v>
      </c>
      <c r="V2274" t="s">
        <v>17968</v>
      </c>
      <c r="W2274" t="s">
        <v>3000</v>
      </c>
      <c r="X2274" t="s">
        <v>17969</v>
      </c>
    </row>
    <row r="2275" spans="1:24" hidden="1" x14ac:dyDescent="0.25">
      <c r="A2275" t="s">
        <v>17970</v>
      </c>
      <c r="B2275" t="s">
        <v>17971</v>
      </c>
      <c r="C2275" s="1" t="str">
        <f t="shared" si="234"/>
        <v>21:0955</v>
      </c>
      <c r="D2275" s="1" t="str">
        <f t="shared" si="235"/>
        <v>21:0006</v>
      </c>
      <c r="E2275" t="s">
        <v>11729</v>
      </c>
      <c r="F2275" t="s">
        <v>17972</v>
      </c>
      <c r="H2275">
        <v>64.591807200000005</v>
      </c>
      <c r="I2275">
        <v>-110.1490563</v>
      </c>
      <c r="J2275" s="1" t="str">
        <f t="shared" si="232"/>
        <v>Till</v>
      </c>
      <c r="K2275" s="1" t="str">
        <f t="shared" si="236"/>
        <v>Grain Mount: 0.25 – 0.50 mm</v>
      </c>
      <c r="L2275" t="s">
        <v>17662</v>
      </c>
      <c r="M2275" s="1" t="str">
        <f t="shared" si="233"/>
        <v>Prp</v>
      </c>
      <c r="N2275" t="s">
        <v>10929</v>
      </c>
      <c r="O2275" t="s">
        <v>854</v>
      </c>
      <c r="P2275" t="s">
        <v>17973</v>
      </c>
      <c r="Q2275" t="s">
        <v>8616</v>
      </c>
      <c r="R2275" t="s">
        <v>33</v>
      </c>
      <c r="S2275" t="s">
        <v>14603</v>
      </c>
      <c r="T2275" t="s">
        <v>2473</v>
      </c>
      <c r="U2275" t="s">
        <v>245</v>
      </c>
      <c r="V2275" t="s">
        <v>13140</v>
      </c>
      <c r="W2275" t="s">
        <v>8347</v>
      </c>
      <c r="X2275" t="s">
        <v>17974</v>
      </c>
    </row>
    <row r="2276" spans="1:24" hidden="1" x14ac:dyDescent="0.25">
      <c r="A2276" t="s">
        <v>17975</v>
      </c>
      <c r="B2276" t="s">
        <v>17976</v>
      </c>
      <c r="C2276" s="1" t="str">
        <f t="shared" si="234"/>
        <v>21:0955</v>
      </c>
      <c r="D2276" s="1" t="str">
        <f t="shared" si="235"/>
        <v>21:0006</v>
      </c>
      <c r="E2276" t="s">
        <v>11729</v>
      </c>
      <c r="F2276" t="s">
        <v>17977</v>
      </c>
      <c r="H2276">
        <v>64.591807200000005</v>
      </c>
      <c r="I2276">
        <v>-110.1490563</v>
      </c>
      <c r="J2276" s="1" t="str">
        <f t="shared" si="232"/>
        <v>Till</v>
      </c>
      <c r="K2276" s="1" t="str">
        <f t="shared" si="236"/>
        <v>Grain Mount: 0.25 – 0.50 mm</v>
      </c>
      <c r="L2276" t="s">
        <v>17662</v>
      </c>
      <c r="M2276" s="1" t="str">
        <f t="shared" si="233"/>
        <v>Prp</v>
      </c>
      <c r="N2276" t="s">
        <v>17978</v>
      </c>
      <c r="O2276" t="s">
        <v>8272</v>
      </c>
      <c r="P2276" t="s">
        <v>17979</v>
      </c>
      <c r="Q2276" t="s">
        <v>3318</v>
      </c>
      <c r="R2276" t="s">
        <v>234</v>
      </c>
      <c r="S2276" t="s">
        <v>17980</v>
      </c>
      <c r="T2276" t="s">
        <v>2473</v>
      </c>
      <c r="U2276" t="s">
        <v>87</v>
      </c>
      <c r="V2276" t="s">
        <v>17981</v>
      </c>
      <c r="W2276" t="s">
        <v>17982</v>
      </c>
      <c r="X2276" t="s">
        <v>17983</v>
      </c>
    </row>
    <row r="2277" spans="1:24" hidden="1" x14ac:dyDescent="0.25">
      <c r="A2277" t="s">
        <v>17984</v>
      </c>
      <c r="B2277" t="s">
        <v>17985</v>
      </c>
      <c r="C2277" s="1" t="str">
        <f t="shared" si="234"/>
        <v>21:0955</v>
      </c>
      <c r="D2277" s="1" t="str">
        <f t="shared" si="235"/>
        <v>21:0006</v>
      </c>
      <c r="E2277" t="s">
        <v>11729</v>
      </c>
      <c r="F2277" t="s">
        <v>17986</v>
      </c>
      <c r="H2277">
        <v>64.591807200000005</v>
      </c>
      <c r="I2277">
        <v>-110.1490563</v>
      </c>
      <c r="J2277" s="1" t="str">
        <f t="shared" si="232"/>
        <v>Till</v>
      </c>
      <c r="K2277" s="1" t="str">
        <f t="shared" si="236"/>
        <v>Grain Mount: 0.25 – 0.50 mm</v>
      </c>
      <c r="L2277" t="s">
        <v>17662</v>
      </c>
      <c r="M2277" s="1" t="str">
        <f t="shared" si="233"/>
        <v>Prp</v>
      </c>
      <c r="N2277" t="s">
        <v>14804</v>
      </c>
      <c r="O2277" t="s">
        <v>9055</v>
      </c>
      <c r="P2277" t="s">
        <v>3708</v>
      </c>
      <c r="Q2277" t="s">
        <v>8050</v>
      </c>
      <c r="R2277" t="s">
        <v>291</v>
      </c>
      <c r="S2277" t="s">
        <v>10172</v>
      </c>
      <c r="T2277" t="s">
        <v>1203</v>
      </c>
      <c r="U2277" t="s">
        <v>424</v>
      </c>
      <c r="V2277" t="s">
        <v>17987</v>
      </c>
      <c r="W2277" t="s">
        <v>4266</v>
      </c>
      <c r="X2277" t="s">
        <v>17988</v>
      </c>
    </row>
    <row r="2278" spans="1:24" hidden="1" x14ac:dyDescent="0.25">
      <c r="A2278" t="s">
        <v>17989</v>
      </c>
      <c r="B2278" t="s">
        <v>17990</v>
      </c>
      <c r="C2278" s="1" t="str">
        <f t="shared" si="234"/>
        <v>21:0955</v>
      </c>
      <c r="D2278" s="1" t="str">
        <f t="shared" si="235"/>
        <v>21:0006</v>
      </c>
      <c r="E2278" t="s">
        <v>11729</v>
      </c>
      <c r="F2278" t="s">
        <v>17991</v>
      </c>
      <c r="H2278">
        <v>64.591807200000005</v>
      </c>
      <c r="I2278">
        <v>-110.1490563</v>
      </c>
      <c r="J2278" s="1" t="str">
        <f t="shared" si="232"/>
        <v>Till</v>
      </c>
      <c r="K2278" s="1" t="str">
        <f t="shared" si="236"/>
        <v>Grain Mount: 0.25 – 0.50 mm</v>
      </c>
      <c r="L2278" t="s">
        <v>17662</v>
      </c>
      <c r="M2278" s="1" t="str">
        <f t="shared" si="233"/>
        <v>Prp</v>
      </c>
      <c r="N2278" t="s">
        <v>17992</v>
      </c>
      <c r="O2278" t="s">
        <v>1714</v>
      </c>
      <c r="P2278" t="s">
        <v>17993</v>
      </c>
      <c r="Q2278" t="s">
        <v>10904</v>
      </c>
      <c r="R2278" t="s">
        <v>462</v>
      </c>
      <c r="S2278" t="s">
        <v>6322</v>
      </c>
      <c r="T2278" t="s">
        <v>2205</v>
      </c>
      <c r="U2278" t="s">
        <v>184</v>
      </c>
      <c r="V2278" t="s">
        <v>5105</v>
      </c>
      <c r="W2278" t="s">
        <v>1449</v>
      </c>
      <c r="X2278" t="s">
        <v>17994</v>
      </c>
    </row>
    <row r="2279" spans="1:24" hidden="1" x14ac:dyDescent="0.25">
      <c r="A2279" t="s">
        <v>17995</v>
      </c>
      <c r="B2279" t="s">
        <v>17996</v>
      </c>
      <c r="C2279" s="1" t="str">
        <f t="shared" si="234"/>
        <v>21:0955</v>
      </c>
      <c r="D2279" s="1" t="str">
        <f t="shared" si="235"/>
        <v>21:0006</v>
      </c>
      <c r="E2279" t="s">
        <v>11729</v>
      </c>
      <c r="F2279" t="s">
        <v>17997</v>
      </c>
      <c r="H2279">
        <v>64.591807200000005</v>
      </c>
      <c r="I2279">
        <v>-110.1490563</v>
      </c>
      <c r="J2279" s="1" t="str">
        <f t="shared" si="232"/>
        <v>Till</v>
      </c>
      <c r="K2279" s="1" t="str">
        <f t="shared" si="236"/>
        <v>Grain Mount: 0.25 – 0.50 mm</v>
      </c>
      <c r="L2279" t="s">
        <v>17662</v>
      </c>
      <c r="M2279" s="1" t="str">
        <f t="shared" si="233"/>
        <v>Prp</v>
      </c>
      <c r="N2279" t="s">
        <v>17998</v>
      </c>
      <c r="O2279" t="s">
        <v>17999</v>
      </c>
      <c r="P2279" t="s">
        <v>16742</v>
      </c>
      <c r="Q2279" t="s">
        <v>4507</v>
      </c>
      <c r="R2279" t="s">
        <v>33</v>
      </c>
      <c r="S2279" t="s">
        <v>18000</v>
      </c>
      <c r="T2279" t="s">
        <v>1307</v>
      </c>
      <c r="U2279" t="s">
        <v>33</v>
      </c>
      <c r="V2279" t="s">
        <v>17415</v>
      </c>
      <c r="W2279" t="s">
        <v>211</v>
      </c>
      <c r="X2279" t="s">
        <v>18001</v>
      </c>
    </row>
    <row r="2280" spans="1:24" hidden="1" x14ac:dyDescent="0.25">
      <c r="A2280" t="s">
        <v>18002</v>
      </c>
      <c r="B2280" t="s">
        <v>18003</v>
      </c>
      <c r="C2280" s="1" t="str">
        <f t="shared" si="234"/>
        <v>21:0955</v>
      </c>
      <c r="D2280" s="1" t="str">
        <f t="shared" si="235"/>
        <v>21:0006</v>
      </c>
      <c r="E2280" t="s">
        <v>11729</v>
      </c>
      <c r="F2280" t="s">
        <v>18004</v>
      </c>
      <c r="H2280">
        <v>64.591807200000005</v>
      </c>
      <c r="I2280">
        <v>-110.1490563</v>
      </c>
      <c r="J2280" s="1" t="str">
        <f t="shared" si="232"/>
        <v>Till</v>
      </c>
      <c r="K2280" s="1" t="str">
        <f t="shared" si="236"/>
        <v>Grain Mount: 0.25 – 0.50 mm</v>
      </c>
      <c r="L2280" t="s">
        <v>17662</v>
      </c>
      <c r="M2280" s="1" t="str">
        <f t="shared" si="233"/>
        <v>Prp</v>
      </c>
      <c r="N2280" t="s">
        <v>1930</v>
      </c>
      <c r="O2280" t="s">
        <v>18005</v>
      </c>
      <c r="P2280" t="s">
        <v>18006</v>
      </c>
      <c r="Q2280" t="s">
        <v>10063</v>
      </c>
      <c r="R2280" t="s">
        <v>411</v>
      </c>
      <c r="S2280" t="s">
        <v>18007</v>
      </c>
      <c r="T2280" t="s">
        <v>2234</v>
      </c>
      <c r="U2280" t="s">
        <v>457</v>
      </c>
      <c r="V2280" t="s">
        <v>9224</v>
      </c>
      <c r="W2280" t="s">
        <v>161</v>
      </c>
      <c r="X2280" t="s">
        <v>18008</v>
      </c>
    </row>
    <row r="2281" spans="1:24" hidden="1" x14ac:dyDescent="0.25">
      <c r="A2281" t="s">
        <v>18009</v>
      </c>
      <c r="B2281" t="s">
        <v>18010</v>
      </c>
      <c r="C2281" s="1" t="str">
        <f t="shared" si="234"/>
        <v>21:0955</v>
      </c>
      <c r="D2281" s="1" t="str">
        <f t="shared" si="235"/>
        <v>21:0006</v>
      </c>
      <c r="E2281" t="s">
        <v>11729</v>
      </c>
      <c r="F2281" t="s">
        <v>18011</v>
      </c>
      <c r="H2281">
        <v>64.591807200000005</v>
      </c>
      <c r="I2281">
        <v>-110.1490563</v>
      </c>
      <c r="J2281" s="1" t="str">
        <f t="shared" si="232"/>
        <v>Till</v>
      </c>
      <c r="K2281" s="1" t="str">
        <f t="shared" si="236"/>
        <v>Grain Mount: 0.25 – 0.50 mm</v>
      </c>
      <c r="L2281" t="s">
        <v>17662</v>
      </c>
      <c r="M2281" s="1" t="str">
        <f t="shared" si="233"/>
        <v>Prp</v>
      </c>
      <c r="N2281" t="s">
        <v>6866</v>
      </c>
      <c r="O2281" t="s">
        <v>9808</v>
      </c>
      <c r="P2281" t="s">
        <v>18012</v>
      </c>
      <c r="Q2281" t="s">
        <v>18013</v>
      </c>
      <c r="R2281" t="s">
        <v>245</v>
      </c>
      <c r="S2281" t="s">
        <v>8406</v>
      </c>
      <c r="T2281" t="s">
        <v>5507</v>
      </c>
      <c r="U2281" t="s">
        <v>33</v>
      </c>
      <c r="V2281" t="s">
        <v>18014</v>
      </c>
      <c r="W2281" t="s">
        <v>2216</v>
      </c>
      <c r="X2281" t="s">
        <v>18015</v>
      </c>
    </row>
    <row r="2282" spans="1:24" hidden="1" x14ac:dyDescent="0.25">
      <c r="A2282" t="s">
        <v>18016</v>
      </c>
      <c r="B2282" t="s">
        <v>18017</v>
      </c>
      <c r="C2282" s="1" t="str">
        <f t="shared" si="234"/>
        <v>21:0955</v>
      </c>
      <c r="D2282" s="1" t="str">
        <f t="shared" si="235"/>
        <v>21:0006</v>
      </c>
      <c r="E2282" t="s">
        <v>11729</v>
      </c>
      <c r="F2282" t="s">
        <v>18018</v>
      </c>
      <c r="H2282">
        <v>64.591807200000005</v>
      </c>
      <c r="I2282">
        <v>-110.1490563</v>
      </c>
      <c r="J2282" s="1" t="str">
        <f t="shared" si="232"/>
        <v>Till</v>
      </c>
      <c r="K2282" s="1" t="str">
        <f t="shared" si="236"/>
        <v>Grain Mount: 0.25 – 0.50 mm</v>
      </c>
      <c r="L2282" t="s">
        <v>17662</v>
      </c>
      <c r="M2282" s="1" t="str">
        <f t="shared" si="233"/>
        <v>Prp</v>
      </c>
      <c r="N2282" t="s">
        <v>18019</v>
      </c>
      <c r="O2282" t="s">
        <v>8584</v>
      </c>
      <c r="P2282" t="s">
        <v>18020</v>
      </c>
      <c r="Q2282" t="s">
        <v>8514</v>
      </c>
      <c r="R2282" t="s">
        <v>33</v>
      </c>
      <c r="S2282" t="s">
        <v>17322</v>
      </c>
      <c r="T2282" t="s">
        <v>8688</v>
      </c>
      <c r="U2282" t="s">
        <v>474</v>
      </c>
      <c r="V2282" t="s">
        <v>18021</v>
      </c>
      <c r="W2282" t="s">
        <v>437</v>
      </c>
      <c r="X2282" t="s">
        <v>18022</v>
      </c>
    </row>
    <row r="2283" spans="1:24" hidden="1" x14ac:dyDescent="0.25">
      <c r="A2283" t="s">
        <v>18023</v>
      </c>
      <c r="B2283" t="s">
        <v>18024</v>
      </c>
      <c r="C2283" s="1" t="str">
        <f t="shared" si="234"/>
        <v>21:0955</v>
      </c>
      <c r="D2283" s="1" t="str">
        <f t="shared" si="235"/>
        <v>21:0006</v>
      </c>
      <c r="E2283" t="s">
        <v>11729</v>
      </c>
      <c r="F2283" t="s">
        <v>18025</v>
      </c>
      <c r="H2283">
        <v>64.591807200000005</v>
      </c>
      <c r="I2283">
        <v>-110.1490563</v>
      </c>
      <c r="J2283" s="1" t="str">
        <f t="shared" si="232"/>
        <v>Till</v>
      </c>
      <c r="K2283" s="1" t="str">
        <f t="shared" si="236"/>
        <v>Grain Mount: 0.25 – 0.50 mm</v>
      </c>
      <c r="L2283" t="s">
        <v>17662</v>
      </c>
      <c r="M2283" s="1" t="str">
        <f t="shared" si="233"/>
        <v>Prp</v>
      </c>
      <c r="N2283" t="s">
        <v>4069</v>
      </c>
      <c r="O2283" t="s">
        <v>3187</v>
      </c>
      <c r="P2283" t="s">
        <v>18026</v>
      </c>
      <c r="Q2283" t="s">
        <v>9457</v>
      </c>
      <c r="R2283" t="s">
        <v>87</v>
      </c>
      <c r="S2283" t="s">
        <v>18027</v>
      </c>
      <c r="T2283" t="s">
        <v>2788</v>
      </c>
      <c r="U2283" t="s">
        <v>676</v>
      </c>
      <c r="V2283" t="s">
        <v>2561</v>
      </c>
      <c r="W2283" t="s">
        <v>2049</v>
      </c>
      <c r="X2283" t="s">
        <v>18028</v>
      </c>
    </row>
    <row r="2284" spans="1:24" hidden="1" x14ac:dyDescent="0.25">
      <c r="A2284" t="s">
        <v>18029</v>
      </c>
      <c r="B2284" t="s">
        <v>18030</v>
      </c>
      <c r="C2284" s="1" t="str">
        <f t="shared" si="234"/>
        <v>21:0955</v>
      </c>
      <c r="D2284" s="1" t="str">
        <f t="shared" si="235"/>
        <v>21:0006</v>
      </c>
      <c r="E2284" t="s">
        <v>11729</v>
      </c>
      <c r="F2284" t="s">
        <v>18031</v>
      </c>
      <c r="H2284">
        <v>64.591807200000005</v>
      </c>
      <c r="I2284">
        <v>-110.1490563</v>
      </c>
      <c r="J2284" s="1" t="str">
        <f t="shared" si="232"/>
        <v>Till</v>
      </c>
      <c r="K2284" s="1" t="str">
        <f t="shared" si="236"/>
        <v>Grain Mount: 0.25 – 0.50 mm</v>
      </c>
      <c r="L2284" t="s">
        <v>17662</v>
      </c>
      <c r="M2284" s="1" t="str">
        <f t="shared" ref="M2284:M2320" si="237">HYPERLINK("http://geochem.nrcan.gc.ca/cdogs/content/kwd/kwd030523_e.htm", "Prp")</f>
        <v>Prp</v>
      </c>
      <c r="N2284" t="s">
        <v>11507</v>
      </c>
      <c r="O2284" t="s">
        <v>7781</v>
      </c>
      <c r="P2284" t="s">
        <v>18032</v>
      </c>
      <c r="Q2284" t="s">
        <v>8068</v>
      </c>
      <c r="R2284" t="s">
        <v>246</v>
      </c>
      <c r="S2284" t="s">
        <v>14935</v>
      </c>
      <c r="T2284" t="s">
        <v>207</v>
      </c>
      <c r="U2284" t="s">
        <v>33</v>
      </c>
      <c r="V2284" t="s">
        <v>18033</v>
      </c>
      <c r="W2284" t="s">
        <v>38</v>
      </c>
      <c r="X2284" t="s">
        <v>18034</v>
      </c>
    </row>
    <row r="2285" spans="1:24" hidden="1" x14ac:dyDescent="0.25">
      <c r="A2285" t="s">
        <v>18035</v>
      </c>
      <c r="B2285" t="s">
        <v>18036</v>
      </c>
      <c r="C2285" s="1" t="str">
        <f t="shared" si="234"/>
        <v>21:0955</v>
      </c>
      <c r="D2285" s="1" t="str">
        <f t="shared" si="235"/>
        <v>21:0006</v>
      </c>
      <c r="E2285" t="s">
        <v>11729</v>
      </c>
      <c r="F2285" t="s">
        <v>18037</v>
      </c>
      <c r="H2285">
        <v>64.591807200000005</v>
      </c>
      <c r="I2285">
        <v>-110.1490563</v>
      </c>
      <c r="J2285" s="1" t="str">
        <f t="shared" si="232"/>
        <v>Till</v>
      </c>
      <c r="K2285" s="1" t="str">
        <f t="shared" si="236"/>
        <v>Grain Mount: 0.25 – 0.50 mm</v>
      </c>
      <c r="L2285" t="s">
        <v>17662</v>
      </c>
      <c r="M2285" s="1" t="str">
        <f t="shared" si="237"/>
        <v>Prp</v>
      </c>
      <c r="N2285" t="s">
        <v>12796</v>
      </c>
      <c r="O2285" t="s">
        <v>18038</v>
      </c>
      <c r="P2285" t="s">
        <v>18039</v>
      </c>
      <c r="Q2285" t="s">
        <v>18040</v>
      </c>
      <c r="R2285" t="s">
        <v>33</v>
      </c>
      <c r="S2285" t="s">
        <v>18041</v>
      </c>
      <c r="T2285" t="s">
        <v>858</v>
      </c>
      <c r="U2285" t="s">
        <v>246</v>
      </c>
      <c r="V2285" t="s">
        <v>18042</v>
      </c>
      <c r="W2285" t="s">
        <v>1535</v>
      </c>
      <c r="X2285" t="s">
        <v>18043</v>
      </c>
    </row>
    <row r="2286" spans="1:24" hidden="1" x14ac:dyDescent="0.25">
      <c r="A2286" t="s">
        <v>18044</v>
      </c>
      <c r="B2286" t="s">
        <v>18045</v>
      </c>
      <c r="C2286" s="1" t="str">
        <f t="shared" si="234"/>
        <v>21:0955</v>
      </c>
      <c r="D2286" s="1" t="str">
        <f t="shared" si="235"/>
        <v>21:0006</v>
      </c>
      <c r="E2286" t="s">
        <v>11729</v>
      </c>
      <c r="F2286" t="s">
        <v>18046</v>
      </c>
      <c r="H2286">
        <v>64.591807200000005</v>
      </c>
      <c r="I2286">
        <v>-110.1490563</v>
      </c>
      <c r="J2286" s="1" t="str">
        <f t="shared" si="232"/>
        <v>Till</v>
      </c>
      <c r="K2286" s="1" t="str">
        <f t="shared" si="236"/>
        <v>Grain Mount: 0.25 – 0.50 mm</v>
      </c>
      <c r="L2286" t="s">
        <v>17662</v>
      </c>
      <c r="M2286" s="1" t="str">
        <f t="shared" si="237"/>
        <v>Prp</v>
      </c>
      <c r="N2286" t="s">
        <v>18047</v>
      </c>
      <c r="O2286" t="s">
        <v>18048</v>
      </c>
      <c r="P2286" t="s">
        <v>15574</v>
      </c>
      <c r="Q2286" t="s">
        <v>12789</v>
      </c>
      <c r="R2286" t="s">
        <v>33</v>
      </c>
      <c r="S2286" t="s">
        <v>1713</v>
      </c>
      <c r="T2286" t="s">
        <v>3391</v>
      </c>
      <c r="U2286" t="s">
        <v>457</v>
      </c>
      <c r="V2286" t="s">
        <v>18049</v>
      </c>
      <c r="W2286" t="s">
        <v>4821</v>
      </c>
      <c r="X2286" t="s">
        <v>18050</v>
      </c>
    </row>
    <row r="2287" spans="1:24" hidden="1" x14ac:dyDescent="0.25">
      <c r="A2287" t="s">
        <v>18051</v>
      </c>
      <c r="B2287" t="s">
        <v>18052</v>
      </c>
      <c r="C2287" s="1" t="str">
        <f t="shared" si="234"/>
        <v>21:0955</v>
      </c>
      <c r="D2287" s="1" t="str">
        <f t="shared" si="235"/>
        <v>21:0006</v>
      </c>
      <c r="E2287" t="s">
        <v>11729</v>
      </c>
      <c r="F2287" t="s">
        <v>18053</v>
      </c>
      <c r="H2287">
        <v>64.591807200000005</v>
      </c>
      <c r="I2287">
        <v>-110.1490563</v>
      </c>
      <c r="J2287" s="1" t="str">
        <f t="shared" si="232"/>
        <v>Till</v>
      </c>
      <c r="K2287" s="1" t="str">
        <f t="shared" si="236"/>
        <v>Grain Mount: 0.25 – 0.50 mm</v>
      </c>
      <c r="L2287" t="s">
        <v>17662</v>
      </c>
      <c r="M2287" s="1" t="str">
        <f t="shared" si="237"/>
        <v>Prp</v>
      </c>
      <c r="N2287" t="s">
        <v>5344</v>
      </c>
      <c r="O2287" t="s">
        <v>301</v>
      </c>
      <c r="P2287" t="s">
        <v>11565</v>
      </c>
      <c r="Q2287" t="s">
        <v>16660</v>
      </c>
      <c r="R2287" t="s">
        <v>87</v>
      </c>
      <c r="S2287" t="s">
        <v>18054</v>
      </c>
      <c r="T2287" t="s">
        <v>1462</v>
      </c>
      <c r="U2287" t="s">
        <v>291</v>
      </c>
      <c r="V2287" t="s">
        <v>3670</v>
      </c>
      <c r="W2287" t="s">
        <v>5632</v>
      </c>
      <c r="X2287" t="s">
        <v>321</v>
      </c>
    </row>
    <row r="2288" spans="1:24" hidden="1" x14ac:dyDescent="0.25">
      <c r="A2288" t="s">
        <v>18055</v>
      </c>
      <c r="B2288" t="s">
        <v>18056</v>
      </c>
      <c r="C2288" s="1" t="str">
        <f t="shared" si="234"/>
        <v>21:0955</v>
      </c>
      <c r="D2288" s="1" t="str">
        <f t="shared" si="235"/>
        <v>21:0006</v>
      </c>
      <c r="E2288" t="s">
        <v>11729</v>
      </c>
      <c r="F2288" t="s">
        <v>18057</v>
      </c>
      <c r="H2288">
        <v>64.591807200000005</v>
      </c>
      <c r="I2288">
        <v>-110.1490563</v>
      </c>
      <c r="J2288" s="1" t="str">
        <f t="shared" si="232"/>
        <v>Till</v>
      </c>
      <c r="K2288" s="1" t="str">
        <f t="shared" si="236"/>
        <v>Grain Mount: 0.25 – 0.50 mm</v>
      </c>
      <c r="L2288" t="s">
        <v>17662</v>
      </c>
      <c r="M2288" s="1" t="str">
        <f t="shared" si="237"/>
        <v>Prp</v>
      </c>
      <c r="N2288" t="s">
        <v>4566</v>
      </c>
      <c r="O2288" t="s">
        <v>18058</v>
      </c>
      <c r="P2288" t="s">
        <v>18059</v>
      </c>
      <c r="Q2288" t="s">
        <v>18060</v>
      </c>
      <c r="R2288" t="s">
        <v>220</v>
      </c>
      <c r="S2288" t="s">
        <v>18061</v>
      </c>
      <c r="T2288" t="s">
        <v>831</v>
      </c>
      <c r="U2288" t="s">
        <v>411</v>
      </c>
      <c r="V2288" t="s">
        <v>18062</v>
      </c>
      <c r="W2288" t="s">
        <v>3111</v>
      </c>
      <c r="X2288" t="s">
        <v>3891</v>
      </c>
    </row>
    <row r="2289" spans="1:24" hidden="1" x14ac:dyDescent="0.25">
      <c r="A2289" t="s">
        <v>18063</v>
      </c>
      <c r="B2289" t="s">
        <v>18064</v>
      </c>
      <c r="C2289" s="1" t="str">
        <f t="shared" si="234"/>
        <v>21:0955</v>
      </c>
      <c r="D2289" s="1" t="str">
        <f t="shared" si="235"/>
        <v>21:0006</v>
      </c>
      <c r="E2289" t="s">
        <v>11729</v>
      </c>
      <c r="F2289" t="s">
        <v>18065</v>
      </c>
      <c r="H2289">
        <v>64.591807200000005</v>
      </c>
      <c r="I2289">
        <v>-110.1490563</v>
      </c>
      <c r="J2289" s="1" t="str">
        <f t="shared" si="232"/>
        <v>Till</v>
      </c>
      <c r="K2289" s="1" t="str">
        <f t="shared" si="236"/>
        <v>Grain Mount: 0.25 – 0.50 mm</v>
      </c>
      <c r="L2289" t="s">
        <v>17662</v>
      </c>
      <c r="M2289" s="1" t="str">
        <f t="shared" si="237"/>
        <v>Prp</v>
      </c>
      <c r="N2289" t="s">
        <v>8065</v>
      </c>
      <c r="O2289" t="s">
        <v>10716</v>
      </c>
      <c r="P2289" t="s">
        <v>3866</v>
      </c>
      <c r="Q2289" t="s">
        <v>17015</v>
      </c>
      <c r="R2289" t="s">
        <v>33</v>
      </c>
      <c r="S2289" t="s">
        <v>10519</v>
      </c>
      <c r="T2289" t="s">
        <v>212</v>
      </c>
      <c r="U2289" t="s">
        <v>424</v>
      </c>
      <c r="V2289" t="s">
        <v>1718</v>
      </c>
      <c r="W2289" t="s">
        <v>1319</v>
      </c>
      <c r="X2289" t="s">
        <v>14454</v>
      </c>
    </row>
    <row r="2290" spans="1:24" hidden="1" x14ac:dyDescent="0.25">
      <c r="A2290" t="s">
        <v>18066</v>
      </c>
      <c r="B2290" t="s">
        <v>18067</v>
      </c>
      <c r="C2290" s="1" t="str">
        <f t="shared" si="234"/>
        <v>21:0955</v>
      </c>
      <c r="D2290" s="1" t="str">
        <f t="shared" si="235"/>
        <v>21:0006</v>
      </c>
      <c r="E2290" t="s">
        <v>11729</v>
      </c>
      <c r="F2290" t="s">
        <v>18068</v>
      </c>
      <c r="H2290">
        <v>64.591807200000005</v>
      </c>
      <c r="I2290">
        <v>-110.1490563</v>
      </c>
      <c r="J2290" s="1" t="str">
        <f t="shared" si="232"/>
        <v>Till</v>
      </c>
      <c r="K2290" s="1" t="str">
        <f t="shared" si="236"/>
        <v>Grain Mount: 0.25 – 0.50 mm</v>
      </c>
      <c r="L2290" t="s">
        <v>17662</v>
      </c>
      <c r="M2290" s="1" t="str">
        <f t="shared" si="237"/>
        <v>Prp</v>
      </c>
      <c r="N2290" t="s">
        <v>18069</v>
      </c>
      <c r="O2290" t="s">
        <v>18070</v>
      </c>
      <c r="P2290" t="s">
        <v>7808</v>
      </c>
      <c r="Q2290" t="s">
        <v>16037</v>
      </c>
      <c r="R2290" t="s">
        <v>33</v>
      </c>
      <c r="S2290" t="s">
        <v>16441</v>
      </c>
      <c r="T2290" t="s">
        <v>1056</v>
      </c>
      <c r="U2290" t="s">
        <v>184</v>
      </c>
      <c r="V2290" t="s">
        <v>18071</v>
      </c>
      <c r="W2290" t="s">
        <v>4335</v>
      </c>
      <c r="X2290" t="s">
        <v>18072</v>
      </c>
    </row>
    <row r="2291" spans="1:24" hidden="1" x14ac:dyDescent="0.25">
      <c r="A2291" t="s">
        <v>18073</v>
      </c>
      <c r="B2291" t="s">
        <v>18074</v>
      </c>
      <c r="C2291" s="1" t="str">
        <f t="shared" si="234"/>
        <v>21:0955</v>
      </c>
      <c r="D2291" s="1" t="str">
        <f t="shared" si="235"/>
        <v>21:0006</v>
      </c>
      <c r="E2291" t="s">
        <v>11729</v>
      </c>
      <c r="F2291" t="s">
        <v>18075</v>
      </c>
      <c r="H2291">
        <v>64.591807200000005</v>
      </c>
      <c r="I2291">
        <v>-110.1490563</v>
      </c>
      <c r="J2291" s="1" t="str">
        <f t="shared" si="232"/>
        <v>Till</v>
      </c>
      <c r="K2291" s="1" t="str">
        <f t="shared" si="236"/>
        <v>Grain Mount: 0.25 – 0.50 mm</v>
      </c>
      <c r="L2291" t="s">
        <v>17662</v>
      </c>
      <c r="M2291" s="1" t="str">
        <f t="shared" si="237"/>
        <v>Prp</v>
      </c>
      <c r="N2291" t="s">
        <v>14023</v>
      </c>
      <c r="O2291" t="s">
        <v>12060</v>
      </c>
      <c r="P2291" t="s">
        <v>18076</v>
      </c>
      <c r="Q2291" t="s">
        <v>18077</v>
      </c>
      <c r="R2291" t="s">
        <v>101</v>
      </c>
      <c r="S2291" t="s">
        <v>18078</v>
      </c>
      <c r="T2291" t="s">
        <v>7025</v>
      </c>
      <c r="U2291" t="s">
        <v>411</v>
      </c>
      <c r="V2291" t="s">
        <v>3870</v>
      </c>
      <c r="W2291" t="s">
        <v>4646</v>
      </c>
      <c r="X2291" t="s">
        <v>8671</v>
      </c>
    </row>
    <row r="2292" spans="1:24" hidden="1" x14ac:dyDescent="0.25">
      <c r="A2292" t="s">
        <v>18079</v>
      </c>
      <c r="B2292" t="s">
        <v>18080</v>
      </c>
      <c r="C2292" s="1" t="str">
        <f t="shared" si="234"/>
        <v>21:0955</v>
      </c>
      <c r="D2292" s="1" t="str">
        <f t="shared" si="235"/>
        <v>21:0006</v>
      </c>
      <c r="E2292" t="s">
        <v>11729</v>
      </c>
      <c r="F2292" t="s">
        <v>18081</v>
      </c>
      <c r="H2292">
        <v>64.591807200000005</v>
      </c>
      <c r="I2292">
        <v>-110.1490563</v>
      </c>
      <c r="J2292" s="1" t="str">
        <f t="shared" si="232"/>
        <v>Till</v>
      </c>
      <c r="K2292" s="1" t="str">
        <f t="shared" si="236"/>
        <v>Grain Mount: 0.25 – 0.50 mm</v>
      </c>
      <c r="L2292" t="s">
        <v>17662</v>
      </c>
      <c r="M2292" s="1" t="str">
        <f t="shared" si="237"/>
        <v>Prp</v>
      </c>
      <c r="N2292" t="s">
        <v>16708</v>
      </c>
      <c r="O2292" t="s">
        <v>18082</v>
      </c>
      <c r="P2292" t="s">
        <v>3769</v>
      </c>
      <c r="Q2292" t="s">
        <v>12642</v>
      </c>
      <c r="R2292" t="s">
        <v>101</v>
      </c>
      <c r="S2292" t="s">
        <v>18083</v>
      </c>
      <c r="T2292" t="s">
        <v>5632</v>
      </c>
      <c r="U2292" t="s">
        <v>144</v>
      </c>
      <c r="V2292" t="s">
        <v>18084</v>
      </c>
      <c r="W2292" t="s">
        <v>2356</v>
      </c>
      <c r="X2292" t="s">
        <v>18085</v>
      </c>
    </row>
    <row r="2293" spans="1:24" hidden="1" x14ac:dyDescent="0.25">
      <c r="A2293" t="s">
        <v>18086</v>
      </c>
      <c r="B2293" t="s">
        <v>18087</v>
      </c>
      <c r="C2293" s="1" t="str">
        <f t="shared" si="234"/>
        <v>21:0955</v>
      </c>
      <c r="D2293" s="1" t="str">
        <f t="shared" si="235"/>
        <v>21:0006</v>
      </c>
      <c r="E2293" t="s">
        <v>11729</v>
      </c>
      <c r="F2293" t="s">
        <v>18088</v>
      </c>
      <c r="H2293">
        <v>64.591807200000005</v>
      </c>
      <c r="I2293">
        <v>-110.1490563</v>
      </c>
      <c r="J2293" s="1" t="str">
        <f t="shared" si="232"/>
        <v>Till</v>
      </c>
      <c r="K2293" s="1" t="str">
        <f t="shared" si="236"/>
        <v>Grain Mount: 0.25 – 0.50 mm</v>
      </c>
      <c r="L2293" t="s">
        <v>17662</v>
      </c>
      <c r="M2293" s="1" t="str">
        <f t="shared" si="237"/>
        <v>Prp</v>
      </c>
      <c r="N2293" t="s">
        <v>18089</v>
      </c>
      <c r="O2293" t="s">
        <v>2273</v>
      </c>
      <c r="P2293" t="s">
        <v>5951</v>
      </c>
      <c r="Q2293" t="s">
        <v>10982</v>
      </c>
      <c r="R2293" t="s">
        <v>223</v>
      </c>
      <c r="S2293" t="s">
        <v>18090</v>
      </c>
      <c r="T2293" t="s">
        <v>831</v>
      </c>
      <c r="U2293" t="s">
        <v>33</v>
      </c>
      <c r="V2293" t="s">
        <v>17607</v>
      </c>
      <c r="W2293" t="s">
        <v>1925</v>
      </c>
      <c r="X2293" t="s">
        <v>18091</v>
      </c>
    </row>
    <row r="2294" spans="1:24" hidden="1" x14ac:dyDescent="0.25">
      <c r="A2294" t="s">
        <v>18092</v>
      </c>
      <c r="B2294" t="s">
        <v>18093</v>
      </c>
      <c r="C2294" s="1" t="str">
        <f t="shared" si="234"/>
        <v>21:0955</v>
      </c>
      <c r="D2294" s="1" t="str">
        <f t="shared" si="235"/>
        <v>21:0006</v>
      </c>
      <c r="E2294" t="s">
        <v>11729</v>
      </c>
      <c r="F2294" t="s">
        <v>18094</v>
      </c>
      <c r="H2294">
        <v>64.591807200000005</v>
      </c>
      <c r="I2294">
        <v>-110.1490563</v>
      </c>
      <c r="J2294" s="1" t="str">
        <f t="shared" si="232"/>
        <v>Till</v>
      </c>
      <c r="K2294" s="1" t="str">
        <f t="shared" si="236"/>
        <v>Grain Mount: 0.25 – 0.50 mm</v>
      </c>
      <c r="L2294" t="s">
        <v>17662</v>
      </c>
      <c r="M2294" s="1" t="str">
        <f t="shared" si="237"/>
        <v>Prp</v>
      </c>
      <c r="N2294" t="s">
        <v>14168</v>
      </c>
      <c r="O2294" t="s">
        <v>18095</v>
      </c>
      <c r="P2294" t="s">
        <v>18096</v>
      </c>
      <c r="Q2294" t="s">
        <v>18097</v>
      </c>
      <c r="R2294" t="s">
        <v>33</v>
      </c>
      <c r="S2294" t="s">
        <v>984</v>
      </c>
      <c r="T2294" t="s">
        <v>2600</v>
      </c>
      <c r="U2294" t="s">
        <v>33</v>
      </c>
      <c r="V2294" t="s">
        <v>3390</v>
      </c>
      <c r="W2294" t="s">
        <v>4266</v>
      </c>
      <c r="X2294" t="s">
        <v>17608</v>
      </c>
    </row>
    <row r="2295" spans="1:24" hidden="1" x14ac:dyDescent="0.25">
      <c r="A2295" t="s">
        <v>18098</v>
      </c>
      <c r="B2295" t="s">
        <v>18099</v>
      </c>
      <c r="C2295" s="1" t="str">
        <f t="shared" si="234"/>
        <v>21:0955</v>
      </c>
      <c r="D2295" s="1" t="str">
        <f t="shared" si="235"/>
        <v>21:0006</v>
      </c>
      <c r="E2295" t="s">
        <v>11729</v>
      </c>
      <c r="F2295" t="s">
        <v>18100</v>
      </c>
      <c r="H2295">
        <v>64.591807200000005</v>
      </c>
      <c r="I2295">
        <v>-110.1490563</v>
      </c>
      <c r="J2295" s="1" t="str">
        <f t="shared" si="232"/>
        <v>Till</v>
      </c>
      <c r="K2295" s="1" t="str">
        <f t="shared" si="236"/>
        <v>Grain Mount: 0.25 – 0.50 mm</v>
      </c>
      <c r="L2295" t="s">
        <v>17662</v>
      </c>
      <c r="M2295" s="1" t="str">
        <f t="shared" si="237"/>
        <v>Prp</v>
      </c>
      <c r="N2295" t="s">
        <v>18101</v>
      </c>
      <c r="O2295" t="s">
        <v>7513</v>
      </c>
      <c r="P2295" t="s">
        <v>18102</v>
      </c>
      <c r="Q2295" t="s">
        <v>5228</v>
      </c>
      <c r="R2295" t="s">
        <v>462</v>
      </c>
      <c r="S2295" t="s">
        <v>16667</v>
      </c>
      <c r="T2295" t="s">
        <v>1449</v>
      </c>
      <c r="U2295" t="s">
        <v>457</v>
      </c>
      <c r="V2295" t="s">
        <v>10193</v>
      </c>
      <c r="W2295" t="s">
        <v>5812</v>
      </c>
      <c r="X2295" t="s">
        <v>14025</v>
      </c>
    </row>
    <row r="2296" spans="1:24" hidden="1" x14ac:dyDescent="0.25">
      <c r="A2296" t="s">
        <v>18103</v>
      </c>
      <c r="B2296" t="s">
        <v>18104</v>
      </c>
      <c r="C2296" s="1" t="str">
        <f t="shared" si="234"/>
        <v>21:0955</v>
      </c>
      <c r="D2296" s="1" t="str">
        <f t="shared" si="235"/>
        <v>21:0006</v>
      </c>
      <c r="E2296" t="s">
        <v>11729</v>
      </c>
      <c r="F2296" t="s">
        <v>18105</v>
      </c>
      <c r="H2296">
        <v>64.591807200000005</v>
      </c>
      <c r="I2296">
        <v>-110.1490563</v>
      </c>
      <c r="J2296" s="1" t="str">
        <f t="shared" si="232"/>
        <v>Till</v>
      </c>
      <c r="K2296" s="1" t="str">
        <f t="shared" si="236"/>
        <v>Grain Mount: 0.25 – 0.50 mm</v>
      </c>
      <c r="L2296" t="s">
        <v>17662</v>
      </c>
      <c r="M2296" s="1" t="str">
        <f t="shared" si="237"/>
        <v>Prp</v>
      </c>
      <c r="N2296" t="s">
        <v>16897</v>
      </c>
      <c r="O2296" t="s">
        <v>2619</v>
      </c>
      <c r="P2296" t="s">
        <v>10829</v>
      </c>
      <c r="Q2296" t="s">
        <v>3866</v>
      </c>
      <c r="R2296" t="s">
        <v>33</v>
      </c>
      <c r="S2296" t="s">
        <v>5104</v>
      </c>
      <c r="T2296" t="s">
        <v>1056</v>
      </c>
      <c r="U2296" t="s">
        <v>33</v>
      </c>
      <c r="V2296" t="s">
        <v>12364</v>
      </c>
      <c r="W2296" t="s">
        <v>1451</v>
      </c>
      <c r="X2296" t="s">
        <v>10173</v>
      </c>
    </row>
    <row r="2297" spans="1:24" hidden="1" x14ac:dyDescent="0.25">
      <c r="A2297" t="s">
        <v>18106</v>
      </c>
      <c r="B2297" t="s">
        <v>18107</v>
      </c>
      <c r="C2297" s="1" t="str">
        <f t="shared" si="234"/>
        <v>21:0955</v>
      </c>
      <c r="D2297" s="1" t="str">
        <f t="shared" si="235"/>
        <v>21:0006</v>
      </c>
      <c r="E2297" t="s">
        <v>11729</v>
      </c>
      <c r="F2297" t="s">
        <v>18108</v>
      </c>
      <c r="H2297">
        <v>64.591807200000005</v>
      </c>
      <c r="I2297">
        <v>-110.1490563</v>
      </c>
      <c r="J2297" s="1" t="str">
        <f t="shared" si="232"/>
        <v>Till</v>
      </c>
      <c r="K2297" s="1" t="str">
        <f t="shared" si="236"/>
        <v>Grain Mount: 0.25 – 0.50 mm</v>
      </c>
      <c r="L2297" t="s">
        <v>17662</v>
      </c>
      <c r="M2297" s="1" t="str">
        <f t="shared" si="237"/>
        <v>Prp</v>
      </c>
      <c r="N2297" t="s">
        <v>3634</v>
      </c>
      <c r="O2297" t="s">
        <v>18109</v>
      </c>
      <c r="P2297" t="s">
        <v>15349</v>
      </c>
      <c r="Q2297" t="s">
        <v>10753</v>
      </c>
      <c r="R2297" t="s">
        <v>101</v>
      </c>
      <c r="S2297" t="s">
        <v>7588</v>
      </c>
      <c r="T2297" t="s">
        <v>12326</v>
      </c>
      <c r="U2297" t="s">
        <v>1191</v>
      </c>
      <c r="V2297" t="s">
        <v>12783</v>
      </c>
      <c r="W2297" t="s">
        <v>2759</v>
      </c>
      <c r="X2297" t="s">
        <v>18110</v>
      </c>
    </row>
    <row r="2298" spans="1:24" hidden="1" x14ac:dyDescent="0.25">
      <c r="A2298" t="s">
        <v>18111</v>
      </c>
      <c r="B2298" t="s">
        <v>18112</v>
      </c>
      <c r="C2298" s="1" t="str">
        <f t="shared" si="234"/>
        <v>21:0955</v>
      </c>
      <c r="D2298" s="1" t="str">
        <f t="shared" si="235"/>
        <v>21:0006</v>
      </c>
      <c r="E2298" t="s">
        <v>11729</v>
      </c>
      <c r="F2298" t="s">
        <v>18113</v>
      </c>
      <c r="H2298">
        <v>64.591807200000005</v>
      </c>
      <c r="I2298">
        <v>-110.1490563</v>
      </c>
      <c r="J2298" s="1" t="str">
        <f t="shared" si="232"/>
        <v>Till</v>
      </c>
      <c r="K2298" s="1" t="str">
        <f t="shared" si="236"/>
        <v>Grain Mount: 0.25 – 0.50 mm</v>
      </c>
      <c r="L2298" t="s">
        <v>17662</v>
      </c>
      <c r="M2298" s="1" t="str">
        <f t="shared" si="237"/>
        <v>Prp</v>
      </c>
      <c r="N2298" t="s">
        <v>18114</v>
      </c>
      <c r="O2298" t="s">
        <v>18115</v>
      </c>
      <c r="P2298" t="s">
        <v>18116</v>
      </c>
      <c r="Q2298" t="s">
        <v>18117</v>
      </c>
      <c r="R2298" t="s">
        <v>33</v>
      </c>
      <c r="S2298" t="s">
        <v>18118</v>
      </c>
      <c r="T2298" t="s">
        <v>5841</v>
      </c>
      <c r="U2298" t="s">
        <v>33</v>
      </c>
      <c r="V2298" t="s">
        <v>2852</v>
      </c>
      <c r="W2298" t="s">
        <v>18119</v>
      </c>
      <c r="X2298" t="s">
        <v>18120</v>
      </c>
    </row>
    <row r="2299" spans="1:24" hidden="1" x14ac:dyDescent="0.25">
      <c r="A2299" t="s">
        <v>18121</v>
      </c>
      <c r="B2299" t="s">
        <v>18122</v>
      </c>
      <c r="C2299" s="1" t="str">
        <f t="shared" si="234"/>
        <v>21:0955</v>
      </c>
      <c r="D2299" s="1" t="str">
        <f t="shared" si="235"/>
        <v>21:0006</v>
      </c>
      <c r="E2299" t="s">
        <v>11729</v>
      </c>
      <c r="F2299" t="s">
        <v>18123</v>
      </c>
      <c r="H2299">
        <v>64.591807200000005</v>
      </c>
      <c r="I2299">
        <v>-110.1490563</v>
      </c>
      <c r="J2299" s="1" t="str">
        <f t="shared" si="232"/>
        <v>Till</v>
      </c>
      <c r="K2299" s="1" t="str">
        <f t="shared" si="236"/>
        <v>Grain Mount: 0.25 – 0.50 mm</v>
      </c>
      <c r="L2299" t="s">
        <v>17662</v>
      </c>
      <c r="M2299" s="1" t="str">
        <f t="shared" si="237"/>
        <v>Prp</v>
      </c>
      <c r="N2299" t="s">
        <v>18124</v>
      </c>
      <c r="O2299" t="s">
        <v>2911</v>
      </c>
      <c r="P2299" t="s">
        <v>18125</v>
      </c>
      <c r="Q2299" t="s">
        <v>878</v>
      </c>
      <c r="R2299" t="s">
        <v>33</v>
      </c>
      <c r="S2299" t="s">
        <v>18126</v>
      </c>
      <c r="T2299" t="s">
        <v>6024</v>
      </c>
      <c r="U2299" t="s">
        <v>223</v>
      </c>
      <c r="V2299" t="s">
        <v>3870</v>
      </c>
      <c r="W2299" t="s">
        <v>3546</v>
      </c>
      <c r="X2299" t="s">
        <v>121</v>
      </c>
    </row>
    <row r="2300" spans="1:24" hidden="1" x14ac:dyDescent="0.25">
      <c r="A2300" t="s">
        <v>18127</v>
      </c>
      <c r="B2300" t="s">
        <v>18128</v>
      </c>
      <c r="C2300" s="1" t="str">
        <f t="shared" si="234"/>
        <v>21:0955</v>
      </c>
      <c r="D2300" s="1" t="str">
        <f t="shared" si="235"/>
        <v>21:0006</v>
      </c>
      <c r="E2300" t="s">
        <v>11729</v>
      </c>
      <c r="F2300" t="s">
        <v>18129</v>
      </c>
      <c r="H2300">
        <v>64.591807200000005</v>
      </c>
      <c r="I2300">
        <v>-110.1490563</v>
      </c>
      <c r="J2300" s="1" t="str">
        <f t="shared" si="232"/>
        <v>Till</v>
      </c>
      <c r="K2300" s="1" t="str">
        <f t="shared" si="236"/>
        <v>Grain Mount: 0.25 – 0.50 mm</v>
      </c>
      <c r="L2300" t="s">
        <v>17662</v>
      </c>
      <c r="M2300" s="1" t="str">
        <f t="shared" si="237"/>
        <v>Prp</v>
      </c>
      <c r="N2300" t="s">
        <v>18130</v>
      </c>
      <c r="O2300" t="s">
        <v>7094</v>
      </c>
      <c r="P2300" t="s">
        <v>16013</v>
      </c>
      <c r="Q2300" t="s">
        <v>11965</v>
      </c>
      <c r="R2300" t="s">
        <v>47</v>
      </c>
      <c r="S2300" t="s">
        <v>18131</v>
      </c>
      <c r="T2300" t="s">
        <v>15331</v>
      </c>
      <c r="U2300" t="s">
        <v>33</v>
      </c>
      <c r="V2300" t="s">
        <v>18132</v>
      </c>
      <c r="W2300" t="s">
        <v>2277</v>
      </c>
      <c r="X2300" t="s">
        <v>18133</v>
      </c>
    </row>
    <row r="2301" spans="1:24" hidden="1" x14ac:dyDescent="0.25">
      <c r="A2301" t="s">
        <v>18134</v>
      </c>
      <c r="B2301" t="s">
        <v>18135</v>
      </c>
      <c r="C2301" s="1" t="str">
        <f t="shared" si="234"/>
        <v>21:0955</v>
      </c>
      <c r="D2301" s="1" t="str">
        <f t="shared" si="235"/>
        <v>21:0006</v>
      </c>
      <c r="E2301" t="s">
        <v>11729</v>
      </c>
      <c r="F2301" t="s">
        <v>18136</v>
      </c>
      <c r="H2301">
        <v>64.591807200000005</v>
      </c>
      <c r="I2301">
        <v>-110.1490563</v>
      </c>
      <c r="J2301" s="1" t="str">
        <f t="shared" si="232"/>
        <v>Till</v>
      </c>
      <c r="K2301" s="1" t="str">
        <f t="shared" si="236"/>
        <v>Grain Mount: 0.25 – 0.50 mm</v>
      </c>
      <c r="L2301" t="s">
        <v>17662</v>
      </c>
      <c r="M2301" s="1" t="str">
        <f t="shared" si="237"/>
        <v>Prp</v>
      </c>
      <c r="N2301" t="s">
        <v>3719</v>
      </c>
      <c r="O2301" t="s">
        <v>18137</v>
      </c>
      <c r="P2301" t="s">
        <v>18138</v>
      </c>
      <c r="Q2301" t="s">
        <v>18139</v>
      </c>
      <c r="R2301" t="s">
        <v>33</v>
      </c>
      <c r="S2301" t="s">
        <v>3089</v>
      </c>
      <c r="T2301" t="s">
        <v>330</v>
      </c>
      <c r="U2301" t="s">
        <v>645</v>
      </c>
      <c r="V2301" t="s">
        <v>7537</v>
      </c>
      <c r="W2301" t="s">
        <v>613</v>
      </c>
      <c r="X2301" t="s">
        <v>18140</v>
      </c>
    </row>
    <row r="2302" spans="1:24" hidden="1" x14ac:dyDescent="0.25">
      <c r="A2302" t="s">
        <v>18141</v>
      </c>
      <c r="B2302" t="s">
        <v>18142</v>
      </c>
      <c r="C2302" s="1" t="str">
        <f t="shared" si="234"/>
        <v>21:0955</v>
      </c>
      <c r="D2302" s="1" t="str">
        <f t="shared" si="235"/>
        <v>21:0006</v>
      </c>
      <c r="E2302" t="s">
        <v>11729</v>
      </c>
      <c r="F2302" t="s">
        <v>18143</v>
      </c>
      <c r="H2302">
        <v>64.591807200000005</v>
      </c>
      <c r="I2302">
        <v>-110.1490563</v>
      </c>
      <c r="J2302" s="1" t="str">
        <f t="shared" si="232"/>
        <v>Till</v>
      </c>
      <c r="K2302" s="1" t="str">
        <f t="shared" si="236"/>
        <v>Grain Mount: 0.25 – 0.50 mm</v>
      </c>
      <c r="L2302" t="s">
        <v>17662</v>
      </c>
      <c r="M2302" s="1" t="str">
        <f t="shared" si="237"/>
        <v>Prp</v>
      </c>
      <c r="N2302" t="s">
        <v>17234</v>
      </c>
      <c r="O2302" t="s">
        <v>18144</v>
      </c>
      <c r="P2302" t="s">
        <v>10518</v>
      </c>
      <c r="Q2302" t="s">
        <v>7489</v>
      </c>
      <c r="R2302" t="s">
        <v>246</v>
      </c>
      <c r="S2302" t="s">
        <v>18145</v>
      </c>
      <c r="T2302" t="s">
        <v>1904</v>
      </c>
      <c r="U2302" t="s">
        <v>307</v>
      </c>
      <c r="V2302" t="s">
        <v>16007</v>
      </c>
      <c r="W2302" t="s">
        <v>6018</v>
      </c>
      <c r="X2302" t="s">
        <v>18146</v>
      </c>
    </row>
    <row r="2303" spans="1:24" hidden="1" x14ac:dyDescent="0.25">
      <c r="A2303" t="s">
        <v>18147</v>
      </c>
      <c r="B2303" t="s">
        <v>18148</v>
      </c>
      <c r="C2303" s="1" t="str">
        <f t="shared" si="234"/>
        <v>21:0955</v>
      </c>
      <c r="D2303" s="1" t="str">
        <f t="shared" si="235"/>
        <v>21:0006</v>
      </c>
      <c r="E2303" t="s">
        <v>11729</v>
      </c>
      <c r="F2303" t="s">
        <v>18149</v>
      </c>
      <c r="H2303">
        <v>64.591807200000005</v>
      </c>
      <c r="I2303">
        <v>-110.1490563</v>
      </c>
      <c r="J2303" s="1" t="str">
        <f t="shared" si="232"/>
        <v>Till</v>
      </c>
      <c r="K2303" s="1" t="str">
        <f t="shared" si="236"/>
        <v>Grain Mount: 0.25 – 0.50 mm</v>
      </c>
      <c r="L2303" t="s">
        <v>17662</v>
      </c>
      <c r="M2303" s="1" t="str">
        <f t="shared" si="237"/>
        <v>Prp</v>
      </c>
      <c r="N2303" t="s">
        <v>17768</v>
      </c>
      <c r="O2303" t="s">
        <v>17242</v>
      </c>
      <c r="P2303" t="s">
        <v>17711</v>
      </c>
      <c r="Q2303" t="s">
        <v>8585</v>
      </c>
      <c r="R2303" t="s">
        <v>101</v>
      </c>
      <c r="S2303" t="s">
        <v>18150</v>
      </c>
      <c r="T2303" t="s">
        <v>3113</v>
      </c>
      <c r="U2303" t="s">
        <v>235</v>
      </c>
      <c r="V2303" t="s">
        <v>18151</v>
      </c>
      <c r="W2303" t="s">
        <v>182</v>
      </c>
      <c r="X2303" t="s">
        <v>18152</v>
      </c>
    </row>
    <row r="2304" spans="1:24" hidden="1" x14ac:dyDescent="0.25">
      <c r="A2304" t="s">
        <v>18153</v>
      </c>
      <c r="B2304" t="s">
        <v>18154</v>
      </c>
      <c r="C2304" s="1" t="str">
        <f t="shared" si="234"/>
        <v>21:0955</v>
      </c>
      <c r="D2304" s="1" t="str">
        <f t="shared" si="235"/>
        <v>21:0006</v>
      </c>
      <c r="E2304" t="s">
        <v>11729</v>
      </c>
      <c r="F2304" t="s">
        <v>18155</v>
      </c>
      <c r="H2304">
        <v>64.591807200000005</v>
      </c>
      <c r="I2304">
        <v>-110.1490563</v>
      </c>
      <c r="J2304" s="1" t="str">
        <f t="shared" si="232"/>
        <v>Till</v>
      </c>
      <c r="K2304" s="1" t="str">
        <f t="shared" si="236"/>
        <v>Grain Mount: 0.25 – 0.50 mm</v>
      </c>
      <c r="L2304" t="s">
        <v>17662</v>
      </c>
      <c r="M2304" s="1" t="str">
        <f t="shared" si="237"/>
        <v>Prp</v>
      </c>
      <c r="N2304" t="s">
        <v>945</v>
      </c>
      <c r="O2304" t="s">
        <v>4567</v>
      </c>
      <c r="P2304" t="s">
        <v>18156</v>
      </c>
      <c r="Q2304" t="s">
        <v>18157</v>
      </c>
      <c r="R2304" t="s">
        <v>245</v>
      </c>
      <c r="S2304" t="s">
        <v>18158</v>
      </c>
      <c r="T2304" t="s">
        <v>330</v>
      </c>
      <c r="U2304" t="s">
        <v>64</v>
      </c>
      <c r="V2304" t="s">
        <v>18159</v>
      </c>
      <c r="W2304" t="s">
        <v>17982</v>
      </c>
      <c r="X2304" t="s">
        <v>18160</v>
      </c>
    </row>
    <row r="2305" spans="1:24" hidden="1" x14ac:dyDescent="0.25">
      <c r="A2305" t="s">
        <v>18161</v>
      </c>
      <c r="B2305" t="s">
        <v>18162</v>
      </c>
      <c r="C2305" s="1" t="str">
        <f t="shared" si="234"/>
        <v>21:0955</v>
      </c>
      <c r="D2305" s="1" t="str">
        <f t="shared" si="235"/>
        <v>21:0006</v>
      </c>
      <c r="E2305" t="s">
        <v>11729</v>
      </c>
      <c r="F2305" t="s">
        <v>18163</v>
      </c>
      <c r="H2305">
        <v>64.591807200000005</v>
      </c>
      <c r="I2305">
        <v>-110.1490563</v>
      </c>
      <c r="J2305" s="1" t="str">
        <f t="shared" si="232"/>
        <v>Till</v>
      </c>
      <c r="K2305" s="1" t="str">
        <f t="shared" si="236"/>
        <v>Grain Mount: 0.25 – 0.50 mm</v>
      </c>
      <c r="L2305" t="s">
        <v>17662</v>
      </c>
      <c r="M2305" s="1" t="str">
        <f t="shared" si="237"/>
        <v>Prp</v>
      </c>
      <c r="N2305" t="s">
        <v>18164</v>
      </c>
      <c r="O2305" t="s">
        <v>6007</v>
      </c>
      <c r="P2305" t="s">
        <v>18165</v>
      </c>
      <c r="Q2305" t="s">
        <v>18166</v>
      </c>
      <c r="R2305" t="s">
        <v>234</v>
      </c>
      <c r="S2305" t="s">
        <v>16958</v>
      </c>
      <c r="T2305" t="s">
        <v>1451</v>
      </c>
      <c r="U2305" t="s">
        <v>366</v>
      </c>
      <c r="V2305" t="s">
        <v>8570</v>
      </c>
      <c r="W2305" t="s">
        <v>5516</v>
      </c>
      <c r="X2305" t="s">
        <v>17816</v>
      </c>
    </row>
    <row r="2306" spans="1:24" hidden="1" x14ac:dyDescent="0.25">
      <c r="A2306" t="s">
        <v>18167</v>
      </c>
      <c r="B2306" t="s">
        <v>18168</v>
      </c>
      <c r="C2306" s="1" t="str">
        <f t="shared" si="234"/>
        <v>21:0955</v>
      </c>
      <c r="D2306" s="1" t="str">
        <f t="shared" si="235"/>
        <v>21:0006</v>
      </c>
      <c r="E2306" t="s">
        <v>11729</v>
      </c>
      <c r="F2306" t="s">
        <v>18169</v>
      </c>
      <c r="H2306">
        <v>64.591807200000005</v>
      </c>
      <c r="I2306">
        <v>-110.1490563</v>
      </c>
      <c r="J2306" s="1" t="str">
        <f t="shared" si="232"/>
        <v>Till</v>
      </c>
      <c r="K2306" s="1" t="str">
        <f t="shared" si="236"/>
        <v>Grain Mount: 0.25 – 0.50 mm</v>
      </c>
      <c r="L2306" t="s">
        <v>17662</v>
      </c>
      <c r="M2306" s="1" t="str">
        <f t="shared" si="237"/>
        <v>Prp</v>
      </c>
      <c r="N2306" t="s">
        <v>12225</v>
      </c>
      <c r="O2306" t="s">
        <v>17447</v>
      </c>
      <c r="P2306" t="s">
        <v>8050</v>
      </c>
      <c r="Q2306" t="s">
        <v>18170</v>
      </c>
      <c r="R2306" t="s">
        <v>462</v>
      </c>
      <c r="S2306" t="s">
        <v>14820</v>
      </c>
      <c r="T2306" t="s">
        <v>1876</v>
      </c>
      <c r="U2306" t="s">
        <v>170</v>
      </c>
      <c r="V2306" t="s">
        <v>18171</v>
      </c>
      <c r="W2306" t="s">
        <v>1449</v>
      </c>
      <c r="X2306" t="s">
        <v>18172</v>
      </c>
    </row>
    <row r="2307" spans="1:24" hidden="1" x14ac:dyDescent="0.25">
      <c r="A2307" t="s">
        <v>18173</v>
      </c>
      <c r="B2307" t="s">
        <v>18174</v>
      </c>
      <c r="C2307" s="1" t="str">
        <f t="shared" si="234"/>
        <v>21:0955</v>
      </c>
      <c r="D2307" s="1" t="str">
        <f t="shared" si="235"/>
        <v>21:0006</v>
      </c>
      <c r="E2307" t="s">
        <v>11729</v>
      </c>
      <c r="F2307" t="s">
        <v>18175</v>
      </c>
      <c r="H2307">
        <v>64.591807200000005</v>
      </c>
      <c r="I2307">
        <v>-110.1490563</v>
      </c>
      <c r="J2307" s="1" t="str">
        <f t="shared" si="232"/>
        <v>Till</v>
      </c>
      <c r="K2307" s="1" t="str">
        <f t="shared" si="236"/>
        <v>Grain Mount: 0.25 – 0.50 mm</v>
      </c>
      <c r="L2307" t="s">
        <v>17662</v>
      </c>
      <c r="M2307" s="1" t="str">
        <f t="shared" si="237"/>
        <v>Prp</v>
      </c>
      <c r="N2307" t="s">
        <v>7602</v>
      </c>
      <c r="O2307" t="s">
        <v>18176</v>
      </c>
      <c r="P2307" t="s">
        <v>18177</v>
      </c>
      <c r="Q2307" t="s">
        <v>4420</v>
      </c>
      <c r="R2307" t="s">
        <v>61</v>
      </c>
      <c r="S2307" t="s">
        <v>18178</v>
      </c>
      <c r="T2307" t="s">
        <v>831</v>
      </c>
      <c r="U2307" t="s">
        <v>233</v>
      </c>
      <c r="V2307" t="s">
        <v>18179</v>
      </c>
      <c r="W2307" t="s">
        <v>5812</v>
      </c>
      <c r="X2307" t="s">
        <v>18180</v>
      </c>
    </row>
    <row r="2308" spans="1:24" hidden="1" x14ac:dyDescent="0.25">
      <c r="A2308" t="s">
        <v>18181</v>
      </c>
      <c r="B2308" t="s">
        <v>18182</v>
      </c>
      <c r="C2308" s="1" t="str">
        <f t="shared" si="234"/>
        <v>21:0955</v>
      </c>
      <c r="D2308" s="1" t="str">
        <f t="shared" si="235"/>
        <v>21:0006</v>
      </c>
      <c r="E2308" t="s">
        <v>11729</v>
      </c>
      <c r="F2308" t="s">
        <v>18183</v>
      </c>
      <c r="H2308">
        <v>64.591807200000005</v>
      </c>
      <c r="I2308">
        <v>-110.1490563</v>
      </c>
      <c r="J2308" s="1" t="str">
        <f t="shared" si="232"/>
        <v>Till</v>
      </c>
      <c r="K2308" s="1" t="str">
        <f t="shared" si="236"/>
        <v>Grain Mount: 0.25 – 0.50 mm</v>
      </c>
      <c r="L2308" t="s">
        <v>17662</v>
      </c>
      <c r="M2308" s="1" t="str">
        <f t="shared" si="237"/>
        <v>Prp</v>
      </c>
      <c r="N2308" t="s">
        <v>15597</v>
      </c>
      <c r="O2308" t="s">
        <v>18184</v>
      </c>
      <c r="P2308" t="s">
        <v>18185</v>
      </c>
      <c r="Q2308" t="s">
        <v>18186</v>
      </c>
      <c r="R2308" t="s">
        <v>234</v>
      </c>
      <c r="S2308" t="s">
        <v>5967</v>
      </c>
      <c r="T2308" t="s">
        <v>1409</v>
      </c>
      <c r="U2308" t="s">
        <v>33</v>
      </c>
      <c r="V2308" t="s">
        <v>7473</v>
      </c>
      <c r="W2308" t="s">
        <v>2141</v>
      </c>
      <c r="X2308" t="s">
        <v>17926</v>
      </c>
    </row>
    <row r="2309" spans="1:24" hidden="1" x14ac:dyDescent="0.25">
      <c r="A2309" t="s">
        <v>18187</v>
      </c>
      <c r="B2309" t="s">
        <v>18188</v>
      </c>
      <c r="C2309" s="1" t="str">
        <f t="shared" si="234"/>
        <v>21:0955</v>
      </c>
      <c r="D2309" s="1" t="str">
        <f t="shared" si="235"/>
        <v>21:0006</v>
      </c>
      <c r="E2309" t="s">
        <v>11729</v>
      </c>
      <c r="F2309" t="s">
        <v>18189</v>
      </c>
      <c r="H2309">
        <v>64.591807200000005</v>
      </c>
      <c r="I2309">
        <v>-110.1490563</v>
      </c>
      <c r="J2309" s="1" t="str">
        <f t="shared" si="232"/>
        <v>Till</v>
      </c>
      <c r="K2309" s="1" t="str">
        <f t="shared" si="236"/>
        <v>Grain Mount: 0.25 – 0.50 mm</v>
      </c>
      <c r="L2309" t="s">
        <v>17662</v>
      </c>
      <c r="M2309" s="1" t="str">
        <f t="shared" si="237"/>
        <v>Prp</v>
      </c>
      <c r="N2309" t="s">
        <v>10834</v>
      </c>
      <c r="O2309" t="s">
        <v>2912</v>
      </c>
      <c r="P2309" t="s">
        <v>18190</v>
      </c>
      <c r="Q2309" t="s">
        <v>18191</v>
      </c>
      <c r="R2309" t="s">
        <v>33</v>
      </c>
      <c r="S2309" t="s">
        <v>18192</v>
      </c>
      <c r="T2309" t="s">
        <v>211</v>
      </c>
      <c r="U2309" t="s">
        <v>33</v>
      </c>
      <c r="V2309" t="s">
        <v>18193</v>
      </c>
      <c r="W2309" t="s">
        <v>92</v>
      </c>
      <c r="X2309" t="s">
        <v>12083</v>
      </c>
    </row>
    <row r="2310" spans="1:24" hidden="1" x14ac:dyDescent="0.25">
      <c r="A2310" t="s">
        <v>18194</v>
      </c>
      <c r="B2310" t="s">
        <v>18195</v>
      </c>
      <c r="C2310" s="1" t="str">
        <f t="shared" si="234"/>
        <v>21:0955</v>
      </c>
      <c r="D2310" s="1" t="str">
        <f t="shared" si="235"/>
        <v>21:0006</v>
      </c>
      <c r="E2310" t="s">
        <v>11729</v>
      </c>
      <c r="F2310" t="s">
        <v>18196</v>
      </c>
      <c r="H2310">
        <v>64.591807200000005</v>
      </c>
      <c r="I2310">
        <v>-110.1490563</v>
      </c>
      <c r="J2310" s="1" t="str">
        <f t="shared" ref="J2310:J2345" si="238">HYPERLINK("http://geochem.nrcan.gc.ca/cdogs/content/kwd/kwd020044_e.htm", "Till")</f>
        <v>Till</v>
      </c>
      <c r="K2310" s="1" t="str">
        <f t="shared" si="236"/>
        <v>Grain Mount: 0.25 – 0.50 mm</v>
      </c>
      <c r="L2310" t="s">
        <v>17662</v>
      </c>
      <c r="M2310" s="1" t="str">
        <f t="shared" si="237"/>
        <v>Prp</v>
      </c>
      <c r="N2310" t="s">
        <v>18197</v>
      </c>
      <c r="O2310" t="s">
        <v>4211</v>
      </c>
      <c r="P2310" t="s">
        <v>4156</v>
      </c>
      <c r="Q2310" t="s">
        <v>12642</v>
      </c>
      <c r="R2310" t="s">
        <v>411</v>
      </c>
      <c r="S2310" t="s">
        <v>18198</v>
      </c>
      <c r="T2310" t="s">
        <v>7025</v>
      </c>
      <c r="U2310" t="s">
        <v>291</v>
      </c>
      <c r="V2310" t="s">
        <v>7712</v>
      </c>
      <c r="W2310" t="s">
        <v>3479</v>
      </c>
      <c r="X2310" t="s">
        <v>18199</v>
      </c>
    </row>
    <row r="2311" spans="1:24" hidden="1" x14ac:dyDescent="0.25">
      <c r="A2311" t="s">
        <v>18200</v>
      </c>
      <c r="B2311" t="s">
        <v>18201</v>
      </c>
      <c r="C2311" s="1" t="str">
        <f t="shared" si="234"/>
        <v>21:0955</v>
      </c>
      <c r="D2311" s="1" t="str">
        <f t="shared" si="235"/>
        <v>21:0006</v>
      </c>
      <c r="E2311" t="s">
        <v>11729</v>
      </c>
      <c r="F2311" t="s">
        <v>18202</v>
      </c>
      <c r="H2311">
        <v>64.591807200000005</v>
      </c>
      <c r="I2311">
        <v>-110.1490563</v>
      </c>
      <c r="J2311" s="1" t="str">
        <f t="shared" si="238"/>
        <v>Till</v>
      </c>
      <c r="K2311" s="1" t="str">
        <f t="shared" si="236"/>
        <v>Grain Mount: 0.25 – 0.50 mm</v>
      </c>
      <c r="L2311" t="s">
        <v>17662</v>
      </c>
      <c r="M2311" s="1" t="str">
        <f t="shared" si="237"/>
        <v>Prp</v>
      </c>
      <c r="N2311" t="s">
        <v>8476</v>
      </c>
      <c r="O2311" t="s">
        <v>18203</v>
      </c>
      <c r="P2311" t="s">
        <v>18204</v>
      </c>
      <c r="Q2311" t="s">
        <v>11955</v>
      </c>
      <c r="R2311" t="s">
        <v>33</v>
      </c>
      <c r="S2311" t="s">
        <v>18205</v>
      </c>
      <c r="T2311" t="s">
        <v>38</v>
      </c>
      <c r="U2311" t="s">
        <v>686</v>
      </c>
      <c r="V2311" t="s">
        <v>17369</v>
      </c>
      <c r="W2311" t="s">
        <v>1078</v>
      </c>
      <c r="X2311" t="s">
        <v>15691</v>
      </c>
    </row>
    <row r="2312" spans="1:24" hidden="1" x14ac:dyDescent="0.25">
      <c r="A2312" t="s">
        <v>18206</v>
      </c>
      <c r="B2312" t="s">
        <v>18207</v>
      </c>
      <c r="C2312" s="1" t="str">
        <f t="shared" si="234"/>
        <v>21:0955</v>
      </c>
      <c r="D2312" s="1" t="str">
        <f t="shared" si="235"/>
        <v>21:0006</v>
      </c>
      <c r="E2312" t="s">
        <v>11729</v>
      </c>
      <c r="F2312" t="s">
        <v>18208</v>
      </c>
      <c r="H2312">
        <v>64.591807200000005</v>
      </c>
      <c r="I2312">
        <v>-110.1490563</v>
      </c>
      <c r="J2312" s="1" t="str">
        <f t="shared" si="238"/>
        <v>Till</v>
      </c>
      <c r="K2312" s="1" t="str">
        <f t="shared" si="236"/>
        <v>Grain Mount: 0.25 – 0.50 mm</v>
      </c>
      <c r="L2312" t="s">
        <v>17662</v>
      </c>
      <c r="M2312" s="1" t="str">
        <f t="shared" si="237"/>
        <v>Prp</v>
      </c>
      <c r="N2312" t="s">
        <v>3268</v>
      </c>
      <c r="O2312" t="s">
        <v>8965</v>
      </c>
      <c r="P2312" t="s">
        <v>8170</v>
      </c>
      <c r="Q2312" t="s">
        <v>18209</v>
      </c>
      <c r="R2312" t="s">
        <v>33</v>
      </c>
      <c r="S2312" t="s">
        <v>18210</v>
      </c>
      <c r="T2312" t="s">
        <v>198</v>
      </c>
      <c r="U2312" t="s">
        <v>686</v>
      </c>
      <c r="V2312" t="s">
        <v>15406</v>
      </c>
      <c r="W2312" t="s">
        <v>175</v>
      </c>
      <c r="X2312" t="s">
        <v>547</v>
      </c>
    </row>
    <row r="2313" spans="1:24" hidden="1" x14ac:dyDescent="0.25">
      <c r="A2313" t="s">
        <v>18211</v>
      </c>
      <c r="B2313" t="s">
        <v>18212</v>
      </c>
      <c r="C2313" s="1" t="str">
        <f t="shared" si="234"/>
        <v>21:0955</v>
      </c>
      <c r="D2313" s="1" t="str">
        <f t="shared" si="235"/>
        <v>21:0006</v>
      </c>
      <c r="E2313" t="s">
        <v>11729</v>
      </c>
      <c r="F2313" t="s">
        <v>18213</v>
      </c>
      <c r="H2313">
        <v>64.591807200000005</v>
      </c>
      <c r="I2313">
        <v>-110.1490563</v>
      </c>
      <c r="J2313" s="1" t="str">
        <f t="shared" si="238"/>
        <v>Till</v>
      </c>
      <c r="K2313" s="1" t="str">
        <f t="shared" si="236"/>
        <v>Grain Mount: 0.25 – 0.50 mm</v>
      </c>
      <c r="L2313" t="s">
        <v>17662</v>
      </c>
      <c r="M2313" s="1" t="str">
        <f t="shared" si="237"/>
        <v>Prp</v>
      </c>
      <c r="N2313" t="s">
        <v>18214</v>
      </c>
      <c r="O2313" t="s">
        <v>8980</v>
      </c>
      <c r="P2313" t="s">
        <v>7085</v>
      </c>
      <c r="Q2313" t="s">
        <v>5794</v>
      </c>
      <c r="R2313" t="s">
        <v>235</v>
      </c>
      <c r="S2313" t="s">
        <v>18215</v>
      </c>
      <c r="T2313" t="s">
        <v>369</v>
      </c>
      <c r="U2313" t="s">
        <v>366</v>
      </c>
      <c r="V2313" t="s">
        <v>7158</v>
      </c>
      <c r="W2313" t="s">
        <v>4031</v>
      </c>
      <c r="X2313" t="s">
        <v>18216</v>
      </c>
    </row>
    <row r="2314" spans="1:24" hidden="1" x14ac:dyDescent="0.25">
      <c r="A2314" t="s">
        <v>18217</v>
      </c>
      <c r="B2314" t="s">
        <v>18218</v>
      </c>
      <c r="C2314" s="1" t="str">
        <f t="shared" si="234"/>
        <v>21:0955</v>
      </c>
      <c r="D2314" s="1" t="str">
        <f t="shared" si="235"/>
        <v>21:0006</v>
      </c>
      <c r="E2314" t="s">
        <v>11729</v>
      </c>
      <c r="F2314" t="s">
        <v>18219</v>
      </c>
      <c r="H2314">
        <v>64.591807200000005</v>
      </c>
      <c r="I2314">
        <v>-110.1490563</v>
      </c>
      <c r="J2314" s="1" t="str">
        <f t="shared" si="238"/>
        <v>Till</v>
      </c>
      <c r="K2314" s="1" t="str">
        <f t="shared" si="236"/>
        <v>Grain Mount: 0.25 – 0.50 mm</v>
      </c>
      <c r="L2314" t="s">
        <v>17662</v>
      </c>
      <c r="M2314" s="1" t="str">
        <f t="shared" si="237"/>
        <v>Prp</v>
      </c>
      <c r="N2314" t="s">
        <v>10823</v>
      </c>
      <c r="O2314" t="s">
        <v>8271</v>
      </c>
      <c r="P2314" t="s">
        <v>17573</v>
      </c>
      <c r="Q2314" t="s">
        <v>18220</v>
      </c>
      <c r="R2314" t="s">
        <v>33</v>
      </c>
      <c r="S2314" t="s">
        <v>18221</v>
      </c>
      <c r="T2314" t="s">
        <v>1401</v>
      </c>
      <c r="U2314" t="s">
        <v>449</v>
      </c>
      <c r="V2314" t="s">
        <v>18222</v>
      </c>
      <c r="W2314" t="s">
        <v>18223</v>
      </c>
      <c r="X2314" t="s">
        <v>12762</v>
      </c>
    </row>
    <row r="2315" spans="1:24" hidden="1" x14ac:dyDescent="0.25">
      <c r="A2315" t="s">
        <v>18224</v>
      </c>
      <c r="B2315" t="s">
        <v>18225</v>
      </c>
      <c r="C2315" s="1" t="str">
        <f t="shared" si="234"/>
        <v>21:0955</v>
      </c>
      <c r="D2315" s="1" t="str">
        <f t="shared" si="235"/>
        <v>21:0006</v>
      </c>
      <c r="E2315" t="s">
        <v>11729</v>
      </c>
      <c r="F2315" t="s">
        <v>18226</v>
      </c>
      <c r="H2315">
        <v>64.591807200000005</v>
      </c>
      <c r="I2315">
        <v>-110.1490563</v>
      </c>
      <c r="J2315" s="1" t="str">
        <f t="shared" si="238"/>
        <v>Till</v>
      </c>
      <c r="K2315" s="1" t="str">
        <f t="shared" si="236"/>
        <v>Grain Mount: 0.25 – 0.50 mm</v>
      </c>
      <c r="L2315" t="s">
        <v>17662</v>
      </c>
      <c r="M2315" s="1" t="str">
        <f t="shared" si="237"/>
        <v>Prp</v>
      </c>
      <c r="N2315" t="s">
        <v>18227</v>
      </c>
      <c r="O2315" t="s">
        <v>3897</v>
      </c>
      <c r="P2315" t="s">
        <v>18228</v>
      </c>
      <c r="Q2315" t="s">
        <v>18229</v>
      </c>
      <c r="R2315" t="s">
        <v>420</v>
      </c>
      <c r="S2315" t="s">
        <v>7199</v>
      </c>
      <c r="T2315" t="s">
        <v>8206</v>
      </c>
      <c r="U2315" t="s">
        <v>33</v>
      </c>
      <c r="V2315" t="s">
        <v>18230</v>
      </c>
      <c r="W2315" t="s">
        <v>2290</v>
      </c>
      <c r="X2315" t="s">
        <v>18231</v>
      </c>
    </row>
    <row r="2316" spans="1:24" hidden="1" x14ac:dyDescent="0.25">
      <c r="A2316" t="s">
        <v>18232</v>
      </c>
      <c r="B2316" t="s">
        <v>18233</v>
      </c>
      <c r="C2316" s="1" t="str">
        <f t="shared" si="234"/>
        <v>21:0955</v>
      </c>
      <c r="D2316" s="1" t="str">
        <f t="shared" si="235"/>
        <v>21:0006</v>
      </c>
      <c r="E2316" t="s">
        <v>11729</v>
      </c>
      <c r="F2316" t="s">
        <v>18234</v>
      </c>
      <c r="H2316">
        <v>64.591807200000005</v>
      </c>
      <c r="I2316">
        <v>-110.1490563</v>
      </c>
      <c r="J2316" s="1" t="str">
        <f t="shared" si="238"/>
        <v>Till</v>
      </c>
      <c r="K2316" s="1" t="str">
        <f t="shared" si="236"/>
        <v>Grain Mount: 0.25 – 0.50 mm</v>
      </c>
      <c r="L2316" t="s">
        <v>17662</v>
      </c>
      <c r="M2316" s="1" t="str">
        <f t="shared" si="237"/>
        <v>Prp</v>
      </c>
      <c r="N2316" t="s">
        <v>10657</v>
      </c>
      <c r="O2316" t="s">
        <v>18235</v>
      </c>
      <c r="P2316" t="s">
        <v>18236</v>
      </c>
      <c r="Q2316" t="s">
        <v>18237</v>
      </c>
      <c r="R2316" t="s">
        <v>245</v>
      </c>
      <c r="S2316" t="s">
        <v>12887</v>
      </c>
      <c r="T2316" t="s">
        <v>305</v>
      </c>
      <c r="U2316" t="s">
        <v>50</v>
      </c>
      <c r="V2316" t="s">
        <v>2424</v>
      </c>
      <c r="W2316" t="s">
        <v>5812</v>
      </c>
      <c r="X2316" t="s">
        <v>18238</v>
      </c>
    </row>
    <row r="2317" spans="1:24" hidden="1" x14ac:dyDescent="0.25">
      <c r="A2317" t="s">
        <v>18239</v>
      </c>
      <c r="B2317" t="s">
        <v>18240</v>
      </c>
      <c r="C2317" s="1" t="str">
        <f t="shared" si="234"/>
        <v>21:0955</v>
      </c>
      <c r="D2317" s="1" t="str">
        <f t="shared" si="235"/>
        <v>21:0006</v>
      </c>
      <c r="E2317" t="s">
        <v>11729</v>
      </c>
      <c r="F2317" t="s">
        <v>18241</v>
      </c>
      <c r="H2317">
        <v>64.591807200000005</v>
      </c>
      <c r="I2317">
        <v>-110.1490563</v>
      </c>
      <c r="J2317" s="1" t="str">
        <f t="shared" si="238"/>
        <v>Till</v>
      </c>
      <c r="K2317" s="1" t="str">
        <f t="shared" si="236"/>
        <v>Grain Mount: 0.25 – 0.50 mm</v>
      </c>
      <c r="L2317" t="s">
        <v>17662</v>
      </c>
      <c r="M2317" s="1" t="str">
        <f t="shared" si="237"/>
        <v>Prp</v>
      </c>
      <c r="N2317" t="s">
        <v>18242</v>
      </c>
      <c r="O2317" t="s">
        <v>3269</v>
      </c>
      <c r="P2317" t="s">
        <v>1280</v>
      </c>
      <c r="Q2317" t="s">
        <v>3928</v>
      </c>
      <c r="R2317" t="s">
        <v>555</v>
      </c>
      <c r="S2317" t="s">
        <v>3838</v>
      </c>
      <c r="T2317" t="s">
        <v>1307</v>
      </c>
      <c r="U2317" t="s">
        <v>462</v>
      </c>
      <c r="V2317" t="s">
        <v>18243</v>
      </c>
      <c r="W2317" t="s">
        <v>1550</v>
      </c>
      <c r="X2317" t="s">
        <v>18244</v>
      </c>
    </row>
    <row r="2318" spans="1:24" hidden="1" x14ac:dyDescent="0.25">
      <c r="A2318" t="s">
        <v>18245</v>
      </c>
      <c r="B2318" t="s">
        <v>18246</v>
      </c>
      <c r="C2318" s="1" t="str">
        <f t="shared" si="234"/>
        <v>21:0955</v>
      </c>
      <c r="D2318" s="1" t="str">
        <f t="shared" si="235"/>
        <v>21:0006</v>
      </c>
      <c r="E2318" t="s">
        <v>11729</v>
      </c>
      <c r="F2318" t="s">
        <v>18247</v>
      </c>
      <c r="H2318">
        <v>64.591807200000005</v>
      </c>
      <c r="I2318">
        <v>-110.1490563</v>
      </c>
      <c r="J2318" s="1" t="str">
        <f t="shared" si="238"/>
        <v>Till</v>
      </c>
      <c r="K2318" s="1" t="str">
        <f t="shared" si="236"/>
        <v>Grain Mount: 0.25 – 0.50 mm</v>
      </c>
      <c r="L2318" t="s">
        <v>17662</v>
      </c>
      <c r="M2318" s="1" t="str">
        <f t="shared" si="237"/>
        <v>Prp</v>
      </c>
      <c r="N2318" t="s">
        <v>13579</v>
      </c>
      <c r="O2318" t="s">
        <v>3006</v>
      </c>
      <c r="P2318" t="s">
        <v>18236</v>
      </c>
      <c r="Q2318" t="s">
        <v>18248</v>
      </c>
      <c r="R2318" t="s">
        <v>246</v>
      </c>
      <c r="S2318" t="s">
        <v>18249</v>
      </c>
      <c r="T2318" t="s">
        <v>2581</v>
      </c>
      <c r="U2318" t="s">
        <v>33</v>
      </c>
      <c r="V2318" t="s">
        <v>18250</v>
      </c>
      <c r="W2318" t="s">
        <v>6274</v>
      </c>
      <c r="X2318" t="s">
        <v>18251</v>
      </c>
    </row>
    <row r="2319" spans="1:24" hidden="1" x14ac:dyDescent="0.25">
      <c r="A2319" t="s">
        <v>18252</v>
      </c>
      <c r="B2319" t="s">
        <v>18253</v>
      </c>
      <c r="C2319" s="1" t="str">
        <f t="shared" si="234"/>
        <v>21:0955</v>
      </c>
      <c r="D2319" s="1" t="str">
        <f t="shared" si="235"/>
        <v>21:0006</v>
      </c>
      <c r="E2319" t="s">
        <v>11729</v>
      </c>
      <c r="F2319" t="s">
        <v>18254</v>
      </c>
      <c r="H2319">
        <v>64.591807200000005</v>
      </c>
      <c r="I2319">
        <v>-110.1490563</v>
      </c>
      <c r="J2319" s="1" t="str">
        <f t="shared" si="238"/>
        <v>Till</v>
      </c>
      <c r="K2319" s="1" t="str">
        <f t="shared" si="236"/>
        <v>Grain Mount: 0.25 – 0.50 mm</v>
      </c>
      <c r="L2319" t="s">
        <v>17662</v>
      </c>
      <c r="M2319" s="1" t="str">
        <f t="shared" si="237"/>
        <v>Prp</v>
      </c>
      <c r="N2319" t="s">
        <v>18255</v>
      </c>
      <c r="O2319" t="s">
        <v>17386</v>
      </c>
      <c r="P2319" t="s">
        <v>18256</v>
      </c>
      <c r="Q2319" t="s">
        <v>18257</v>
      </c>
      <c r="R2319" t="s">
        <v>366</v>
      </c>
      <c r="S2319" t="s">
        <v>18258</v>
      </c>
      <c r="T2319" t="s">
        <v>8618</v>
      </c>
      <c r="U2319" t="s">
        <v>728</v>
      </c>
      <c r="V2319" t="s">
        <v>15429</v>
      </c>
      <c r="W2319" t="s">
        <v>1880</v>
      </c>
      <c r="X2319" t="s">
        <v>18259</v>
      </c>
    </row>
    <row r="2320" spans="1:24" hidden="1" x14ac:dyDescent="0.25">
      <c r="A2320" t="s">
        <v>18260</v>
      </c>
      <c r="B2320" t="s">
        <v>18261</v>
      </c>
      <c r="C2320" s="1" t="str">
        <f t="shared" si="234"/>
        <v>21:0955</v>
      </c>
      <c r="D2320" s="1" t="str">
        <f t="shared" si="235"/>
        <v>21:0006</v>
      </c>
      <c r="E2320" t="s">
        <v>11729</v>
      </c>
      <c r="F2320" t="s">
        <v>18262</v>
      </c>
      <c r="H2320">
        <v>64.591807200000005</v>
      </c>
      <c r="I2320">
        <v>-110.1490563</v>
      </c>
      <c r="J2320" s="1" t="str">
        <f t="shared" si="238"/>
        <v>Till</v>
      </c>
      <c r="K2320" s="1" t="str">
        <f t="shared" si="236"/>
        <v>Grain Mount: 0.25 – 0.50 mm</v>
      </c>
      <c r="L2320" t="s">
        <v>17662</v>
      </c>
      <c r="M2320" s="1" t="str">
        <f t="shared" si="237"/>
        <v>Prp</v>
      </c>
      <c r="N2320" t="s">
        <v>18263</v>
      </c>
      <c r="O2320" t="s">
        <v>4567</v>
      </c>
      <c r="P2320" t="s">
        <v>4253</v>
      </c>
      <c r="Q2320" t="s">
        <v>18264</v>
      </c>
      <c r="R2320" t="s">
        <v>33</v>
      </c>
      <c r="S2320" t="s">
        <v>3288</v>
      </c>
      <c r="T2320" t="s">
        <v>891</v>
      </c>
      <c r="U2320" t="s">
        <v>411</v>
      </c>
      <c r="V2320" t="s">
        <v>10918</v>
      </c>
      <c r="W2320" t="s">
        <v>18265</v>
      </c>
      <c r="X2320" t="s">
        <v>15145</v>
      </c>
    </row>
    <row r="2321" spans="1:24" hidden="1" x14ac:dyDescent="0.25">
      <c r="A2321" t="s">
        <v>18266</v>
      </c>
      <c r="B2321" t="s">
        <v>18267</v>
      </c>
      <c r="C2321" s="1" t="str">
        <f t="shared" si="234"/>
        <v>21:0955</v>
      </c>
      <c r="D2321" s="1" t="str">
        <f t="shared" si="235"/>
        <v>21:0006</v>
      </c>
      <c r="E2321" t="s">
        <v>11729</v>
      </c>
      <c r="F2321" t="s">
        <v>18268</v>
      </c>
      <c r="H2321">
        <v>64.591807200000005</v>
      </c>
      <c r="I2321">
        <v>-110.1490563</v>
      </c>
      <c r="J2321" s="1" t="str">
        <f t="shared" si="238"/>
        <v>Till</v>
      </c>
      <c r="K2321" s="1" t="str">
        <f t="shared" si="236"/>
        <v>Grain Mount: 0.25 – 0.50 mm</v>
      </c>
      <c r="L2321" t="s">
        <v>17662</v>
      </c>
      <c r="M2321" s="1" t="str">
        <f>HYPERLINK("http://geochem.nrcan.gc.ca/cdogs/content/kwd/kwd030683_e.htm", "No_surf")</f>
        <v>No_surf</v>
      </c>
      <c r="N2321" t="s">
        <v>120</v>
      </c>
      <c r="O2321" t="s">
        <v>366</v>
      </c>
      <c r="P2321" t="s">
        <v>254</v>
      </c>
      <c r="Q2321" t="s">
        <v>221</v>
      </c>
      <c r="R2321" t="s">
        <v>33</v>
      </c>
      <c r="S2321" t="s">
        <v>2141</v>
      </c>
      <c r="T2321" t="s">
        <v>33</v>
      </c>
      <c r="U2321" t="s">
        <v>366</v>
      </c>
      <c r="V2321" t="s">
        <v>18269</v>
      </c>
      <c r="W2321" t="s">
        <v>366</v>
      </c>
      <c r="X2321" t="s">
        <v>18270</v>
      </c>
    </row>
    <row r="2322" spans="1:24" hidden="1" x14ac:dyDescent="0.25">
      <c r="A2322" t="s">
        <v>18271</v>
      </c>
      <c r="B2322" t="s">
        <v>18272</v>
      </c>
      <c r="C2322" s="1" t="str">
        <f t="shared" si="234"/>
        <v>21:0955</v>
      </c>
      <c r="D2322" s="1" t="str">
        <f t="shared" si="235"/>
        <v>21:0006</v>
      </c>
      <c r="E2322" t="s">
        <v>11729</v>
      </c>
      <c r="F2322" t="s">
        <v>18273</v>
      </c>
      <c r="H2322">
        <v>64.591807200000005</v>
      </c>
      <c r="I2322">
        <v>-110.1490563</v>
      </c>
      <c r="J2322" s="1" t="str">
        <f t="shared" si="238"/>
        <v>Till</v>
      </c>
      <c r="K2322" s="1" t="str">
        <f t="shared" si="236"/>
        <v>Grain Mount: 0.25 – 0.50 mm</v>
      </c>
      <c r="L2322" t="s">
        <v>17662</v>
      </c>
      <c r="M2322" s="1" t="str">
        <f t="shared" ref="M2322:M2331" si="239">HYPERLINK("http://geochem.nrcan.gc.ca/cdogs/content/kwd/kwd030523_e.htm", "Prp")</f>
        <v>Prp</v>
      </c>
      <c r="N2322" t="s">
        <v>18274</v>
      </c>
      <c r="O2322" t="s">
        <v>18275</v>
      </c>
      <c r="P2322" t="s">
        <v>18276</v>
      </c>
      <c r="Q2322" t="s">
        <v>18277</v>
      </c>
      <c r="R2322" t="s">
        <v>555</v>
      </c>
      <c r="S2322" t="s">
        <v>7693</v>
      </c>
      <c r="T2322" t="s">
        <v>1451</v>
      </c>
      <c r="U2322" t="s">
        <v>462</v>
      </c>
      <c r="V2322" t="s">
        <v>13120</v>
      </c>
      <c r="W2322" t="s">
        <v>1409</v>
      </c>
      <c r="X2322" t="s">
        <v>15762</v>
      </c>
    </row>
    <row r="2323" spans="1:24" hidden="1" x14ac:dyDescent="0.25">
      <c r="A2323" t="s">
        <v>18278</v>
      </c>
      <c r="B2323" t="s">
        <v>18279</v>
      </c>
      <c r="C2323" s="1" t="str">
        <f t="shared" si="234"/>
        <v>21:0955</v>
      </c>
      <c r="D2323" s="1" t="str">
        <f t="shared" si="235"/>
        <v>21:0006</v>
      </c>
      <c r="E2323" t="s">
        <v>11729</v>
      </c>
      <c r="F2323" t="s">
        <v>18280</v>
      </c>
      <c r="H2323">
        <v>64.591807200000005</v>
      </c>
      <c r="I2323">
        <v>-110.1490563</v>
      </c>
      <c r="J2323" s="1" t="str">
        <f t="shared" si="238"/>
        <v>Till</v>
      </c>
      <c r="K2323" s="1" t="str">
        <f t="shared" si="236"/>
        <v>Grain Mount: 0.25 – 0.50 mm</v>
      </c>
      <c r="L2323" t="s">
        <v>17662</v>
      </c>
      <c r="M2323" s="1" t="str">
        <f t="shared" si="239"/>
        <v>Prp</v>
      </c>
      <c r="N2323" t="s">
        <v>14472</v>
      </c>
      <c r="O2323" t="s">
        <v>18281</v>
      </c>
      <c r="P2323" t="s">
        <v>18282</v>
      </c>
      <c r="Q2323" t="s">
        <v>18283</v>
      </c>
      <c r="R2323" t="s">
        <v>234</v>
      </c>
      <c r="S2323" t="s">
        <v>18284</v>
      </c>
      <c r="T2323" t="s">
        <v>966</v>
      </c>
      <c r="U2323" t="s">
        <v>36</v>
      </c>
      <c r="V2323" t="s">
        <v>18285</v>
      </c>
      <c r="W2323" t="s">
        <v>10771</v>
      </c>
      <c r="X2323" t="s">
        <v>18286</v>
      </c>
    </row>
    <row r="2324" spans="1:24" hidden="1" x14ac:dyDescent="0.25">
      <c r="A2324" t="s">
        <v>18287</v>
      </c>
      <c r="B2324" t="s">
        <v>18288</v>
      </c>
      <c r="C2324" s="1" t="str">
        <f t="shared" si="234"/>
        <v>21:0955</v>
      </c>
      <c r="D2324" s="1" t="str">
        <f t="shared" si="235"/>
        <v>21:0006</v>
      </c>
      <c r="E2324" t="s">
        <v>11729</v>
      </c>
      <c r="F2324" t="s">
        <v>18289</v>
      </c>
      <c r="H2324">
        <v>64.591807200000005</v>
      </c>
      <c r="I2324">
        <v>-110.1490563</v>
      </c>
      <c r="J2324" s="1" t="str">
        <f t="shared" si="238"/>
        <v>Till</v>
      </c>
      <c r="K2324" s="1" t="str">
        <f t="shared" si="236"/>
        <v>Grain Mount: 0.25 – 0.50 mm</v>
      </c>
      <c r="L2324" t="s">
        <v>17662</v>
      </c>
      <c r="M2324" s="1" t="str">
        <f t="shared" si="239"/>
        <v>Prp</v>
      </c>
      <c r="N2324" t="s">
        <v>1177</v>
      </c>
      <c r="O2324" t="s">
        <v>18290</v>
      </c>
      <c r="P2324" t="s">
        <v>5540</v>
      </c>
      <c r="Q2324" t="s">
        <v>10265</v>
      </c>
      <c r="R2324" t="s">
        <v>47</v>
      </c>
      <c r="S2324" t="s">
        <v>910</v>
      </c>
      <c r="T2324" t="s">
        <v>2214</v>
      </c>
      <c r="U2324" t="s">
        <v>104</v>
      </c>
      <c r="V2324" t="s">
        <v>8629</v>
      </c>
      <c r="W2324" t="s">
        <v>224</v>
      </c>
      <c r="X2324" t="s">
        <v>18291</v>
      </c>
    </row>
    <row r="2325" spans="1:24" hidden="1" x14ac:dyDescent="0.25">
      <c r="A2325" t="s">
        <v>18292</v>
      </c>
      <c r="B2325" t="s">
        <v>18293</v>
      </c>
      <c r="C2325" s="1" t="str">
        <f t="shared" si="234"/>
        <v>21:0955</v>
      </c>
      <c r="D2325" s="1" t="str">
        <f t="shared" si="235"/>
        <v>21:0006</v>
      </c>
      <c r="E2325" t="s">
        <v>11729</v>
      </c>
      <c r="F2325" t="s">
        <v>18294</v>
      </c>
      <c r="H2325">
        <v>64.591807200000005</v>
      </c>
      <c r="I2325">
        <v>-110.1490563</v>
      </c>
      <c r="J2325" s="1" t="str">
        <f t="shared" si="238"/>
        <v>Till</v>
      </c>
      <c r="K2325" s="1" t="str">
        <f t="shared" si="236"/>
        <v>Grain Mount: 0.25 – 0.50 mm</v>
      </c>
      <c r="L2325" t="s">
        <v>17662</v>
      </c>
      <c r="M2325" s="1" t="str">
        <f t="shared" si="239"/>
        <v>Prp</v>
      </c>
      <c r="N2325" t="s">
        <v>18295</v>
      </c>
      <c r="O2325" t="s">
        <v>18296</v>
      </c>
      <c r="P2325" t="s">
        <v>18297</v>
      </c>
      <c r="Q2325" t="s">
        <v>10645</v>
      </c>
      <c r="R2325" t="s">
        <v>420</v>
      </c>
      <c r="S2325" t="s">
        <v>18298</v>
      </c>
      <c r="T2325" t="s">
        <v>189</v>
      </c>
      <c r="U2325" t="s">
        <v>728</v>
      </c>
      <c r="V2325" t="s">
        <v>8993</v>
      </c>
      <c r="W2325" t="s">
        <v>5516</v>
      </c>
      <c r="X2325" t="s">
        <v>18299</v>
      </c>
    </row>
    <row r="2326" spans="1:24" hidden="1" x14ac:dyDescent="0.25">
      <c r="A2326" t="s">
        <v>18300</v>
      </c>
      <c r="B2326" t="s">
        <v>18301</v>
      </c>
      <c r="C2326" s="1" t="str">
        <f t="shared" si="234"/>
        <v>21:0955</v>
      </c>
      <c r="D2326" s="1" t="str">
        <f t="shared" si="235"/>
        <v>21:0006</v>
      </c>
      <c r="E2326" t="s">
        <v>11729</v>
      </c>
      <c r="F2326" t="s">
        <v>18302</v>
      </c>
      <c r="H2326">
        <v>64.591807200000005</v>
      </c>
      <c r="I2326">
        <v>-110.1490563</v>
      </c>
      <c r="J2326" s="1" t="str">
        <f t="shared" si="238"/>
        <v>Till</v>
      </c>
      <c r="K2326" s="1" t="str">
        <f t="shared" si="236"/>
        <v>Grain Mount: 0.25 – 0.50 mm</v>
      </c>
      <c r="L2326" t="s">
        <v>17662</v>
      </c>
      <c r="M2326" s="1" t="str">
        <f t="shared" si="239"/>
        <v>Prp</v>
      </c>
      <c r="N2326" t="s">
        <v>7481</v>
      </c>
      <c r="O2326" t="s">
        <v>18303</v>
      </c>
      <c r="P2326" t="s">
        <v>18304</v>
      </c>
      <c r="Q2326" t="s">
        <v>18305</v>
      </c>
      <c r="R2326" t="s">
        <v>47</v>
      </c>
      <c r="S2326" t="s">
        <v>18306</v>
      </c>
      <c r="T2326" t="s">
        <v>522</v>
      </c>
      <c r="U2326" t="s">
        <v>87</v>
      </c>
      <c r="V2326" t="s">
        <v>18307</v>
      </c>
      <c r="W2326" t="s">
        <v>511</v>
      </c>
      <c r="X2326" t="s">
        <v>2301</v>
      </c>
    </row>
    <row r="2327" spans="1:24" hidden="1" x14ac:dyDescent="0.25">
      <c r="A2327" t="s">
        <v>18308</v>
      </c>
      <c r="B2327" t="s">
        <v>18309</v>
      </c>
      <c r="C2327" s="1" t="str">
        <f t="shared" si="234"/>
        <v>21:0955</v>
      </c>
      <c r="D2327" s="1" t="str">
        <f t="shared" si="235"/>
        <v>21:0006</v>
      </c>
      <c r="E2327" t="s">
        <v>11729</v>
      </c>
      <c r="F2327" t="s">
        <v>18310</v>
      </c>
      <c r="H2327">
        <v>64.591807200000005</v>
      </c>
      <c r="I2327">
        <v>-110.1490563</v>
      </c>
      <c r="J2327" s="1" t="str">
        <f t="shared" si="238"/>
        <v>Till</v>
      </c>
      <c r="K2327" s="1" t="str">
        <f t="shared" si="236"/>
        <v>Grain Mount: 0.25 – 0.50 mm</v>
      </c>
      <c r="L2327" t="s">
        <v>17662</v>
      </c>
      <c r="M2327" s="1" t="str">
        <f t="shared" si="239"/>
        <v>Prp</v>
      </c>
      <c r="N2327" t="s">
        <v>16441</v>
      </c>
      <c r="O2327" t="s">
        <v>8019</v>
      </c>
      <c r="P2327" t="s">
        <v>18311</v>
      </c>
      <c r="Q2327" t="s">
        <v>18312</v>
      </c>
      <c r="R2327" t="s">
        <v>33</v>
      </c>
      <c r="S2327" t="s">
        <v>17045</v>
      </c>
      <c r="T2327" t="s">
        <v>1668</v>
      </c>
      <c r="U2327" t="s">
        <v>61</v>
      </c>
      <c r="V2327" t="s">
        <v>17387</v>
      </c>
      <c r="W2327" t="s">
        <v>1601</v>
      </c>
      <c r="X2327" t="s">
        <v>7272</v>
      </c>
    </row>
    <row r="2328" spans="1:24" hidden="1" x14ac:dyDescent="0.25">
      <c r="A2328" t="s">
        <v>18313</v>
      </c>
      <c r="B2328" t="s">
        <v>18314</v>
      </c>
      <c r="C2328" s="1" t="str">
        <f t="shared" si="234"/>
        <v>21:0955</v>
      </c>
      <c r="D2328" s="1" t="str">
        <f t="shared" si="235"/>
        <v>21:0006</v>
      </c>
      <c r="E2328" t="s">
        <v>11729</v>
      </c>
      <c r="F2328" t="s">
        <v>18315</v>
      </c>
      <c r="H2328">
        <v>64.591807200000005</v>
      </c>
      <c r="I2328">
        <v>-110.1490563</v>
      </c>
      <c r="J2328" s="1" t="str">
        <f t="shared" si="238"/>
        <v>Till</v>
      </c>
      <c r="K2328" s="1" t="str">
        <f t="shared" si="236"/>
        <v>Grain Mount: 0.25 – 0.50 mm</v>
      </c>
      <c r="L2328" t="s">
        <v>17662</v>
      </c>
      <c r="M2328" s="1" t="str">
        <f t="shared" si="239"/>
        <v>Prp</v>
      </c>
      <c r="N2328" t="s">
        <v>18316</v>
      </c>
      <c r="O2328" t="s">
        <v>4174</v>
      </c>
      <c r="P2328" t="s">
        <v>18317</v>
      </c>
      <c r="Q2328" t="s">
        <v>10803</v>
      </c>
      <c r="R2328" t="s">
        <v>366</v>
      </c>
      <c r="S2328" t="s">
        <v>4078</v>
      </c>
      <c r="T2328" t="s">
        <v>891</v>
      </c>
      <c r="U2328" t="s">
        <v>61</v>
      </c>
      <c r="V2328" t="s">
        <v>7792</v>
      </c>
      <c r="W2328" t="s">
        <v>2788</v>
      </c>
      <c r="X2328" t="s">
        <v>18318</v>
      </c>
    </row>
    <row r="2329" spans="1:24" hidden="1" x14ac:dyDescent="0.25">
      <c r="A2329" t="s">
        <v>18319</v>
      </c>
      <c r="B2329" t="s">
        <v>18320</v>
      </c>
      <c r="C2329" s="1" t="str">
        <f t="shared" si="234"/>
        <v>21:0955</v>
      </c>
      <c r="D2329" s="1" t="str">
        <f t="shared" si="235"/>
        <v>21:0006</v>
      </c>
      <c r="E2329" t="s">
        <v>11729</v>
      </c>
      <c r="F2329" t="s">
        <v>18321</v>
      </c>
      <c r="H2329">
        <v>64.591807200000005</v>
      </c>
      <c r="I2329">
        <v>-110.1490563</v>
      </c>
      <c r="J2329" s="1" t="str">
        <f t="shared" si="238"/>
        <v>Till</v>
      </c>
      <c r="K2329" s="1" t="str">
        <f t="shared" si="236"/>
        <v>Grain Mount: 0.25 – 0.50 mm</v>
      </c>
      <c r="L2329" t="s">
        <v>17662</v>
      </c>
      <c r="M2329" s="1" t="str">
        <f t="shared" si="239"/>
        <v>Prp</v>
      </c>
      <c r="N2329" t="s">
        <v>8704</v>
      </c>
      <c r="O2329" t="s">
        <v>10237</v>
      </c>
      <c r="P2329" t="s">
        <v>16741</v>
      </c>
      <c r="Q2329" t="s">
        <v>842</v>
      </c>
      <c r="R2329" t="s">
        <v>223</v>
      </c>
      <c r="S2329" t="s">
        <v>7731</v>
      </c>
      <c r="T2329" t="s">
        <v>2600</v>
      </c>
      <c r="U2329" t="s">
        <v>104</v>
      </c>
      <c r="V2329" t="s">
        <v>18322</v>
      </c>
      <c r="W2329" t="s">
        <v>3111</v>
      </c>
      <c r="X2329" t="s">
        <v>18231</v>
      </c>
    </row>
    <row r="2330" spans="1:24" hidden="1" x14ac:dyDescent="0.25">
      <c r="A2330" t="s">
        <v>18323</v>
      </c>
      <c r="B2330" t="s">
        <v>18324</v>
      </c>
      <c r="C2330" s="1" t="str">
        <f t="shared" si="234"/>
        <v>21:0955</v>
      </c>
      <c r="D2330" s="1" t="str">
        <f t="shared" si="235"/>
        <v>21:0006</v>
      </c>
      <c r="E2330" t="s">
        <v>11729</v>
      </c>
      <c r="F2330" t="s">
        <v>18325</v>
      </c>
      <c r="H2330">
        <v>64.591807200000005</v>
      </c>
      <c r="I2330">
        <v>-110.1490563</v>
      </c>
      <c r="J2330" s="1" t="str">
        <f t="shared" si="238"/>
        <v>Till</v>
      </c>
      <c r="K2330" s="1" t="str">
        <f t="shared" si="236"/>
        <v>Grain Mount: 0.25 – 0.50 mm</v>
      </c>
      <c r="L2330" t="s">
        <v>17662</v>
      </c>
      <c r="M2330" s="1" t="str">
        <f t="shared" si="239"/>
        <v>Prp</v>
      </c>
      <c r="N2330" t="s">
        <v>3282</v>
      </c>
      <c r="O2330" t="s">
        <v>7738</v>
      </c>
      <c r="P2330" t="s">
        <v>18326</v>
      </c>
      <c r="Q2330" t="s">
        <v>8894</v>
      </c>
      <c r="R2330" t="s">
        <v>87</v>
      </c>
      <c r="S2330" t="s">
        <v>12294</v>
      </c>
      <c r="T2330" t="s">
        <v>2581</v>
      </c>
      <c r="U2330" t="s">
        <v>226</v>
      </c>
      <c r="V2330" t="s">
        <v>7173</v>
      </c>
      <c r="W2330" t="s">
        <v>2634</v>
      </c>
      <c r="X2330" t="s">
        <v>18327</v>
      </c>
    </row>
    <row r="2331" spans="1:24" hidden="1" x14ac:dyDescent="0.25">
      <c r="A2331" t="s">
        <v>18328</v>
      </c>
      <c r="B2331" t="s">
        <v>18329</v>
      </c>
      <c r="C2331" s="1" t="str">
        <f t="shared" si="234"/>
        <v>21:0955</v>
      </c>
      <c r="D2331" s="1" t="str">
        <f t="shared" si="235"/>
        <v>21:0006</v>
      </c>
      <c r="E2331" t="s">
        <v>11729</v>
      </c>
      <c r="F2331" t="s">
        <v>18330</v>
      </c>
      <c r="H2331">
        <v>64.591807200000005</v>
      </c>
      <c r="I2331">
        <v>-110.1490563</v>
      </c>
      <c r="J2331" s="1" t="str">
        <f t="shared" si="238"/>
        <v>Till</v>
      </c>
      <c r="K2331" s="1" t="str">
        <f t="shared" si="236"/>
        <v>Grain Mount: 0.25 – 0.50 mm</v>
      </c>
      <c r="L2331" t="s">
        <v>17662</v>
      </c>
      <c r="M2331" s="1" t="str">
        <f t="shared" si="239"/>
        <v>Prp</v>
      </c>
      <c r="N2331" t="s">
        <v>11557</v>
      </c>
      <c r="O2331" t="s">
        <v>11566</v>
      </c>
      <c r="P2331" t="s">
        <v>3271</v>
      </c>
      <c r="Q2331" t="s">
        <v>15350</v>
      </c>
      <c r="R2331" t="s">
        <v>33</v>
      </c>
      <c r="S2331" t="s">
        <v>18331</v>
      </c>
      <c r="T2331" t="s">
        <v>588</v>
      </c>
      <c r="U2331" t="s">
        <v>33</v>
      </c>
      <c r="V2331" t="s">
        <v>8140</v>
      </c>
      <c r="W2331" t="s">
        <v>278</v>
      </c>
      <c r="X2331" t="s">
        <v>1000</v>
      </c>
    </row>
    <row r="2332" spans="1:24" hidden="1" x14ac:dyDescent="0.25">
      <c r="A2332" t="s">
        <v>18332</v>
      </c>
      <c r="B2332" t="s">
        <v>18333</v>
      </c>
      <c r="C2332" s="1" t="str">
        <f t="shared" si="234"/>
        <v>21:0955</v>
      </c>
      <c r="D2332" s="1" t="str">
        <f t="shared" si="235"/>
        <v>21:0006</v>
      </c>
      <c r="E2332" t="s">
        <v>18334</v>
      </c>
      <c r="F2332" t="s">
        <v>18335</v>
      </c>
      <c r="H2332">
        <v>64.319178300000004</v>
      </c>
      <c r="I2332">
        <v>-110.6964706</v>
      </c>
      <c r="J2332" s="1" t="str">
        <f t="shared" si="238"/>
        <v>Till</v>
      </c>
      <c r="K2332" s="1" t="str">
        <f t="shared" si="236"/>
        <v>Grain Mount: 0.25 – 0.50 mm</v>
      </c>
      <c r="L2332" t="s">
        <v>28</v>
      </c>
      <c r="M2332" s="1" t="str">
        <f>HYPERLINK("http://geochem.nrcan.gc.ca/cdogs/content/kwd/kwd030530_e.htm", "Cr_Di")</f>
        <v>Cr_Di</v>
      </c>
      <c r="N2332" t="s">
        <v>18336</v>
      </c>
      <c r="O2332" t="s">
        <v>3689</v>
      </c>
      <c r="P2332" t="s">
        <v>13801</v>
      </c>
      <c r="Q2332" t="s">
        <v>18337</v>
      </c>
      <c r="R2332" t="s">
        <v>366</v>
      </c>
      <c r="S2332" t="s">
        <v>13379</v>
      </c>
      <c r="T2332" t="s">
        <v>495</v>
      </c>
      <c r="U2332" t="s">
        <v>4305</v>
      </c>
      <c r="V2332" t="s">
        <v>18338</v>
      </c>
      <c r="W2332" t="s">
        <v>1078</v>
      </c>
      <c r="X2332" t="s">
        <v>18339</v>
      </c>
    </row>
    <row r="2333" spans="1:24" hidden="1" x14ac:dyDescent="0.25">
      <c r="A2333" t="s">
        <v>18340</v>
      </c>
      <c r="B2333" t="s">
        <v>18341</v>
      </c>
      <c r="C2333" s="1" t="str">
        <f t="shared" si="234"/>
        <v>21:0955</v>
      </c>
      <c r="D2333" s="1" t="str">
        <f t="shared" si="235"/>
        <v>21:0006</v>
      </c>
      <c r="E2333" t="s">
        <v>18334</v>
      </c>
      <c r="F2333" t="s">
        <v>18342</v>
      </c>
      <c r="H2333">
        <v>64.319178300000004</v>
      </c>
      <c r="I2333">
        <v>-110.6964706</v>
      </c>
      <c r="J2333" s="1" t="str">
        <f t="shared" si="238"/>
        <v>Till</v>
      </c>
      <c r="K2333" s="1" t="str">
        <f t="shared" si="236"/>
        <v>Grain Mount: 0.25 – 0.50 mm</v>
      </c>
      <c r="L2333" t="s">
        <v>28</v>
      </c>
      <c r="M2333" s="1" t="str">
        <f>HYPERLINK("http://geochem.nrcan.gc.ca/cdogs/content/kwd/kwd030543_e.htm", "Di")</f>
        <v>Di</v>
      </c>
      <c r="N2333" t="s">
        <v>18343</v>
      </c>
      <c r="O2333" t="s">
        <v>18344</v>
      </c>
      <c r="P2333" t="s">
        <v>2883</v>
      </c>
      <c r="Q2333" t="s">
        <v>16264</v>
      </c>
      <c r="R2333" t="s">
        <v>33</v>
      </c>
      <c r="S2333" t="s">
        <v>18345</v>
      </c>
      <c r="T2333" t="s">
        <v>133</v>
      </c>
      <c r="U2333" t="s">
        <v>784</v>
      </c>
      <c r="V2333" t="s">
        <v>18346</v>
      </c>
      <c r="W2333" t="s">
        <v>1892</v>
      </c>
      <c r="X2333" t="s">
        <v>18347</v>
      </c>
    </row>
    <row r="2334" spans="1:24" hidden="1" x14ac:dyDescent="0.25">
      <c r="A2334" t="s">
        <v>18348</v>
      </c>
      <c r="B2334" t="s">
        <v>18349</v>
      </c>
      <c r="C2334" s="1" t="str">
        <f t="shared" ref="C2334:C2397" si="240">HYPERLINK("http://geochem.nrcan.gc.ca/cdogs/content/bdl/bdl210955_e.htm", "21:0955")</f>
        <v>21:0955</v>
      </c>
      <c r="D2334" s="1" t="str">
        <f t="shared" ref="D2334:D2397" si="241">HYPERLINK("http://geochem.nrcan.gc.ca/cdogs/content/svy/svy210006_e.htm", "21:0006")</f>
        <v>21:0006</v>
      </c>
      <c r="E2334" t="s">
        <v>18350</v>
      </c>
      <c r="F2334" t="s">
        <v>18351</v>
      </c>
      <c r="H2334">
        <v>64.823788500000006</v>
      </c>
      <c r="I2334">
        <v>-111.7574216</v>
      </c>
      <c r="J2334" s="1" t="str">
        <f t="shared" si="238"/>
        <v>Till</v>
      </c>
      <c r="K2334" s="1" t="str">
        <f t="shared" ref="K2334:K2339" si="242">HYPERLINK("http://geochem.nrcan.gc.ca/cdogs/content/kwd/kwd080043_e.htm", "Grain Mount: 0.25 – 0.50 mm")</f>
        <v>Grain Mount: 0.25 – 0.50 mm</v>
      </c>
      <c r="L2334" t="s">
        <v>2943</v>
      </c>
      <c r="M2334" s="1" t="str">
        <f>HYPERLINK("http://geochem.nrcan.gc.ca/cdogs/content/kwd/kwd030523_e.htm", "Prp")</f>
        <v>Prp</v>
      </c>
      <c r="N2334" t="s">
        <v>18352</v>
      </c>
      <c r="O2334" t="s">
        <v>18353</v>
      </c>
      <c r="P2334" t="s">
        <v>18354</v>
      </c>
      <c r="Q2334" t="s">
        <v>10794</v>
      </c>
      <c r="R2334" t="s">
        <v>411</v>
      </c>
      <c r="S2334" t="s">
        <v>12272</v>
      </c>
      <c r="T2334" t="s">
        <v>4335</v>
      </c>
      <c r="U2334" t="s">
        <v>209</v>
      </c>
      <c r="V2334" t="s">
        <v>18355</v>
      </c>
      <c r="W2334" t="s">
        <v>8347</v>
      </c>
      <c r="X2334" t="s">
        <v>14943</v>
      </c>
    </row>
    <row r="2335" spans="1:24" hidden="1" x14ac:dyDescent="0.25">
      <c r="A2335" t="s">
        <v>18356</v>
      </c>
      <c r="B2335" t="s">
        <v>18357</v>
      </c>
      <c r="C2335" s="1" t="str">
        <f t="shared" si="240"/>
        <v>21:0955</v>
      </c>
      <c r="D2335" s="1" t="str">
        <f t="shared" si="241"/>
        <v>21:0006</v>
      </c>
      <c r="E2335" t="s">
        <v>18350</v>
      </c>
      <c r="F2335" t="s">
        <v>18358</v>
      </c>
      <c r="H2335">
        <v>64.823788500000006</v>
      </c>
      <c r="I2335">
        <v>-111.7574216</v>
      </c>
      <c r="J2335" s="1" t="str">
        <f t="shared" si="238"/>
        <v>Till</v>
      </c>
      <c r="K2335" s="1" t="str">
        <f t="shared" si="242"/>
        <v>Grain Mount: 0.25 – 0.50 mm</v>
      </c>
      <c r="L2335" t="s">
        <v>2943</v>
      </c>
      <c r="M2335" s="1" t="str">
        <f>HYPERLINK("http://geochem.nrcan.gc.ca/cdogs/content/kwd/kwd030523_e.htm", "Prp")</f>
        <v>Prp</v>
      </c>
      <c r="N2335" t="s">
        <v>18359</v>
      </c>
      <c r="O2335" t="s">
        <v>18360</v>
      </c>
      <c r="P2335" t="s">
        <v>842</v>
      </c>
      <c r="Q2335" t="s">
        <v>18361</v>
      </c>
      <c r="R2335" t="s">
        <v>101</v>
      </c>
      <c r="S2335" t="s">
        <v>18362</v>
      </c>
      <c r="T2335" t="s">
        <v>1451</v>
      </c>
      <c r="U2335" t="s">
        <v>411</v>
      </c>
      <c r="V2335" t="s">
        <v>3052</v>
      </c>
      <c r="W2335" t="s">
        <v>765</v>
      </c>
      <c r="X2335" t="s">
        <v>11452</v>
      </c>
    </row>
    <row r="2336" spans="1:24" hidden="1" x14ac:dyDescent="0.25">
      <c r="A2336" t="s">
        <v>18363</v>
      </c>
      <c r="B2336" t="s">
        <v>18364</v>
      </c>
      <c r="C2336" s="1" t="str">
        <f t="shared" si="240"/>
        <v>21:0955</v>
      </c>
      <c r="D2336" s="1" t="str">
        <f t="shared" si="241"/>
        <v>21:0006</v>
      </c>
      <c r="E2336" t="s">
        <v>18350</v>
      </c>
      <c r="F2336" t="s">
        <v>18365</v>
      </c>
      <c r="H2336">
        <v>64.823788500000006</v>
      </c>
      <c r="I2336">
        <v>-111.7574216</v>
      </c>
      <c r="J2336" s="1" t="str">
        <f t="shared" si="238"/>
        <v>Till</v>
      </c>
      <c r="K2336" s="1" t="str">
        <f t="shared" si="242"/>
        <v>Grain Mount: 0.25 – 0.50 mm</v>
      </c>
      <c r="L2336" t="s">
        <v>2943</v>
      </c>
      <c r="M2336" s="1" t="str">
        <f>HYPERLINK("http://geochem.nrcan.gc.ca/cdogs/content/kwd/kwd030523_e.htm", "Prp")</f>
        <v>Prp</v>
      </c>
      <c r="N2336" t="s">
        <v>8617</v>
      </c>
      <c r="O2336" t="s">
        <v>3605</v>
      </c>
      <c r="P2336" t="s">
        <v>18366</v>
      </c>
      <c r="Q2336" t="s">
        <v>10924</v>
      </c>
      <c r="R2336" t="s">
        <v>245</v>
      </c>
      <c r="S2336" t="s">
        <v>2580</v>
      </c>
      <c r="T2336" t="s">
        <v>2277</v>
      </c>
      <c r="U2336" t="s">
        <v>728</v>
      </c>
      <c r="V2336" t="s">
        <v>7246</v>
      </c>
      <c r="W2336" t="s">
        <v>3191</v>
      </c>
      <c r="X2336" t="s">
        <v>13669</v>
      </c>
    </row>
    <row r="2337" spans="1:24" hidden="1" x14ac:dyDescent="0.25">
      <c r="A2337" t="s">
        <v>18367</v>
      </c>
      <c r="B2337" t="s">
        <v>18368</v>
      </c>
      <c r="C2337" s="1" t="str">
        <f t="shared" si="240"/>
        <v>21:0955</v>
      </c>
      <c r="D2337" s="1" t="str">
        <f t="shared" si="241"/>
        <v>21:0006</v>
      </c>
      <c r="E2337" t="s">
        <v>18350</v>
      </c>
      <c r="F2337" t="s">
        <v>18369</v>
      </c>
      <c r="H2337">
        <v>64.823788500000006</v>
      </c>
      <c r="I2337">
        <v>-111.7574216</v>
      </c>
      <c r="J2337" s="1" t="str">
        <f t="shared" si="238"/>
        <v>Till</v>
      </c>
      <c r="K2337" s="1" t="str">
        <f t="shared" si="242"/>
        <v>Grain Mount: 0.25 – 0.50 mm</v>
      </c>
      <c r="L2337" t="s">
        <v>2943</v>
      </c>
      <c r="M2337" s="1" t="str">
        <f>HYPERLINK("http://geochem.nrcan.gc.ca/cdogs/content/kwd/kwd030533_e.htm", "Tur")</f>
        <v>Tur</v>
      </c>
      <c r="N2337" t="s">
        <v>18370</v>
      </c>
      <c r="O2337" t="s">
        <v>3501</v>
      </c>
      <c r="P2337" t="s">
        <v>411</v>
      </c>
      <c r="Q2337" t="s">
        <v>18371</v>
      </c>
      <c r="R2337" t="s">
        <v>1191</v>
      </c>
      <c r="S2337" t="s">
        <v>13403</v>
      </c>
      <c r="T2337" t="s">
        <v>2257</v>
      </c>
      <c r="U2337" t="s">
        <v>18372</v>
      </c>
      <c r="V2337" t="s">
        <v>18373</v>
      </c>
      <c r="W2337" t="s">
        <v>1297</v>
      </c>
      <c r="X2337" t="s">
        <v>18374</v>
      </c>
    </row>
    <row r="2338" spans="1:24" hidden="1" x14ac:dyDescent="0.25">
      <c r="A2338" t="s">
        <v>18375</v>
      </c>
      <c r="B2338" t="s">
        <v>18376</v>
      </c>
      <c r="C2338" s="1" t="str">
        <f t="shared" si="240"/>
        <v>21:0955</v>
      </c>
      <c r="D2338" s="1" t="str">
        <f t="shared" si="241"/>
        <v>21:0006</v>
      </c>
      <c r="E2338" t="s">
        <v>18377</v>
      </c>
      <c r="F2338" t="s">
        <v>18378</v>
      </c>
      <c r="H2338">
        <v>64.638571999999996</v>
      </c>
      <c r="I2338">
        <v>-110.2899867</v>
      </c>
      <c r="J2338" s="1" t="str">
        <f t="shared" si="238"/>
        <v>Till</v>
      </c>
      <c r="K2338" s="1" t="str">
        <f t="shared" si="242"/>
        <v>Grain Mount: 0.25 – 0.50 mm</v>
      </c>
      <c r="L2338" t="s">
        <v>2943</v>
      </c>
      <c r="M2338" s="1" t="str">
        <f>HYPERLINK("http://geochem.nrcan.gc.ca/cdogs/content/kwd/kwd030523_e.htm", "Prp")</f>
        <v>Prp</v>
      </c>
      <c r="N2338" t="s">
        <v>18379</v>
      </c>
      <c r="O2338" t="s">
        <v>18380</v>
      </c>
      <c r="P2338" t="s">
        <v>17373</v>
      </c>
      <c r="Q2338" t="s">
        <v>10258</v>
      </c>
      <c r="R2338" t="s">
        <v>223</v>
      </c>
      <c r="S2338" t="s">
        <v>10905</v>
      </c>
      <c r="T2338" t="s">
        <v>1295</v>
      </c>
      <c r="U2338" t="s">
        <v>390</v>
      </c>
      <c r="V2338" t="s">
        <v>18381</v>
      </c>
      <c r="W2338" t="s">
        <v>3391</v>
      </c>
      <c r="X2338" t="s">
        <v>18382</v>
      </c>
    </row>
    <row r="2339" spans="1:24" hidden="1" x14ac:dyDescent="0.25">
      <c r="A2339" t="s">
        <v>18383</v>
      </c>
      <c r="B2339" t="s">
        <v>18384</v>
      </c>
      <c r="C2339" s="1" t="str">
        <f t="shared" si="240"/>
        <v>21:0955</v>
      </c>
      <c r="D2339" s="1" t="str">
        <f t="shared" si="241"/>
        <v>21:0006</v>
      </c>
      <c r="E2339" t="s">
        <v>18377</v>
      </c>
      <c r="F2339" t="s">
        <v>18385</v>
      </c>
      <c r="H2339">
        <v>64.638571999999996</v>
      </c>
      <c r="I2339">
        <v>-110.2899867</v>
      </c>
      <c r="J2339" s="1" t="str">
        <f t="shared" si="238"/>
        <v>Till</v>
      </c>
      <c r="K2339" s="1" t="str">
        <f t="shared" si="242"/>
        <v>Grain Mount: 0.25 – 0.50 mm</v>
      </c>
      <c r="L2339" t="s">
        <v>2943</v>
      </c>
      <c r="M2339" s="1" t="str">
        <f>HYPERLINK("http://geochem.nrcan.gc.ca/cdogs/content/kwd/kwd030543_e.htm", "Di")</f>
        <v>Di</v>
      </c>
      <c r="N2339" t="s">
        <v>13886</v>
      </c>
      <c r="O2339" t="s">
        <v>11123</v>
      </c>
      <c r="P2339" t="s">
        <v>12176</v>
      </c>
      <c r="Q2339" t="s">
        <v>18386</v>
      </c>
      <c r="R2339" t="s">
        <v>142</v>
      </c>
      <c r="S2339" t="s">
        <v>6763</v>
      </c>
      <c r="T2339" t="s">
        <v>531</v>
      </c>
      <c r="U2339" t="s">
        <v>18387</v>
      </c>
      <c r="V2339" t="s">
        <v>18388</v>
      </c>
      <c r="W2339" t="s">
        <v>1637</v>
      </c>
      <c r="X2339" t="s">
        <v>18389</v>
      </c>
    </row>
    <row r="2340" spans="1:24" hidden="1" x14ac:dyDescent="0.25">
      <c r="A2340" t="s">
        <v>18390</v>
      </c>
      <c r="B2340" t="s">
        <v>18391</v>
      </c>
      <c r="C2340" s="1" t="str">
        <f t="shared" si="240"/>
        <v>21:0955</v>
      </c>
      <c r="D2340" s="1" t="str">
        <f t="shared" si="241"/>
        <v>21:0006</v>
      </c>
      <c r="E2340" t="s">
        <v>4860</v>
      </c>
      <c r="F2340" t="s">
        <v>18392</v>
      </c>
      <c r="H2340">
        <v>64.263516499999994</v>
      </c>
      <c r="I2340">
        <v>-111.3119145</v>
      </c>
      <c r="J2340" s="1" t="str">
        <f t="shared" si="238"/>
        <v>Till</v>
      </c>
      <c r="K2340" s="1" t="str">
        <f t="shared" ref="K2340:K2403" si="243">HYPERLINK("http://geochem.nrcan.gc.ca/cdogs/content/kwd/kwd080044_e.htm", "Grain Mount: 0.50 – 1.00 mm")</f>
        <v>Grain Mount: 0.50 – 1.00 mm</v>
      </c>
      <c r="L2340" t="s">
        <v>4491</v>
      </c>
      <c r="M2340" s="1" t="str">
        <f>HYPERLINK("http://geochem.nrcan.gc.ca/cdogs/content/kwd/kwd030528_e.htm", "Pph")</f>
        <v>Pph</v>
      </c>
      <c r="N2340" t="s">
        <v>555</v>
      </c>
      <c r="O2340" t="s">
        <v>47</v>
      </c>
      <c r="P2340" t="s">
        <v>662</v>
      </c>
      <c r="Q2340" t="s">
        <v>18393</v>
      </c>
      <c r="R2340" t="s">
        <v>33</v>
      </c>
      <c r="S2340" t="s">
        <v>662</v>
      </c>
      <c r="T2340" t="s">
        <v>18394</v>
      </c>
      <c r="U2340" t="s">
        <v>33</v>
      </c>
      <c r="V2340" t="s">
        <v>33</v>
      </c>
      <c r="W2340" t="s">
        <v>11347</v>
      </c>
      <c r="X2340" t="s">
        <v>18395</v>
      </c>
    </row>
    <row r="2341" spans="1:24" hidden="1" x14ac:dyDescent="0.25">
      <c r="A2341" t="s">
        <v>18396</v>
      </c>
      <c r="B2341" t="s">
        <v>18397</v>
      </c>
      <c r="C2341" s="1" t="str">
        <f t="shared" si="240"/>
        <v>21:0955</v>
      </c>
      <c r="D2341" s="1" t="str">
        <f t="shared" si="241"/>
        <v>21:0006</v>
      </c>
      <c r="E2341" t="s">
        <v>4860</v>
      </c>
      <c r="F2341" t="s">
        <v>18398</v>
      </c>
      <c r="H2341">
        <v>64.263516499999994</v>
      </c>
      <c r="I2341">
        <v>-111.3119145</v>
      </c>
      <c r="J2341" s="1" t="str">
        <f t="shared" si="238"/>
        <v>Till</v>
      </c>
      <c r="K2341" s="1" t="str">
        <f t="shared" si="243"/>
        <v>Grain Mount: 0.50 – 1.00 mm</v>
      </c>
      <c r="L2341" t="s">
        <v>4491</v>
      </c>
      <c r="M2341" s="1" t="str">
        <f>HYPERLINK("http://geochem.nrcan.gc.ca/cdogs/content/kwd/kwd030118_e.htm", "Hem")</f>
        <v>Hem</v>
      </c>
      <c r="N2341" t="s">
        <v>1161</v>
      </c>
      <c r="O2341" t="s">
        <v>366</v>
      </c>
      <c r="P2341" t="s">
        <v>6087</v>
      </c>
      <c r="Q2341" t="s">
        <v>18399</v>
      </c>
      <c r="R2341" t="s">
        <v>235</v>
      </c>
      <c r="S2341" t="s">
        <v>33</v>
      </c>
      <c r="T2341" t="s">
        <v>4827</v>
      </c>
      <c r="U2341" t="s">
        <v>33</v>
      </c>
      <c r="V2341" t="s">
        <v>927</v>
      </c>
      <c r="W2341" t="s">
        <v>156</v>
      </c>
      <c r="X2341" t="s">
        <v>18400</v>
      </c>
    </row>
    <row r="2342" spans="1:24" hidden="1" x14ac:dyDescent="0.25">
      <c r="A2342" t="s">
        <v>18401</v>
      </c>
      <c r="B2342" t="s">
        <v>18402</v>
      </c>
      <c r="C2342" s="1" t="str">
        <f t="shared" si="240"/>
        <v>21:0955</v>
      </c>
      <c r="D2342" s="1" t="str">
        <f t="shared" si="241"/>
        <v>21:0006</v>
      </c>
      <c r="E2342" t="s">
        <v>5076</v>
      </c>
      <c r="F2342" t="s">
        <v>18403</v>
      </c>
      <c r="H2342">
        <v>64.704834199999993</v>
      </c>
      <c r="I2342">
        <v>-111.73050019999999</v>
      </c>
      <c r="J2342" s="1" t="str">
        <f t="shared" si="238"/>
        <v>Till</v>
      </c>
      <c r="K2342" s="1" t="str">
        <f t="shared" si="243"/>
        <v>Grain Mount: 0.50 – 1.00 mm</v>
      </c>
      <c r="L2342" t="s">
        <v>4491</v>
      </c>
      <c r="M2342" s="1" t="str">
        <f>HYPERLINK("http://geochem.nrcan.gc.ca/cdogs/content/kwd/kwd030538_e.htm", "Mg_Ilm")</f>
        <v>Mg_Ilm</v>
      </c>
      <c r="N2342" t="s">
        <v>3869</v>
      </c>
      <c r="O2342" t="s">
        <v>728</v>
      </c>
      <c r="P2342" t="s">
        <v>18404</v>
      </c>
      <c r="Q2342" t="s">
        <v>18405</v>
      </c>
      <c r="R2342" t="s">
        <v>184</v>
      </c>
      <c r="S2342" t="s">
        <v>18406</v>
      </c>
      <c r="T2342" t="s">
        <v>375</v>
      </c>
      <c r="U2342" t="s">
        <v>255</v>
      </c>
      <c r="V2342" t="s">
        <v>420</v>
      </c>
      <c r="W2342" t="s">
        <v>18407</v>
      </c>
      <c r="X2342" t="s">
        <v>18408</v>
      </c>
    </row>
    <row r="2343" spans="1:24" hidden="1" x14ac:dyDescent="0.25">
      <c r="A2343" t="s">
        <v>18409</v>
      </c>
      <c r="B2343" t="s">
        <v>18410</v>
      </c>
      <c r="C2343" s="1" t="str">
        <f t="shared" si="240"/>
        <v>21:0955</v>
      </c>
      <c r="D2343" s="1" t="str">
        <f t="shared" si="241"/>
        <v>21:0006</v>
      </c>
      <c r="E2343" t="s">
        <v>18411</v>
      </c>
      <c r="F2343" t="s">
        <v>18412</v>
      </c>
      <c r="H2343">
        <v>64.495749500000002</v>
      </c>
      <c r="I2343">
        <v>-110.87790769999999</v>
      </c>
      <c r="J2343" s="1" t="str">
        <f t="shared" si="238"/>
        <v>Till</v>
      </c>
      <c r="K2343" s="1" t="str">
        <f t="shared" si="243"/>
        <v>Grain Mount: 0.50 – 1.00 mm</v>
      </c>
      <c r="L2343" t="s">
        <v>4491</v>
      </c>
      <c r="M2343" s="1" t="str">
        <f>HYPERLINK("http://geochem.nrcan.gc.ca/cdogs/content/kwd/kwd030125_e.htm", "Rt")</f>
        <v>Rt</v>
      </c>
      <c r="N2343" t="s">
        <v>782</v>
      </c>
      <c r="O2343" t="s">
        <v>184</v>
      </c>
      <c r="P2343" t="s">
        <v>3202</v>
      </c>
      <c r="Q2343" t="s">
        <v>2546</v>
      </c>
      <c r="R2343" t="s">
        <v>33</v>
      </c>
      <c r="S2343" t="s">
        <v>255</v>
      </c>
      <c r="T2343" t="s">
        <v>399</v>
      </c>
      <c r="U2343" t="s">
        <v>33</v>
      </c>
      <c r="V2343" t="s">
        <v>33</v>
      </c>
      <c r="W2343" t="s">
        <v>18413</v>
      </c>
      <c r="X2343" t="s">
        <v>18414</v>
      </c>
    </row>
    <row r="2344" spans="1:24" hidden="1" x14ac:dyDescent="0.25">
      <c r="A2344" t="s">
        <v>18415</v>
      </c>
      <c r="B2344" t="s">
        <v>18416</v>
      </c>
      <c r="C2344" s="1" t="str">
        <f t="shared" si="240"/>
        <v>21:0955</v>
      </c>
      <c r="D2344" s="1" t="str">
        <f t="shared" si="241"/>
        <v>21:0006</v>
      </c>
      <c r="E2344" t="s">
        <v>18417</v>
      </c>
      <c r="F2344" t="s">
        <v>18418</v>
      </c>
      <c r="H2344">
        <v>64.960073800000004</v>
      </c>
      <c r="I2344">
        <v>-111.8621524</v>
      </c>
      <c r="J2344" s="1" t="str">
        <f t="shared" si="238"/>
        <v>Till</v>
      </c>
      <c r="K2344" s="1" t="str">
        <f t="shared" si="243"/>
        <v>Grain Mount: 0.50 – 1.00 mm</v>
      </c>
      <c r="L2344" t="s">
        <v>4491</v>
      </c>
      <c r="M2344" s="1" t="str">
        <f>HYPERLINK("http://geochem.nrcan.gc.ca/cdogs/content/kwd/kwd030120_e.htm", "Ilm")</f>
        <v>Ilm</v>
      </c>
      <c r="N2344" t="s">
        <v>278</v>
      </c>
      <c r="O2344" t="s">
        <v>420</v>
      </c>
      <c r="P2344" t="s">
        <v>129</v>
      </c>
      <c r="Q2344" t="s">
        <v>18419</v>
      </c>
      <c r="R2344" t="s">
        <v>101</v>
      </c>
      <c r="S2344" t="s">
        <v>6303</v>
      </c>
      <c r="T2344" t="s">
        <v>18420</v>
      </c>
      <c r="U2344" t="s">
        <v>424</v>
      </c>
      <c r="V2344" t="s">
        <v>233</v>
      </c>
      <c r="W2344" t="s">
        <v>18421</v>
      </c>
      <c r="X2344" t="s">
        <v>18422</v>
      </c>
    </row>
    <row r="2345" spans="1:24" hidden="1" x14ac:dyDescent="0.25">
      <c r="A2345" t="s">
        <v>18423</v>
      </c>
      <c r="B2345" t="s">
        <v>18424</v>
      </c>
      <c r="C2345" s="1" t="str">
        <f t="shared" si="240"/>
        <v>21:0955</v>
      </c>
      <c r="D2345" s="1" t="str">
        <f t="shared" si="241"/>
        <v>21:0006</v>
      </c>
      <c r="E2345" t="s">
        <v>6005</v>
      </c>
      <c r="F2345" t="s">
        <v>18425</v>
      </c>
      <c r="H2345">
        <v>64.723064800000003</v>
      </c>
      <c r="I2345">
        <v>-110.33130439999999</v>
      </c>
      <c r="J2345" s="1" t="str">
        <f t="shared" si="238"/>
        <v>Till</v>
      </c>
      <c r="K2345" s="1" t="str">
        <f t="shared" si="243"/>
        <v>Grain Mount: 0.50 – 1.00 mm</v>
      </c>
      <c r="L2345" t="s">
        <v>4491</v>
      </c>
      <c r="M2345" s="1" t="str">
        <f t="shared" ref="M2345:M2379" si="244">HYPERLINK("http://geochem.nrcan.gc.ca/cdogs/content/kwd/kwd030523_e.htm", "Prp")</f>
        <v>Prp</v>
      </c>
      <c r="N2345" t="s">
        <v>18426</v>
      </c>
      <c r="O2345" t="s">
        <v>18427</v>
      </c>
      <c r="P2345" t="s">
        <v>18428</v>
      </c>
      <c r="Q2345" t="s">
        <v>11981</v>
      </c>
      <c r="R2345" t="s">
        <v>90</v>
      </c>
      <c r="S2345" t="s">
        <v>4055</v>
      </c>
      <c r="T2345" t="s">
        <v>2234</v>
      </c>
      <c r="U2345" t="s">
        <v>223</v>
      </c>
      <c r="V2345" t="s">
        <v>18429</v>
      </c>
      <c r="W2345" t="s">
        <v>172</v>
      </c>
      <c r="X2345" t="s">
        <v>10464</v>
      </c>
    </row>
    <row r="2346" spans="1:24" hidden="1" x14ac:dyDescent="0.25">
      <c r="A2346" t="s">
        <v>18430</v>
      </c>
      <c r="B2346" t="s">
        <v>18431</v>
      </c>
      <c r="C2346" s="1" t="str">
        <f t="shared" si="240"/>
        <v>21:0955</v>
      </c>
      <c r="D2346" s="1" t="str">
        <f t="shared" si="241"/>
        <v>21:0006</v>
      </c>
      <c r="E2346" t="s">
        <v>6141</v>
      </c>
      <c r="F2346" t="s">
        <v>18432</v>
      </c>
      <c r="H2346">
        <v>64.727634899999998</v>
      </c>
      <c r="I2346">
        <v>-110.3813026</v>
      </c>
      <c r="J2346" s="1" t="str">
        <f t="shared" ref="J2346:J2377" si="245">HYPERLINK("http://geochem.nrcan.gc.ca/cdogs/content/kwd/kwd020073_e.htm", "Esker")</f>
        <v>Esker</v>
      </c>
      <c r="K2346" s="1" t="str">
        <f t="shared" si="243"/>
        <v>Grain Mount: 0.50 – 1.00 mm</v>
      </c>
      <c r="L2346" t="s">
        <v>4491</v>
      </c>
      <c r="M2346" s="1" t="str">
        <f t="shared" si="244"/>
        <v>Prp</v>
      </c>
      <c r="N2346" t="s">
        <v>18433</v>
      </c>
      <c r="O2346" t="s">
        <v>576</v>
      </c>
      <c r="P2346" t="s">
        <v>18434</v>
      </c>
      <c r="Q2346" t="s">
        <v>10770</v>
      </c>
      <c r="R2346" t="s">
        <v>33</v>
      </c>
      <c r="S2346" t="s">
        <v>18178</v>
      </c>
      <c r="T2346" t="s">
        <v>1263</v>
      </c>
      <c r="U2346" t="s">
        <v>33</v>
      </c>
      <c r="V2346" t="s">
        <v>18435</v>
      </c>
      <c r="W2346" t="s">
        <v>366</v>
      </c>
      <c r="X2346" t="s">
        <v>18436</v>
      </c>
    </row>
    <row r="2347" spans="1:24" hidden="1" x14ac:dyDescent="0.25">
      <c r="A2347" t="s">
        <v>18437</v>
      </c>
      <c r="B2347" t="s">
        <v>18438</v>
      </c>
      <c r="C2347" s="1" t="str">
        <f t="shared" si="240"/>
        <v>21:0955</v>
      </c>
      <c r="D2347" s="1" t="str">
        <f t="shared" si="241"/>
        <v>21:0006</v>
      </c>
      <c r="E2347" t="s">
        <v>6141</v>
      </c>
      <c r="F2347" t="s">
        <v>18439</v>
      </c>
      <c r="H2347">
        <v>64.727634899999998</v>
      </c>
      <c r="I2347">
        <v>-110.3813026</v>
      </c>
      <c r="J2347" s="1" t="str">
        <f t="shared" si="245"/>
        <v>Esker</v>
      </c>
      <c r="K2347" s="1" t="str">
        <f t="shared" si="243"/>
        <v>Grain Mount: 0.50 – 1.00 mm</v>
      </c>
      <c r="L2347" t="s">
        <v>4491</v>
      </c>
      <c r="M2347" s="1" t="str">
        <f t="shared" si="244"/>
        <v>Prp</v>
      </c>
      <c r="N2347" t="s">
        <v>18440</v>
      </c>
      <c r="O2347" t="s">
        <v>18441</v>
      </c>
      <c r="P2347" t="s">
        <v>18442</v>
      </c>
      <c r="Q2347" t="s">
        <v>18443</v>
      </c>
      <c r="R2347" t="s">
        <v>33</v>
      </c>
      <c r="S2347" t="s">
        <v>7693</v>
      </c>
      <c r="T2347" t="s">
        <v>997</v>
      </c>
      <c r="U2347" t="s">
        <v>33</v>
      </c>
      <c r="V2347" t="s">
        <v>18444</v>
      </c>
      <c r="W2347" t="s">
        <v>172</v>
      </c>
      <c r="X2347" t="s">
        <v>18445</v>
      </c>
    </row>
    <row r="2348" spans="1:24" hidden="1" x14ac:dyDescent="0.25">
      <c r="A2348" t="s">
        <v>18446</v>
      </c>
      <c r="B2348" t="s">
        <v>18447</v>
      </c>
      <c r="C2348" s="1" t="str">
        <f t="shared" si="240"/>
        <v>21:0955</v>
      </c>
      <c r="D2348" s="1" t="str">
        <f t="shared" si="241"/>
        <v>21:0006</v>
      </c>
      <c r="E2348" t="s">
        <v>6141</v>
      </c>
      <c r="F2348" t="s">
        <v>18448</v>
      </c>
      <c r="H2348">
        <v>64.727634899999998</v>
      </c>
      <c r="I2348">
        <v>-110.3813026</v>
      </c>
      <c r="J2348" s="1" t="str">
        <f t="shared" si="245"/>
        <v>Esker</v>
      </c>
      <c r="K2348" s="1" t="str">
        <f t="shared" si="243"/>
        <v>Grain Mount: 0.50 – 1.00 mm</v>
      </c>
      <c r="L2348" t="s">
        <v>4491</v>
      </c>
      <c r="M2348" s="1" t="str">
        <f t="shared" si="244"/>
        <v>Prp</v>
      </c>
      <c r="N2348" t="s">
        <v>18449</v>
      </c>
      <c r="O2348" t="s">
        <v>18450</v>
      </c>
      <c r="P2348" t="s">
        <v>2432</v>
      </c>
      <c r="Q2348" t="s">
        <v>18451</v>
      </c>
      <c r="R2348" t="s">
        <v>33</v>
      </c>
      <c r="S2348" t="s">
        <v>12903</v>
      </c>
      <c r="T2348" t="s">
        <v>320</v>
      </c>
      <c r="U2348" t="s">
        <v>462</v>
      </c>
      <c r="V2348" t="s">
        <v>8610</v>
      </c>
      <c r="W2348" t="s">
        <v>307</v>
      </c>
      <c r="X2348" t="s">
        <v>9803</v>
      </c>
    </row>
    <row r="2349" spans="1:24" hidden="1" x14ac:dyDescent="0.25">
      <c r="A2349" t="s">
        <v>18452</v>
      </c>
      <c r="B2349" t="s">
        <v>18453</v>
      </c>
      <c r="C2349" s="1" t="str">
        <f t="shared" si="240"/>
        <v>21:0955</v>
      </c>
      <c r="D2349" s="1" t="str">
        <f t="shared" si="241"/>
        <v>21:0006</v>
      </c>
      <c r="E2349" t="s">
        <v>6141</v>
      </c>
      <c r="F2349" t="s">
        <v>18454</v>
      </c>
      <c r="H2349">
        <v>64.727634899999998</v>
      </c>
      <c r="I2349">
        <v>-110.3813026</v>
      </c>
      <c r="J2349" s="1" t="str">
        <f t="shared" si="245"/>
        <v>Esker</v>
      </c>
      <c r="K2349" s="1" t="str">
        <f t="shared" si="243"/>
        <v>Grain Mount: 0.50 – 1.00 mm</v>
      </c>
      <c r="L2349" t="s">
        <v>4491</v>
      </c>
      <c r="M2349" s="1" t="str">
        <f t="shared" si="244"/>
        <v>Prp</v>
      </c>
      <c r="N2349" t="s">
        <v>18455</v>
      </c>
      <c r="O2349" t="s">
        <v>18456</v>
      </c>
      <c r="P2349" t="s">
        <v>18457</v>
      </c>
      <c r="Q2349" t="s">
        <v>10628</v>
      </c>
      <c r="R2349" t="s">
        <v>234</v>
      </c>
      <c r="S2349" t="s">
        <v>18458</v>
      </c>
      <c r="T2349" t="s">
        <v>5841</v>
      </c>
      <c r="U2349" t="s">
        <v>87</v>
      </c>
      <c r="V2349" t="s">
        <v>18459</v>
      </c>
      <c r="W2349" t="s">
        <v>1503</v>
      </c>
      <c r="X2349" t="s">
        <v>18460</v>
      </c>
    </row>
    <row r="2350" spans="1:24" hidden="1" x14ac:dyDescent="0.25">
      <c r="A2350" t="s">
        <v>18461</v>
      </c>
      <c r="B2350" t="s">
        <v>18462</v>
      </c>
      <c r="C2350" s="1" t="str">
        <f t="shared" si="240"/>
        <v>21:0955</v>
      </c>
      <c r="D2350" s="1" t="str">
        <f t="shared" si="241"/>
        <v>21:0006</v>
      </c>
      <c r="E2350" t="s">
        <v>6141</v>
      </c>
      <c r="F2350" t="s">
        <v>18463</v>
      </c>
      <c r="H2350">
        <v>64.727634899999998</v>
      </c>
      <c r="I2350">
        <v>-110.3813026</v>
      </c>
      <c r="J2350" s="1" t="str">
        <f t="shared" si="245"/>
        <v>Esker</v>
      </c>
      <c r="K2350" s="1" t="str">
        <f t="shared" si="243"/>
        <v>Grain Mount: 0.50 – 1.00 mm</v>
      </c>
      <c r="L2350" t="s">
        <v>4491</v>
      </c>
      <c r="M2350" s="1" t="str">
        <f t="shared" si="244"/>
        <v>Prp</v>
      </c>
      <c r="N2350" t="s">
        <v>18464</v>
      </c>
      <c r="O2350" t="s">
        <v>18465</v>
      </c>
      <c r="P2350" t="s">
        <v>18466</v>
      </c>
      <c r="Q2350" t="s">
        <v>7156</v>
      </c>
      <c r="R2350" t="s">
        <v>291</v>
      </c>
      <c r="S2350" t="s">
        <v>18467</v>
      </c>
      <c r="T2350" t="s">
        <v>8070</v>
      </c>
      <c r="U2350" t="s">
        <v>90</v>
      </c>
      <c r="V2350" t="s">
        <v>18468</v>
      </c>
      <c r="W2350" t="s">
        <v>1644</v>
      </c>
      <c r="X2350" t="s">
        <v>18469</v>
      </c>
    </row>
    <row r="2351" spans="1:24" hidden="1" x14ac:dyDescent="0.25">
      <c r="A2351" t="s">
        <v>18470</v>
      </c>
      <c r="B2351" t="s">
        <v>18471</v>
      </c>
      <c r="C2351" s="1" t="str">
        <f t="shared" si="240"/>
        <v>21:0955</v>
      </c>
      <c r="D2351" s="1" t="str">
        <f t="shared" si="241"/>
        <v>21:0006</v>
      </c>
      <c r="E2351" t="s">
        <v>6141</v>
      </c>
      <c r="F2351" t="s">
        <v>18472</v>
      </c>
      <c r="H2351">
        <v>64.727634899999998</v>
      </c>
      <c r="I2351">
        <v>-110.3813026</v>
      </c>
      <c r="J2351" s="1" t="str">
        <f t="shared" si="245"/>
        <v>Esker</v>
      </c>
      <c r="K2351" s="1" t="str">
        <f t="shared" si="243"/>
        <v>Grain Mount: 0.50 – 1.00 mm</v>
      </c>
      <c r="L2351" t="s">
        <v>4491</v>
      </c>
      <c r="M2351" s="1" t="str">
        <f t="shared" si="244"/>
        <v>Prp</v>
      </c>
      <c r="N2351" t="s">
        <v>18473</v>
      </c>
      <c r="O2351" t="s">
        <v>13775</v>
      </c>
      <c r="P2351" t="s">
        <v>18474</v>
      </c>
      <c r="Q2351" t="s">
        <v>16742</v>
      </c>
      <c r="R2351" t="s">
        <v>33</v>
      </c>
      <c r="S2351" t="s">
        <v>18475</v>
      </c>
      <c r="T2351" t="s">
        <v>4617</v>
      </c>
      <c r="U2351" t="s">
        <v>33</v>
      </c>
      <c r="V2351" t="s">
        <v>18476</v>
      </c>
      <c r="W2351" t="s">
        <v>728</v>
      </c>
      <c r="X2351" t="s">
        <v>5467</v>
      </c>
    </row>
    <row r="2352" spans="1:24" hidden="1" x14ac:dyDescent="0.25">
      <c r="A2352" t="s">
        <v>18477</v>
      </c>
      <c r="B2352" t="s">
        <v>18478</v>
      </c>
      <c r="C2352" s="1" t="str">
        <f t="shared" si="240"/>
        <v>21:0955</v>
      </c>
      <c r="D2352" s="1" t="str">
        <f t="shared" si="241"/>
        <v>21:0006</v>
      </c>
      <c r="E2352" t="s">
        <v>6141</v>
      </c>
      <c r="F2352" t="s">
        <v>18479</v>
      </c>
      <c r="H2352">
        <v>64.727634899999998</v>
      </c>
      <c r="I2352">
        <v>-110.3813026</v>
      </c>
      <c r="J2352" s="1" t="str">
        <f t="shared" si="245"/>
        <v>Esker</v>
      </c>
      <c r="K2352" s="1" t="str">
        <f t="shared" si="243"/>
        <v>Grain Mount: 0.50 – 1.00 mm</v>
      </c>
      <c r="L2352" t="s">
        <v>4491</v>
      </c>
      <c r="M2352" s="1" t="str">
        <f t="shared" si="244"/>
        <v>Prp</v>
      </c>
      <c r="N2352" t="s">
        <v>18480</v>
      </c>
      <c r="O2352" t="s">
        <v>18481</v>
      </c>
      <c r="P2352" t="s">
        <v>18482</v>
      </c>
      <c r="Q2352" t="s">
        <v>12356</v>
      </c>
      <c r="R2352" t="s">
        <v>33</v>
      </c>
      <c r="S2352" t="s">
        <v>18483</v>
      </c>
      <c r="T2352" t="s">
        <v>997</v>
      </c>
      <c r="U2352" t="s">
        <v>47</v>
      </c>
      <c r="V2352" t="s">
        <v>18484</v>
      </c>
      <c r="W2352" t="s">
        <v>1706</v>
      </c>
      <c r="X2352" t="s">
        <v>18485</v>
      </c>
    </row>
    <row r="2353" spans="1:24" hidden="1" x14ac:dyDescent="0.25">
      <c r="A2353" t="s">
        <v>18486</v>
      </c>
      <c r="B2353" t="s">
        <v>18487</v>
      </c>
      <c r="C2353" s="1" t="str">
        <f t="shared" si="240"/>
        <v>21:0955</v>
      </c>
      <c r="D2353" s="1" t="str">
        <f t="shared" si="241"/>
        <v>21:0006</v>
      </c>
      <c r="E2353" t="s">
        <v>6141</v>
      </c>
      <c r="F2353" t="s">
        <v>18488</v>
      </c>
      <c r="H2353">
        <v>64.727634899999998</v>
      </c>
      <c r="I2353">
        <v>-110.3813026</v>
      </c>
      <c r="J2353" s="1" t="str">
        <f t="shared" si="245"/>
        <v>Esker</v>
      </c>
      <c r="K2353" s="1" t="str">
        <f t="shared" si="243"/>
        <v>Grain Mount: 0.50 – 1.00 mm</v>
      </c>
      <c r="L2353" t="s">
        <v>4491</v>
      </c>
      <c r="M2353" s="1" t="str">
        <f t="shared" si="244"/>
        <v>Prp</v>
      </c>
      <c r="N2353" t="s">
        <v>18489</v>
      </c>
      <c r="O2353" t="s">
        <v>16116</v>
      </c>
      <c r="P2353" t="s">
        <v>9236</v>
      </c>
      <c r="Q2353" t="s">
        <v>208</v>
      </c>
      <c r="R2353" t="s">
        <v>278</v>
      </c>
      <c r="S2353" t="s">
        <v>4006</v>
      </c>
      <c r="T2353" t="s">
        <v>1847</v>
      </c>
      <c r="U2353" t="s">
        <v>449</v>
      </c>
      <c r="V2353" t="s">
        <v>18062</v>
      </c>
      <c r="W2353" t="s">
        <v>669</v>
      </c>
      <c r="X2353" t="s">
        <v>18490</v>
      </c>
    </row>
    <row r="2354" spans="1:24" hidden="1" x14ac:dyDescent="0.25">
      <c r="A2354" t="s">
        <v>18491</v>
      </c>
      <c r="B2354" t="s">
        <v>18492</v>
      </c>
      <c r="C2354" s="1" t="str">
        <f t="shared" si="240"/>
        <v>21:0955</v>
      </c>
      <c r="D2354" s="1" t="str">
        <f t="shared" si="241"/>
        <v>21:0006</v>
      </c>
      <c r="E2354" t="s">
        <v>6141</v>
      </c>
      <c r="F2354" t="s">
        <v>18493</v>
      </c>
      <c r="H2354">
        <v>64.727634899999998</v>
      </c>
      <c r="I2354">
        <v>-110.3813026</v>
      </c>
      <c r="J2354" s="1" t="str">
        <f t="shared" si="245"/>
        <v>Esker</v>
      </c>
      <c r="K2354" s="1" t="str">
        <f t="shared" si="243"/>
        <v>Grain Mount: 0.50 – 1.00 mm</v>
      </c>
      <c r="L2354" t="s">
        <v>4491</v>
      </c>
      <c r="M2354" s="1" t="str">
        <f t="shared" si="244"/>
        <v>Prp</v>
      </c>
      <c r="N2354" t="s">
        <v>6262</v>
      </c>
      <c r="O2354" t="s">
        <v>12409</v>
      </c>
      <c r="P2354" t="s">
        <v>5533</v>
      </c>
      <c r="Q2354" t="s">
        <v>18494</v>
      </c>
      <c r="R2354" t="s">
        <v>291</v>
      </c>
      <c r="S2354" t="s">
        <v>12903</v>
      </c>
      <c r="T2354" t="s">
        <v>5632</v>
      </c>
      <c r="U2354" t="s">
        <v>33</v>
      </c>
      <c r="V2354" t="s">
        <v>18495</v>
      </c>
      <c r="W2354" t="s">
        <v>4550</v>
      </c>
      <c r="X2354" t="s">
        <v>18496</v>
      </c>
    </row>
    <row r="2355" spans="1:24" hidden="1" x14ac:dyDescent="0.25">
      <c r="A2355" t="s">
        <v>18497</v>
      </c>
      <c r="B2355" t="s">
        <v>18498</v>
      </c>
      <c r="C2355" s="1" t="str">
        <f t="shared" si="240"/>
        <v>21:0955</v>
      </c>
      <c r="D2355" s="1" t="str">
        <f t="shared" si="241"/>
        <v>21:0006</v>
      </c>
      <c r="E2355" t="s">
        <v>6141</v>
      </c>
      <c r="F2355" t="s">
        <v>18499</v>
      </c>
      <c r="H2355">
        <v>64.727634899999998</v>
      </c>
      <c r="I2355">
        <v>-110.3813026</v>
      </c>
      <c r="J2355" s="1" t="str">
        <f t="shared" si="245"/>
        <v>Esker</v>
      </c>
      <c r="K2355" s="1" t="str">
        <f t="shared" si="243"/>
        <v>Grain Mount: 0.50 – 1.00 mm</v>
      </c>
      <c r="L2355" t="s">
        <v>4491</v>
      </c>
      <c r="M2355" s="1" t="str">
        <f t="shared" si="244"/>
        <v>Prp</v>
      </c>
      <c r="N2355" t="s">
        <v>2793</v>
      </c>
      <c r="O2355" t="s">
        <v>2419</v>
      </c>
      <c r="P2355" t="s">
        <v>10540</v>
      </c>
      <c r="Q2355" t="s">
        <v>18500</v>
      </c>
      <c r="R2355" t="s">
        <v>420</v>
      </c>
      <c r="S2355" t="s">
        <v>16582</v>
      </c>
      <c r="T2355" t="s">
        <v>1203</v>
      </c>
      <c r="U2355" t="s">
        <v>170</v>
      </c>
      <c r="V2355" t="s">
        <v>18501</v>
      </c>
      <c r="W2355" t="s">
        <v>1149</v>
      </c>
      <c r="X2355" t="s">
        <v>1418</v>
      </c>
    </row>
    <row r="2356" spans="1:24" hidden="1" x14ac:dyDescent="0.25">
      <c r="A2356" t="s">
        <v>18502</v>
      </c>
      <c r="B2356" t="s">
        <v>18503</v>
      </c>
      <c r="C2356" s="1" t="str">
        <f t="shared" si="240"/>
        <v>21:0955</v>
      </c>
      <c r="D2356" s="1" t="str">
        <f t="shared" si="241"/>
        <v>21:0006</v>
      </c>
      <c r="E2356" t="s">
        <v>6141</v>
      </c>
      <c r="F2356" t="s">
        <v>18504</v>
      </c>
      <c r="H2356">
        <v>64.727634899999998</v>
      </c>
      <c r="I2356">
        <v>-110.3813026</v>
      </c>
      <c r="J2356" s="1" t="str">
        <f t="shared" si="245"/>
        <v>Esker</v>
      </c>
      <c r="K2356" s="1" t="str">
        <f t="shared" si="243"/>
        <v>Grain Mount: 0.50 – 1.00 mm</v>
      </c>
      <c r="L2356" t="s">
        <v>4491</v>
      </c>
      <c r="M2356" s="1" t="str">
        <f t="shared" si="244"/>
        <v>Prp</v>
      </c>
      <c r="N2356" t="s">
        <v>18505</v>
      </c>
      <c r="O2356" t="s">
        <v>18506</v>
      </c>
      <c r="P2356" t="s">
        <v>10821</v>
      </c>
      <c r="Q2356" t="s">
        <v>12287</v>
      </c>
      <c r="R2356" t="s">
        <v>462</v>
      </c>
      <c r="S2356" t="s">
        <v>18507</v>
      </c>
      <c r="T2356" t="s">
        <v>6024</v>
      </c>
      <c r="U2356" t="s">
        <v>87</v>
      </c>
      <c r="V2356" t="s">
        <v>18508</v>
      </c>
      <c r="W2356" t="s">
        <v>3932</v>
      </c>
      <c r="X2356" t="s">
        <v>18509</v>
      </c>
    </row>
    <row r="2357" spans="1:24" hidden="1" x14ac:dyDescent="0.25">
      <c r="A2357" t="s">
        <v>18510</v>
      </c>
      <c r="B2357" t="s">
        <v>18511</v>
      </c>
      <c r="C2357" s="1" t="str">
        <f t="shared" si="240"/>
        <v>21:0955</v>
      </c>
      <c r="D2357" s="1" t="str">
        <f t="shared" si="241"/>
        <v>21:0006</v>
      </c>
      <c r="E2357" t="s">
        <v>6141</v>
      </c>
      <c r="F2357" t="s">
        <v>18512</v>
      </c>
      <c r="H2357">
        <v>64.727634899999998</v>
      </c>
      <c r="I2357">
        <v>-110.3813026</v>
      </c>
      <c r="J2357" s="1" t="str">
        <f t="shared" si="245"/>
        <v>Esker</v>
      </c>
      <c r="K2357" s="1" t="str">
        <f t="shared" si="243"/>
        <v>Grain Mount: 0.50 – 1.00 mm</v>
      </c>
      <c r="L2357" t="s">
        <v>4491</v>
      </c>
      <c r="M2357" s="1" t="str">
        <f t="shared" si="244"/>
        <v>Prp</v>
      </c>
      <c r="N2357" t="s">
        <v>18513</v>
      </c>
      <c r="O2357" t="s">
        <v>5598</v>
      </c>
      <c r="P2357" t="s">
        <v>7887</v>
      </c>
      <c r="Q2357" t="s">
        <v>18514</v>
      </c>
      <c r="R2357" t="s">
        <v>33</v>
      </c>
      <c r="S2357" t="s">
        <v>18515</v>
      </c>
      <c r="T2357" t="s">
        <v>2288</v>
      </c>
      <c r="U2357" t="s">
        <v>170</v>
      </c>
      <c r="V2357" t="s">
        <v>18516</v>
      </c>
      <c r="W2357" t="s">
        <v>10816</v>
      </c>
      <c r="X2357" t="s">
        <v>18517</v>
      </c>
    </row>
    <row r="2358" spans="1:24" hidden="1" x14ac:dyDescent="0.25">
      <c r="A2358" t="s">
        <v>18518</v>
      </c>
      <c r="B2358" t="s">
        <v>18519</v>
      </c>
      <c r="C2358" s="1" t="str">
        <f t="shared" si="240"/>
        <v>21:0955</v>
      </c>
      <c r="D2358" s="1" t="str">
        <f t="shared" si="241"/>
        <v>21:0006</v>
      </c>
      <c r="E2358" t="s">
        <v>6141</v>
      </c>
      <c r="F2358" t="s">
        <v>18520</v>
      </c>
      <c r="H2358">
        <v>64.727634899999998</v>
      </c>
      <c r="I2358">
        <v>-110.3813026</v>
      </c>
      <c r="J2358" s="1" t="str">
        <f t="shared" si="245"/>
        <v>Esker</v>
      </c>
      <c r="K2358" s="1" t="str">
        <f t="shared" si="243"/>
        <v>Grain Mount: 0.50 – 1.00 mm</v>
      </c>
      <c r="L2358" t="s">
        <v>4491</v>
      </c>
      <c r="M2358" s="1" t="str">
        <f t="shared" si="244"/>
        <v>Prp</v>
      </c>
      <c r="N2358" t="s">
        <v>18521</v>
      </c>
      <c r="O2358" t="s">
        <v>10222</v>
      </c>
      <c r="P2358" t="s">
        <v>11904</v>
      </c>
      <c r="Q2358" t="s">
        <v>8821</v>
      </c>
      <c r="R2358" t="s">
        <v>420</v>
      </c>
      <c r="S2358" t="s">
        <v>18522</v>
      </c>
      <c r="T2358" t="s">
        <v>2277</v>
      </c>
      <c r="U2358" t="s">
        <v>728</v>
      </c>
      <c r="V2358" t="s">
        <v>18523</v>
      </c>
      <c r="W2358" t="s">
        <v>2290</v>
      </c>
      <c r="X2358" t="s">
        <v>18524</v>
      </c>
    </row>
    <row r="2359" spans="1:24" hidden="1" x14ac:dyDescent="0.25">
      <c r="A2359" t="s">
        <v>18525</v>
      </c>
      <c r="B2359" t="s">
        <v>18526</v>
      </c>
      <c r="C2359" s="1" t="str">
        <f t="shared" si="240"/>
        <v>21:0955</v>
      </c>
      <c r="D2359" s="1" t="str">
        <f t="shared" si="241"/>
        <v>21:0006</v>
      </c>
      <c r="E2359" t="s">
        <v>6141</v>
      </c>
      <c r="F2359" t="s">
        <v>18527</v>
      </c>
      <c r="H2359">
        <v>64.727634899999998</v>
      </c>
      <c r="I2359">
        <v>-110.3813026</v>
      </c>
      <c r="J2359" s="1" t="str">
        <f t="shared" si="245"/>
        <v>Esker</v>
      </c>
      <c r="K2359" s="1" t="str">
        <f t="shared" si="243"/>
        <v>Grain Mount: 0.50 – 1.00 mm</v>
      </c>
      <c r="L2359" t="s">
        <v>4491</v>
      </c>
      <c r="M2359" s="1" t="str">
        <f t="shared" si="244"/>
        <v>Prp</v>
      </c>
      <c r="N2359" t="s">
        <v>18528</v>
      </c>
      <c r="O2359" t="s">
        <v>14782</v>
      </c>
      <c r="P2359" t="s">
        <v>18529</v>
      </c>
      <c r="Q2359" t="s">
        <v>2785</v>
      </c>
      <c r="R2359" t="s">
        <v>220</v>
      </c>
      <c r="S2359" t="s">
        <v>18530</v>
      </c>
      <c r="T2359" t="s">
        <v>2234</v>
      </c>
      <c r="U2359" t="s">
        <v>33</v>
      </c>
      <c r="V2359" t="s">
        <v>18531</v>
      </c>
      <c r="W2359" t="s">
        <v>320</v>
      </c>
      <c r="X2359" t="s">
        <v>18532</v>
      </c>
    </row>
    <row r="2360" spans="1:24" hidden="1" x14ac:dyDescent="0.25">
      <c r="A2360" t="s">
        <v>18533</v>
      </c>
      <c r="B2360" t="s">
        <v>18534</v>
      </c>
      <c r="C2360" s="1" t="str">
        <f t="shared" si="240"/>
        <v>21:0955</v>
      </c>
      <c r="D2360" s="1" t="str">
        <f t="shared" si="241"/>
        <v>21:0006</v>
      </c>
      <c r="E2360" t="s">
        <v>6141</v>
      </c>
      <c r="F2360" t="s">
        <v>18535</v>
      </c>
      <c r="H2360">
        <v>64.727634899999998</v>
      </c>
      <c r="I2360">
        <v>-110.3813026</v>
      </c>
      <c r="J2360" s="1" t="str">
        <f t="shared" si="245"/>
        <v>Esker</v>
      </c>
      <c r="K2360" s="1" t="str">
        <f t="shared" si="243"/>
        <v>Grain Mount: 0.50 – 1.00 mm</v>
      </c>
      <c r="L2360" t="s">
        <v>4491</v>
      </c>
      <c r="M2360" s="1" t="str">
        <f t="shared" si="244"/>
        <v>Prp</v>
      </c>
      <c r="N2360" t="s">
        <v>18536</v>
      </c>
      <c r="O2360" t="s">
        <v>16836</v>
      </c>
      <c r="P2360" t="s">
        <v>18537</v>
      </c>
      <c r="Q2360" t="s">
        <v>10391</v>
      </c>
      <c r="R2360" t="s">
        <v>33</v>
      </c>
      <c r="S2360" t="s">
        <v>436</v>
      </c>
      <c r="T2360" t="s">
        <v>2893</v>
      </c>
      <c r="U2360" t="s">
        <v>33</v>
      </c>
      <c r="V2360" t="s">
        <v>18538</v>
      </c>
      <c r="W2360" t="s">
        <v>3452</v>
      </c>
      <c r="X2360" t="s">
        <v>18539</v>
      </c>
    </row>
    <row r="2361" spans="1:24" hidden="1" x14ac:dyDescent="0.25">
      <c r="A2361" t="s">
        <v>18540</v>
      </c>
      <c r="B2361" t="s">
        <v>18541</v>
      </c>
      <c r="C2361" s="1" t="str">
        <f t="shared" si="240"/>
        <v>21:0955</v>
      </c>
      <c r="D2361" s="1" t="str">
        <f t="shared" si="241"/>
        <v>21:0006</v>
      </c>
      <c r="E2361" t="s">
        <v>6141</v>
      </c>
      <c r="F2361" t="s">
        <v>18542</v>
      </c>
      <c r="H2361">
        <v>64.727634899999998</v>
      </c>
      <c r="I2361">
        <v>-110.3813026</v>
      </c>
      <c r="J2361" s="1" t="str">
        <f t="shared" si="245"/>
        <v>Esker</v>
      </c>
      <c r="K2361" s="1" t="str">
        <f t="shared" si="243"/>
        <v>Grain Mount: 0.50 – 1.00 mm</v>
      </c>
      <c r="L2361" t="s">
        <v>4491</v>
      </c>
      <c r="M2361" s="1" t="str">
        <f t="shared" si="244"/>
        <v>Prp</v>
      </c>
      <c r="N2361" t="s">
        <v>5033</v>
      </c>
      <c r="O2361" t="s">
        <v>18543</v>
      </c>
      <c r="P2361" t="s">
        <v>18544</v>
      </c>
      <c r="Q2361" t="s">
        <v>18545</v>
      </c>
      <c r="R2361" t="s">
        <v>101</v>
      </c>
      <c r="S2361" t="s">
        <v>18546</v>
      </c>
      <c r="T2361" t="s">
        <v>2696</v>
      </c>
      <c r="U2361" t="s">
        <v>245</v>
      </c>
      <c r="V2361" t="s">
        <v>12273</v>
      </c>
      <c r="W2361" t="s">
        <v>6202</v>
      </c>
      <c r="X2361" t="s">
        <v>18547</v>
      </c>
    </row>
    <row r="2362" spans="1:24" hidden="1" x14ac:dyDescent="0.25">
      <c r="A2362" t="s">
        <v>18548</v>
      </c>
      <c r="B2362" t="s">
        <v>18549</v>
      </c>
      <c r="C2362" s="1" t="str">
        <f t="shared" si="240"/>
        <v>21:0955</v>
      </c>
      <c r="D2362" s="1" t="str">
        <f t="shared" si="241"/>
        <v>21:0006</v>
      </c>
      <c r="E2362" t="s">
        <v>6141</v>
      </c>
      <c r="F2362" t="s">
        <v>18550</v>
      </c>
      <c r="H2362">
        <v>64.727634899999998</v>
      </c>
      <c r="I2362">
        <v>-110.3813026</v>
      </c>
      <c r="J2362" s="1" t="str">
        <f t="shared" si="245"/>
        <v>Esker</v>
      </c>
      <c r="K2362" s="1" t="str">
        <f t="shared" si="243"/>
        <v>Grain Mount: 0.50 – 1.00 mm</v>
      </c>
      <c r="L2362" t="s">
        <v>4491</v>
      </c>
      <c r="M2362" s="1" t="str">
        <f t="shared" si="244"/>
        <v>Prp</v>
      </c>
      <c r="N2362" t="s">
        <v>12422</v>
      </c>
      <c r="O2362" t="s">
        <v>15296</v>
      </c>
      <c r="P2362" t="s">
        <v>3573</v>
      </c>
      <c r="Q2362" t="s">
        <v>4427</v>
      </c>
      <c r="R2362" t="s">
        <v>291</v>
      </c>
      <c r="S2362" t="s">
        <v>10669</v>
      </c>
      <c r="T2362" t="s">
        <v>880</v>
      </c>
      <c r="U2362" t="s">
        <v>142</v>
      </c>
      <c r="V2362" t="s">
        <v>18551</v>
      </c>
      <c r="W2362" t="s">
        <v>1822</v>
      </c>
      <c r="X2362" t="s">
        <v>18552</v>
      </c>
    </row>
    <row r="2363" spans="1:24" hidden="1" x14ac:dyDescent="0.25">
      <c r="A2363" t="s">
        <v>18553</v>
      </c>
      <c r="B2363" t="s">
        <v>18554</v>
      </c>
      <c r="C2363" s="1" t="str">
        <f t="shared" si="240"/>
        <v>21:0955</v>
      </c>
      <c r="D2363" s="1" t="str">
        <f t="shared" si="241"/>
        <v>21:0006</v>
      </c>
      <c r="E2363" t="s">
        <v>6141</v>
      </c>
      <c r="F2363" t="s">
        <v>18555</v>
      </c>
      <c r="H2363">
        <v>64.727634899999998</v>
      </c>
      <c r="I2363">
        <v>-110.3813026</v>
      </c>
      <c r="J2363" s="1" t="str">
        <f t="shared" si="245"/>
        <v>Esker</v>
      </c>
      <c r="K2363" s="1" t="str">
        <f t="shared" si="243"/>
        <v>Grain Mount: 0.50 – 1.00 mm</v>
      </c>
      <c r="L2363" t="s">
        <v>4491</v>
      </c>
      <c r="M2363" s="1" t="str">
        <f t="shared" si="244"/>
        <v>Prp</v>
      </c>
      <c r="N2363" t="s">
        <v>13434</v>
      </c>
      <c r="O2363" t="s">
        <v>5951</v>
      </c>
      <c r="P2363" t="s">
        <v>3748</v>
      </c>
      <c r="Q2363" t="s">
        <v>16448</v>
      </c>
      <c r="R2363" t="s">
        <v>87</v>
      </c>
      <c r="S2363" t="s">
        <v>18556</v>
      </c>
      <c r="T2363" t="s">
        <v>1876</v>
      </c>
      <c r="U2363" t="s">
        <v>246</v>
      </c>
      <c r="V2363" t="s">
        <v>7404</v>
      </c>
      <c r="W2363" t="s">
        <v>1030</v>
      </c>
      <c r="X2363" t="s">
        <v>3230</v>
      </c>
    </row>
    <row r="2364" spans="1:24" hidden="1" x14ac:dyDescent="0.25">
      <c r="A2364" t="s">
        <v>18557</v>
      </c>
      <c r="B2364" t="s">
        <v>18558</v>
      </c>
      <c r="C2364" s="1" t="str">
        <f t="shared" si="240"/>
        <v>21:0955</v>
      </c>
      <c r="D2364" s="1" t="str">
        <f t="shared" si="241"/>
        <v>21:0006</v>
      </c>
      <c r="E2364" t="s">
        <v>6141</v>
      </c>
      <c r="F2364" t="s">
        <v>18559</v>
      </c>
      <c r="H2364">
        <v>64.727634899999998</v>
      </c>
      <c r="I2364">
        <v>-110.3813026</v>
      </c>
      <c r="J2364" s="1" t="str">
        <f t="shared" si="245"/>
        <v>Esker</v>
      </c>
      <c r="K2364" s="1" t="str">
        <f t="shared" si="243"/>
        <v>Grain Mount: 0.50 – 1.00 mm</v>
      </c>
      <c r="L2364" t="s">
        <v>4491</v>
      </c>
      <c r="M2364" s="1" t="str">
        <f t="shared" si="244"/>
        <v>Prp</v>
      </c>
      <c r="N2364" t="s">
        <v>18560</v>
      </c>
      <c r="O2364" t="s">
        <v>18561</v>
      </c>
      <c r="P2364" t="s">
        <v>9175</v>
      </c>
      <c r="Q2364" t="s">
        <v>18562</v>
      </c>
      <c r="R2364" t="s">
        <v>420</v>
      </c>
      <c r="S2364" t="s">
        <v>18515</v>
      </c>
      <c r="T2364" t="s">
        <v>7516</v>
      </c>
      <c r="U2364" t="s">
        <v>142</v>
      </c>
      <c r="V2364" t="s">
        <v>18563</v>
      </c>
      <c r="W2364" t="s">
        <v>4704</v>
      </c>
      <c r="X2364" t="s">
        <v>18564</v>
      </c>
    </row>
    <row r="2365" spans="1:24" hidden="1" x14ac:dyDescent="0.25">
      <c r="A2365" t="s">
        <v>18565</v>
      </c>
      <c r="B2365" t="s">
        <v>18566</v>
      </c>
      <c r="C2365" s="1" t="str">
        <f t="shared" si="240"/>
        <v>21:0955</v>
      </c>
      <c r="D2365" s="1" t="str">
        <f t="shared" si="241"/>
        <v>21:0006</v>
      </c>
      <c r="E2365" t="s">
        <v>6141</v>
      </c>
      <c r="F2365" t="s">
        <v>18567</v>
      </c>
      <c r="H2365">
        <v>64.727634899999998</v>
      </c>
      <c r="I2365">
        <v>-110.3813026</v>
      </c>
      <c r="J2365" s="1" t="str">
        <f t="shared" si="245"/>
        <v>Esker</v>
      </c>
      <c r="K2365" s="1" t="str">
        <f t="shared" si="243"/>
        <v>Grain Mount: 0.50 – 1.00 mm</v>
      </c>
      <c r="L2365" t="s">
        <v>4491</v>
      </c>
      <c r="M2365" s="1" t="str">
        <f t="shared" si="244"/>
        <v>Prp</v>
      </c>
      <c r="N2365" t="s">
        <v>18568</v>
      </c>
      <c r="O2365" t="s">
        <v>8293</v>
      </c>
      <c r="P2365" t="s">
        <v>18569</v>
      </c>
      <c r="Q2365" t="s">
        <v>11536</v>
      </c>
      <c r="R2365" t="s">
        <v>223</v>
      </c>
      <c r="S2365" t="s">
        <v>18570</v>
      </c>
      <c r="T2365" t="s">
        <v>1115</v>
      </c>
      <c r="U2365" t="s">
        <v>156</v>
      </c>
      <c r="V2365" t="s">
        <v>18571</v>
      </c>
      <c r="W2365" t="s">
        <v>985</v>
      </c>
      <c r="X2365" t="s">
        <v>18572</v>
      </c>
    </row>
    <row r="2366" spans="1:24" hidden="1" x14ac:dyDescent="0.25">
      <c r="A2366" t="s">
        <v>18573</v>
      </c>
      <c r="B2366" t="s">
        <v>18574</v>
      </c>
      <c r="C2366" s="1" t="str">
        <f t="shared" si="240"/>
        <v>21:0955</v>
      </c>
      <c r="D2366" s="1" t="str">
        <f t="shared" si="241"/>
        <v>21:0006</v>
      </c>
      <c r="E2366" t="s">
        <v>6141</v>
      </c>
      <c r="F2366" t="s">
        <v>18575</v>
      </c>
      <c r="H2366">
        <v>64.727634899999998</v>
      </c>
      <c r="I2366">
        <v>-110.3813026</v>
      </c>
      <c r="J2366" s="1" t="str">
        <f t="shared" si="245"/>
        <v>Esker</v>
      </c>
      <c r="K2366" s="1" t="str">
        <f t="shared" si="243"/>
        <v>Grain Mount: 0.50 – 1.00 mm</v>
      </c>
      <c r="L2366" t="s">
        <v>4491</v>
      </c>
      <c r="M2366" s="1" t="str">
        <f t="shared" si="244"/>
        <v>Prp</v>
      </c>
      <c r="N2366" t="s">
        <v>12825</v>
      </c>
      <c r="O2366" t="s">
        <v>16971</v>
      </c>
      <c r="P2366" t="s">
        <v>12685</v>
      </c>
      <c r="Q2366" t="s">
        <v>18576</v>
      </c>
      <c r="R2366" t="s">
        <v>420</v>
      </c>
      <c r="S2366" t="s">
        <v>18577</v>
      </c>
      <c r="T2366" t="s">
        <v>2277</v>
      </c>
      <c r="U2366" t="s">
        <v>172</v>
      </c>
      <c r="V2366" t="s">
        <v>18578</v>
      </c>
      <c r="W2366" t="s">
        <v>1876</v>
      </c>
      <c r="X2366" t="s">
        <v>18579</v>
      </c>
    </row>
    <row r="2367" spans="1:24" hidden="1" x14ac:dyDescent="0.25">
      <c r="A2367" t="s">
        <v>18580</v>
      </c>
      <c r="B2367" t="s">
        <v>18581</v>
      </c>
      <c r="C2367" s="1" t="str">
        <f t="shared" si="240"/>
        <v>21:0955</v>
      </c>
      <c r="D2367" s="1" t="str">
        <f t="shared" si="241"/>
        <v>21:0006</v>
      </c>
      <c r="E2367" t="s">
        <v>6141</v>
      </c>
      <c r="F2367" t="s">
        <v>18582</v>
      </c>
      <c r="H2367">
        <v>64.727634899999998</v>
      </c>
      <c r="I2367">
        <v>-110.3813026</v>
      </c>
      <c r="J2367" s="1" t="str">
        <f t="shared" si="245"/>
        <v>Esker</v>
      </c>
      <c r="K2367" s="1" t="str">
        <f t="shared" si="243"/>
        <v>Grain Mount: 0.50 – 1.00 mm</v>
      </c>
      <c r="L2367" t="s">
        <v>4491</v>
      </c>
      <c r="M2367" s="1" t="str">
        <f t="shared" si="244"/>
        <v>Prp</v>
      </c>
      <c r="N2367" t="s">
        <v>18583</v>
      </c>
      <c r="O2367" t="s">
        <v>5588</v>
      </c>
      <c r="P2367" t="s">
        <v>10628</v>
      </c>
      <c r="Q2367" t="s">
        <v>8011</v>
      </c>
      <c r="R2367" t="s">
        <v>555</v>
      </c>
      <c r="S2367" t="s">
        <v>18584</v>
      </c>
      <c r="T2367" t="s">
        <v>2925</v>
      </c>
      <c r="U2367" t="s">
        <v>449</v>
      </c>
      <c r="V2367" t="s">
        <v>18585</v>
      </c>
      <c r="W2367" t="s">
        <v>2423</v>
      </c>
      <c r="X2367" t="s">
        <v>11679</v>
      </c>
    </row>
    <row r="2368" spans="1:24" hidden="1" x14ac:dyDescent="0.25">
      <c r="A2368" t="s">
        <v>18586</v>
      </c>
      <c r="B2368" t="s">
        <v>18587</v>
      </c>
      <c r="C2368" s="1" t="str">
        <f t="shared" si="240"/>
        <v>21:0955</v>
      </c>
      <c r="D2368" s="1" t="str">
        <f t="shared" si="241"/>
        <v>21:0006</v>
      </c>
      <c r="E2368" t="s">
        <v>6141</v>
      </c>
      <c r="F2368" t="s">
        <v>18588</v>
      </c>
      <c r="H2368">
        <v>64.727634899999998</v>
      </c>
      <c r="I2368">
        <v>-110.3813026</v>
      </c>
      <c r="J2368" s="1" t="str">
        <f t="shared" si="245"/>
        <v>Esker</v>
      </c>
      <c r="K2368" s="1" t="str">
        <f t="shared" si="243"/>
        <v>Grain Mount: 0.50 – 1.00 mm</v>
      </c>
      <c r="L2368" t="s">
        <v>4491</v>
      </c>
      <c r="M2368" s="1" t="str">
        <f t="shared" si="244"/>
        <v>Prp</v>
      </c>
      <c r="N2368" t="s">
        <v>18589</v>
      </c>
      <c r="O2368" t="s">
        <v>18590</v>
      </c>
      <c r="P2368" t="s">
        <v>18591</v>
      </c>
      <c r="Q2368" t="s">
        <v>18592</v>
      </c>
      <c r="R2368" t="s">
        <v>209</v>
      </c>
      <c r="S2368" t="s">
        <v>18593</v>
      </c>
      <c r="T2368" t="s">
        <v>6024</v>
      </c>
      <c r="U2368" t="s">
        <v>645</v>
      </c>
      <c r="V2368" t="s">
        <v>18594</v>
      </c>
      <c r="W2368" t="s">
        <v>182</v>
      </c>
      <c r="X2368" t="s">
        <v>18595</v>
      </c>
    </row>
    <row r="2369" spans="1:24" hidden="1" x14ac:dyDescent="0.25">
      <c r="A2369" t="s">
        <v>18596</v>
      </c>
      <c r="B2369" t="s">
        <v>18597</v>
      </c>
      <c r="C2369" s="1" t="str">
        <f t="shared" si="240"/>
        <v>21:0955</v>
      </c>
      <c r="D2369" s="1" t="str">
        <f t="shared" si="241"/>
        <v>21:0006</v>
      </c>
      <c r="E2369" t="s">
        <v>6141</v>
      </c>
      <c r="F2369" t="s">
        <v>18598</v>
      </c>
      <c r="H2369">
        <v>64.727634899999998</v>
      </c>
      <c r="I2369">
        <v>-110.3813026</v>
      </c>
      <c r="J2369" s="1" t="str">
        <f t="shared" si="245"/>
        <v>Esker</v>
      </c>
      <c r="K2369" s="1" t="str">
        <f t="shared" si="243"/>
        <v>Grain Mount: 0.50 – 1.00 mm</v>
      </c>
      <c r="L2369" t="s">
        <v>4491</v>
      </c>
      <c r="M2369" s="1" t="str">
        <f t="shared" si="244"/>
        <v>Prp</v>
      </c>
      <c r="N2369" t="s">
        <v>6333</v>
      </c>
      <c r="O2369" t="s">
        <v>17594</v>
      </c>
      <c r="P2369" t="s">
        <v>9236</v>
      </c>
      <c r="Q2369" t="s">
        <v>8397</v>
      </c>
      <c r="R2369" t="s">
        <v>234</v>
      </c>
      <c r="S2369" t="s">
        <v>18599</v>
      </c>
      <c r="T2369" t="s">
        <v>369</v>
      </c>
      <c r="U2369" t="s">
        <v>462</v>
      </c>
      <c r="V2369" t="s">
        <v>16108</v>
      </c>
      <c r="W2369" t="s">
        <v>10816</v>
      </c>
      <c r="X2369" t="s">
        <v>1571</v>
      </c>
    </row>
    <row r="2370" spans="1:24" hidden="1" x14ac:dyDescent="0.25">
      <c r="A2370" t="s">
        <v>18600</v>
      </c>
      <c r="B2370" t="s">
        <v>18601</v>
      </c>
      <c r="C2370" s="1" t="str">
        <f t="shared" si="240"/>
        <v>21:0955</v>
      </c>
      <c r="D2370" s="1" t="str">
        <f t="shared" si="241"/>
        <v>21:0006</v>
      </c>
      <c r="E2370" t="s">
        <v>6141</v>
      </c>
      <c r="F2370" t="s">
        <v>18602</v>
      </c>
      <c r="H2370">
        <v>64.727634899999998</v>
      </c>
      <c r="I2370">
        <v>-110.3813026</v>
      </c>
      <c r="J2370" s="1" t="str">
        <f t="shared" si="245"/>
        <v>Esker</v>
      </c>
      <c r="K2370" s="1" t="str">
        <f t="shared" si="243"/>
        <v>Grain Mount: 0.50 – 1.00 mm</v>
      </c>
      <c r="L2370" t="s">
        <v>4491</v>
      </c>
      <c r="M2370" s="1" t="str">
        <f t="shared" si="244"/>
        <v>Prp</v>
      </c>
      <c r="N2370" t="s">
        <v>17748</v>
      </c>
      <c r="O2370" t="s">
        <v>18603</v>
      </c>
      <c r="P2370" t="s">
        <v>4293</v>
      </c>
      <c r="Q2370" t="s">
        <v>3877</v>
      </c>
      <c r="R2370" t="s">
        <v>33</v>
      </c>
      <c r="S2370" t="s">
        <v>2957</v>
      </c>
      <c r="T2370" t="s">
        <v>293</v>
      </c>
      <c r="U2370" t="s">
        <v>409</v>
      </c>
      <c r="V2370" t="s">
        <v>18604</v>
      </c>
      <c r="W2370" t="s">
        <v>4118</v>
      </c>
      <c r="X2370" t="s">
        <v>10243</v>
      </c>
    </row>
    <row r="2371" spans="1:24" hidden="1" x14ac:dyDescent="0.25">
      <c r="A2371" t="s">
        <v>18605</v>
      </c>
      <c r="B2371" t="s">
        <v>18606</v>
      </c>
      <c r="C2371" s="1" t="str">
        <f t="shared" si="240"/>
        <v>21:0955</v>
      </c>
      <c r="D2371" s="1" t="str">
        <f t="shared" si="241"/>
        <v>21:0006</v>
      </c>
      <c r="E2371" t="s">
        <v>6141</v>
      </c>
      <c r="F2371" t="s">
        <v>18607</v>
      </c>
      <c r="H2371">
        <v>64.727634899999998</v>
      </c>
      <c r="I2371">
        <v>-110.3813026</v>
      </c>
      <c r="J2371" s="1" t="str">
        <f t="shared" si="245"/>
        <v>Esker</v>
      </c>
      <c r="K2371" s="1" t="str">
        <f t="shared" si="243"/>
        <v>Grain Mount: 0.50 – 1.00 mm</v>
      </c>
      <c r="L2371" t="s">
        <v>4491</v>
      </c>
      <c r="M2371" s="1" t="str">
        <f t="shared" si="244"/>
        <v>Prp</v>
      </c>
      <c r="N2371" t="s">
        <v>18608</v>
      </c>
      <c r="O2371" t="s">
        <v>18609</v>
      </c>
      <c r="P2371" t="s">
        <v>18610</v>
      </c>
      <c r="Q2371" t="s">
        <v>18611</v>
      </c>
      <c r="R2371" t="s">
        <v>33</v>
      </c>
      <c r="S2371" t="s">
        <v>18612</v>
      </c>
      <c r="T2371" t="s">
        <v>556</v>
      </c>
      <c r="U2371" t="s">
        <v>806</v>
      </c>
      <c r="V2371" t="s">
        <v>1320</v>
      </c>
      <c r="W2371" t="s">
        <v>8436</v>
      </c>
      <c r="X2371" t="s">
        <v>18613</v>
      </c>
    </row>
    <row r="2372" spans="1:24" hidden="1" x14ac:dyDescent="0.25">
      <c r="A2372" t="s">
        <v>18614</v>
      </c>
      <c r="B2372" t="s">
        <v>18615</v>
      </c>
      <c r="C2372" s="1" t="str">
        <f t="shared" si="240"/>
        <v>21:0955</v>
      </c>
      <c r="D2372" s="1" t="str">
        <f t="shared" si="241"/>
        <v>21:0006</v>
      </c>
      <c r="E2372" t="s">
        <v>6141</v>
      </c>
      <c r="F2372" t="s">
        <v>18616</v>
      </c>
      <c r="H2372">
        <v>64.727634899999998</v>
      </c>
      <c r="I2372">
        <v>-110.3813026</v>
      </c>
      <c r="J2372" s="1" t="str">
        <f t="shared" si="245"/>
        <v>Esker</v>
      </c>
      <c r="K2372" s="1" t="str">
        <f t="shared" si="243"/>
        <v>Grain Mount: 0.50 – 1.00 mm</v>
      </c>
      <c r="L2372" t="s">
        <v>4491</v>
      </c>
      <c r="M2372" s="1" t="str">
        <f t="shared" si="244"/>
        <v>Prp</v>
      </c>
      <c r="N2372" t="s">
        <v>8085</v>
      </c>
      <c r="O2372" t="s">
        <v>9881</v>
      </c>
      <c r="P2372" t="s">
        <v>18617</v>
      </c>
      <c r="Q2372" t="s">
        <v>18618</v>
      </c>
      <c r="R2372" t="s">
        <v>33</v>
      </c>
      <c r="S2372" t="s">
        <v>17352</v>
      </c>
      <c r="T2372" t="s">
        <v>4224</v>
      </c>
      <c r="U2372" t="s">
        <v>474</v>
      </c>
      <c r="V2372" t="s">
        <v>7140</v>
      </c>
      <c r="W2372" t="s">
        <v>1621</v>
      </c>
      <c r="X2372" t="s">
        <v>18619</v>
      </c>
    </row>
    <row r="2373" spans="1:24" hidden="1" x14ac:dyDescent="0.25">
      <c r="A2373" t="s">
        <v>18620</v>
      </c>
      <c r="B2373" t="s">
        <v>18621</v>
      </c>
      <c r="C2373" s="1" t="str">
        <f t="shared" si="240"/>
        <v>21:0955</v>
      </c>
      <c r="D2373" s="1" t="str">
        <f t="shared" si="241"/>
        <v>21:0006</v>
      </c>
      <c r="E2373" t="s">
        <v>6141</v>
      </c>
      <c r="F2373" t="s">
        <v>18622</v>
      </c>
      <c r="H2373">
        <v>64.727634899999998</v>
      </c>
      <c r="I2373">
        <v>-110.3813026</v>
      </c>
      <c r="J2373" s="1" t="str">
        <f t="shared" si="245"/>
        <v>Esker</v>
      </c>
      <c r="K2373" s="1" t="str">
        <f t="shared" si="243"/>
        <v>Grain Mount: 0.50 – 1.00 mm</v>
      </c>
      <c r="L2373" t="s">
        <v>4491</v>
      </c>
      <c r="M2373" s="1" t="str">
        <f t="shared" si="244"/>
        <v>Prp</v>
      </c>
      <c r="N2373" t="s">
        <v>18623</v>
      </c>
      <c r="O2373" t="s">
        <v>18624</v>
      </c>
      <c r="P2373" t="s">
        <v>18625</v>
      </c>
      <c r="Q2373" t="s">
        <v>18626</v>
      </c>
      <c r="R2373" t="s">
        <v>33</v>
      </c>
      <c r="S2373" t="s">
        <v>18627</v>
      </c>
      <c r="T2373" t="s">
        <v>212</v>
      </c>
      <c r="U2373" t="s">
        <v>245</v>
      </c>
      <c r="V2373" t="s">
        <v>11056</v>
      </c>
      <c r="W2373" t="s">
        <v>211</v>
      </c>
      <c r="X2373" t="s">
        <v>18628</v>
      </c>
    </row>
    <row r="2374" spans="1:24" hidden="1" x14ac:dyDescent="0.25">
      <c r="A2374" t="s">
        <v>18629</v>
      </c>
      <c r="B2374" t="s">
        <v>18630</v>
      </c>
      <c r="C2374" s="1" t="str">
        <f t="shared" si="240"/>
        <v>21:0955</v>
      </c>
      <c r="D2374" s="1" t="str">
        <f t="shared" si="241"/>
        <v>21:0006</v>
      </c>
      <c r="E2374" t="s">
        <v>6141</v>
      </c>
      <c r="F2374" t="s">
        <v>18631</v>
      </c>
      <c r="H2374">
        <v>64.727634899999998</v>
      </c>
      <c r="I2374">
        <v>-110.3813026</v>
      </c>
      <c r="J2374" s="1" t="str">
        <f t="shared" si="245"/>
        <v>Esker</v>
      </c>
      <c r="K2374" s="1" t="str">
        <f t="shared" si="243"/>
        <v>Grain Mount: 0.50 – 1.00 mm</v>
      </c>
      <c r="L2374" t="s">
        <v>4491</v>
      </c>
      <c r="M2374" s="1" t="str">
        <f t="shared" si="244"/>
        <v>Prp</v>
      </c>
      <c r="N2374" t="s">
        <v>16695</v>
      </c>
      <c r="O2374" t="s">
        <v>18632</v>
      </c>
      <c r="P2374" t="s">
        <v>18633</v>
      </c>
      <c r="Q2374" t="s">
        <v>8600</v>
      </c>
      <c r="R2374" t="s">
        <v>33</v>
      </c>
      <c r="S2374" t="s">
        <v>18634</v>
      </c>
      <c r="T2374" t="s">
        <v>7516</v>
      </c>
      <c r="U2374" t="s">
        <v>223</v>
      </c>
      <c r="V2374" t="s">
        <v>18508</v>
      </c>
      <c r="W2374" t="s">
        <v>211</v>
      </c>
      <c r="X2374" t="s">
        <v>5451</v>
      </c>
    </row>
    <row r="2375" spans="1:24" hidden="1" x14ac:dyDescent="0.25">
      <c r="A2375" t="s">
        <v>18635</v>
      </c>
      <c r="B2375" t="s">
        <v>18636</v>
      </c>
      <c r="C2375" s="1" t="str">
        <f t="shared" si="240"/>
        <v>21:0955</v>
      </c>
      <c r="D2375" s="1" t="str">
        <f t="shared" si="241"/>
        <v>21:0006</v>
      </c>
      <c r="E2375" t="s">
        <v>6141</v>
      </c>
      <c r="F2375" t="s">
        <v>18637</v>
      </c>
      <c r="H2375">
        <v>64.727634899999998</v>
      </c>
      <c r="I2375">
        <v>-110.3813026</v>
      </c>
      <c r="J2375" s="1" t="str">
        <f t="shared" si="245"/>
        <v>Esker</v>
      </c>
      <c r="K2375" s="1" t="str">
        <f t="shared" si="243"/>
        <v>Grain Mount: 0.50 – 1.00 mm</v>
      </c>
      <c r="L2375" t="s">
        <v>4491</v>
      </c>
      <c r="M2375" s="1" t="str">
        <f t="shared" si="244"/>
        <v>Prp</v>
      </c>
      <c r="N2375" t="s">
        <v>18638</v>
      </c>
      <c r="O2375" t="s">
        <v>1292</v>
      </c>
      <c r="P2375" t="s">
        <v>15382</v>
      </c>
      <c r="Q2375" t="s">
        <v>11946</v>
      </c>
      <c r="R2375" t="s">
        <v>33</v>
      </c>
      <c r="S2375" t="s">
        <v>2411</v>
      </c>
      <c r="T2375" t="s">
        <v>1527</v>
      </c>
      <c r="U2375" t="s">
        <v>246</v>
      </c>
      <c r="V2375" t="s">
        <v>2424</v>
      </c>
      <c r="W2375" t="s">
        <v>1030</v>
      </c>
      <c r="X2375" t="s">
        <v>18639</v>
      </c>
    </row>
    <row r="2376" spans="1:24" hidden="1" x14ac:dyDescent="0.25">
      <c r="A2376" t="s">
        <v>18640</v>
      </c>
      <c r="B2376" t="s">
        <v>18641</v>
      </c>
      <c r="C2376" s="1" t="str">
        <f t="shared" si="240"/>
        <v>21:0955</v>
      </c>
      <c r="D2376" s="1" t="str">
        <f t="shared" si="241"/>
        <v>21:0006</v>
      </c>
      <c r="E2376" t="s">
        <v>6141</v>
      </c>
      <c r="F2376" t="s">
        <v>18642</v>
      </c>
      <c r="H2376">
        <v>64.727634899999998</v>
      </c>
      <c r="I2376">
        <v>-110.3813026</v>
      </c>
      <c r="J2376" s="1" t="str">
        <f t="shared" si="245"/>
        <v>Esker</v>
      </c>
      <c r="K2376" s="1" t="str">
        <f t="shared" si="243"/>
        <v>Grain Mount: 0.50 – 1.00 mm</v>
      </c>
      <c r="L2376" t="s">
        <v>4491</v>
      </c>
      <c r="M2376" s="1" t="str">
        <f t="shared" si="244"/>
        <v>Prp</v>
      </c>
      <c r="N2376" t="s">
        <v>10320</v>
      </c>
      <c r="O2376" t="s">
        <v>18643</v>
      </c>
      <c r="P2376" t="s">
        <v>18644</v>
      </c>
      <c r="Q2376" t="s">
        <v>12812</v>
      </c>
      <c r="R2376" t="s">
        <v>462</v>
      </c>
      <c r="S2376" t="s">
        <v>5024</v>
      </c>
      <c r="T2376" t="s">
        <v>868</v>
      </c>
      <c r="U2376" t="s">
        <v>61</v>
      </c>
      <c r="V2376" t="s">
        <v>18645</v>
      </c>
      <c r="W2376" t="s">
        <v>1780</v>
      </c>
      <c r="X2376" t="s">
        <v>18646</v>
      </c>
    </row>
    <row r="2377" spans="1:24" hidden="1" x14ac:dyDescent="0.25">
      <c r="A2377" t="s">
        <v>18647</v>
      </c>
      <c r="B2377" t="s">
        <v>18648</v>
      </c>
      <c r="C2377" s="1" t="str">
        <f t="shared" si="240"/>
        <v>21:0955</v>
      </c>
      <c r="D2377" s="1" t="str">
        <f t="shared" si="241"/>
        <v>21:0006</v>
      </c>
      <c r="E2377" t="s">
        <v>6141</v>
      </c>
      <c r="F2377" t="s">
        <v>18649</v>
      </c>
      <c r="H2377">
        <v>64.727634899999998</v>
      </c>
      <c r="I2377">
        <v>-110.3813026</v>
      </c>
      <c r="J2377" s="1" t="str">
        <f t="shared" si="245"/>
        <v>Esker</v>
      </c>
      <c r="K2377" s="1" t="str">
        <f t="shared" si="243"/>
        <v>Grain Mount: 0.50 – 1.00 mm</v>
      </c>
      <c r="L2377" t="s">
        <v>4491</v>
      </c>
      <c r="M2377" s="1" t="str">
        <f t="shared" si="244"/>
        <v>Prp</v>
      </c>
      <c r="N2377" t="s">
        <v>12248</v>
      </c>
      <c r="O2377" t="s">
        <v>18650</v>
      </c>
      <c r="P2377" t="s">
        <v>18651</v>
      </c>
      <c r="Q2377" t="s">
        <v>18652</v>
      </c>
      <c r="R2377" t="s">
        <v>33</v>
      </c>
      <c r="S2377" t="s">
        <v>18653</v>
      </c>
      <c r="T2377" t="s">
        <v>1309</v>
      </c>
      <c r="U2377" t="s">
        <v>411</v>
      </c>
      <c r="V2377" t="s">
        <v>17531</v>
      </c>
      <c r="W2377" t="s">
        <v>1449</v>
      </c>
      <c r="X2377" t="s">
        <v>18654</v>
      </c>
    </row>
    <row r="2378" spans="1:24" hidden="1" x14ac:dyDescent="0.25">
      <c r="A2378" t="s">
        <v>18655</v>
      </c>
      <c r="B2378" t="s">
        <v>18656</v>
      </c>
      <c r="C2378" s="1" t="str">
        <f t="shared" si="240"/>
        <v>21:0955</v>
      </c>
      <c r="D2378" s="1" t="str">
        <f t="shared" si="241"/>
        <v>21:0006</v>
      </c>
      <c r="E2378" t="s">
        <v>6141</v>
      </c>
      <c r="F2378" t="s">
        <v>18657</v>
      </c>
      <c r="H2378">
        <v>64.727634899999998</v>
      </c>
      <c r="I2378">
        <v>-110.3813026</v>
      </c>
      <c r="J2378" s="1" t="str">
        <f t="shared" ref="J2378:J2398" si="246">HYPERLINK("http://geochem.nrcan.gc.ca/cdogs/content/kwd/kwd020073_e.htm", "Esker")</f>
        <v>Esker</v>
      </c>
      <c r="K2378" s="1" t="str">
        <f t="shared" si="243"/>
        <v>Grain Mount: 0.50 – 1.00 mm</v>
      </c>
      <c r="L2378" t="s">
        <v>4491</v>
      </c>
      <c r="M2378" s="1" t="str">
        <f t="shared" si="244"/>
        <v>Prp</v>
      </c>
      <c r="N2378" t="s">
        <v>16582</v>
      </c>
      <c r="O2378" t="s">
        <v>18658</v>
      </c>
      <c r="P2378" t="s">
        <v>18659</v>
      </c>
      <c r="Q2378" t="s">
        <v>8514</v>
      </c>
      <c r="R2378" t="s">
        <v>278</v>
      </c>
      <c r="S2378" t="s">
        <v>8586</v>
      </c>
      <c r="T2378" t="s">
        <v>5332</v>
      </c>
      <c r="U2378" t="s">
        <v>662</v>
      </c>
      <c r="V2378" t="s">
        <v>7681</v>
      </c>
      <c r="W2378" t="s">
        <v>1904</v>
      </c>
      <c r="X2378" t="s">
        <v>18660</v>
      </c>
    </row>
    <row r="2379" spans="1:24" hidden="1" x14ac:dyDescent="0.25">
      <c r="A2379" t="s">
        <v>18661</v>
      </c>
      <c r="B2379" t="s">
        <v>18662</v>
      </c>
      <c r="C2379" s="1" t="str">
        <f t="shared" si="240"/>
        <v>21:0955</v>
      </c>
      <c r="D2379" s="1" t="str">
        <f t="shared" si="241"/>
        <v>21:0006</v>
      </c>
      <c r="E2379" t="s">
        <v>6141</v>
      </c>
      <c r="F2379" t="s">
        <v>18663</v>
      </c>
      <c r="H2379">
        <v>64.727634899999998</v>
      </c>
      <c r="I2379">
        <v>-110.3813026</v>
      </c>
      <c r="J2379" s="1" t="str">
        <f t="shared" si="246"/>
        <v>Esker</v>
      </c>
      <c r="K2379" s="1" t="str">
        <f t="shared" si="243"/>
        <v>Grain Mount: 0.50 – 1.00 mm</v>
      </c>
      <c r="L2379" t="s">
        <v>4491</v>
      </c>
      <c r="M2379" s="1" t="str">
        <f t="shared" si="244"/>
        <v>Prp</v>
      </c>
      <c r="N2379" t="s">
        <v>18664</v>
      </c>
      <c r="O2379" t="s">
        <v>18665</v>
      </c>
      <c r="P2379" t="s">
        <v>575</v>
      </c>
      <c r="Q2379" t="s">
        <v>18666</v>
      </c>
      <c r="R2379" t="s">
        <v>555</v>
      </c>
      <c r="S2379" t="s">
        <v>18667</v>
      </c>
      <c r="T2379" t="s">
        <v>369</v>
      </c>
      <c r="U2379" t="s">
        <v>728</v>
      </c>
      <c r="V2379" t="s">
        <v>18668</v>
      </c>
      <c r="W2379" t="s">
        <v>5106</v>
      </c>
      <c r="X2379" t="s">
        <v>18669</v>
      </c>
    </row>
    <row r="2380" spans="1:24" hidden="1" x14ac:dyDescent="0.25">
      <c r="A2380" t="s">
        <v>18670</v>
      </c>
      <c r="B2380" t="s">
        <v>18671</v>
      </c>
      <c r="C2380" s="1" t="str">
        <f t="shared" si="240"/>
        <v>21:0955</v>
      </c>
      <c r="D2380" s="1" t="str">
        <f t="shared" si="241"/>
        <v>21:0006</v>
      </c>
      <c r="E2380" t="s">
        <v>6141</v>
      </c>
      <c r="F2380" t="s">
        <v>18672</v>
      </c>
      <c r="H2380">
        <v>64.727634899999998</v>
      </c>
      <c r="I2380">
        <v>-110.3813026</v>
      </c>
      <c r="J2380" s="1" t="str">
        <f t="shared" si="246"/>
        <v>Esker</v>
      </c>
      <c r="K2380" s="1" t="str">
        <f t="shared" si="243"/>
        <v>Grain Mount: 0.50 – 1.00 mm</v>
      </c>
      <c r="L2380" t="s">
        <v>4491</v>
      </c>
      <c r="M2380" s="1" t="str">
        <f t="shared" ref="M2380:M2386" si="247">HYPERLINK("http://geochem.nrcan.gc.ca/cdogs/content/kwd/kwd030530_e.htm", "Cr_Di")</f>
        <v>Cr_Di</v>
      </c>
      <c r="N2380" t="s">
        <v>1820</v>
      </c>
      <c r="O2380" t="s">
        <v>18673</v>
      </c>
      <c r="P2380" t="s">
        <v>934</v>
      </c>
      <c r="Q2380" t="s">
        <v>11194</v>
      </c>
      <c r="R2380" t="s">
        <v>1269</v>
      </c>
      <c r="S2380" t="s">
        <v>2213</v>
      </c>
      <c r="T2380" t="s">
        <v>2340</v>
      </c>
      <c r="U2380" t="s">
        <v>9558</v>
      </c>
      <c r="V2380" t="s">
        <v>18674</v>
      </c>
      <c r="W2380" t="s">
        <v>439</v>
      </c>
      <c r="X2380" t="s">
        <v>18675</v>
      </c>
    </row>
    <row r="2381" spans="1:24" hidden="1" x14ac:dyDescent="0.25">
      <c r="A2381" t="s">
        <v>18676</v>
      </c>
      <c r="B2381" t="s">
        <v>18677</v>
      </c>
      <c r="C2381" s="1" t="str">
        <f t="shared" si="240"/>
        <v>21:0955</v>
      </c>
      <c r="D2381" s="1" t="str">
        <f t="shared" si="241"/>
        <v>21:0006</v>
      </c>
      <c r="E2381" t="s">
        <v>6141</v>
      </c>
      <c r="F2381" t="s">
        <v>18678</v>
      </c>
      <c r="H2381">
        <v>64.727634899999998</v>
      </c>
      <c r="I2381">
        <v>-110.3813026</v>
      </c>
      <c r="J2381" s="1" t="str">
        <f t="shared" si="246"/>
        <v>Esker</v>
      </c>
      <c r="K2381" s="1" t="str">
        <f t="shared" si="243"/>
        <v>Grain Mount: 0.50 – 1.00 mm</v>
      </c>
      <c r="L2381" t="s">
        <v>4491</v>
      </c>
      <c r="M2381" s="1" t="str">
        <f t="shared" si="247"/>
        <v>Cr_Di</v>
      </c>
      <c r="N2381" t="s">
        <v>11316</v>
      </c>
      <c r="O2381" t="s">
        <v>18679</v>
      </c>
      <c r="P2381" t="s">
        <v>18680</v>
      </c>
      <c r="Q2381" t="s">
        <v>6492</v>
      </c>
      <c r="R2381" t="s">
        <v>307</v>
      </c>
      <c r="S2381" t="s">
        <v>18681</v>
      </c>
      <c r="T2381" t="s">
        <v>4123</v>
      </c>
      <c r="U2381" t="s">
        <v>6878</v>
      </c>
      <c r="V2381" t="s">
        <v>18682</v>
      </c>
      <c r="W2381" t="s">
        <v>1822</v>
      </c>
      <c r="X2381" t="s">
        <v>18683</v>
      </c>
    </row>
    <row r="2382" spans="1:24" hidden="1" x14ac:dyDescent="0.25">
      <c r="A2382" t="s">
        <v>18684</v>
      </c>
      <c r="B2382" t="s">
        <v>18685</v>
      </c>
      <c r="C2382" s="1" t="str">
        <f t="shared" si="240"/>
        <v>21:0955</v>
      </c>
      <c r="D2382" s="1" t="str">
        <f t="shared" si="241"/>
        <v>21:0006</v>
      </c>
      <c r="E2382" t="s">
        <v>6141</v>
      </c>
      <c r="F2382" t="s">
        <v>18686</v>
      </c>
      <c r="H2382">
        <v>64.727634899999998</v>
      </c>
      <c r="I2382">
        <v>-110.3813026</v>
      </c>
      <c r="J2382" s="1" t="str">
        <f t="shared" si="246"/>
        <v>Esker</v>
      </c>
      <c r="K2382" s="1" t="str">
        <f t="shared" si="243"/>
        <v>Grain Mount: 0.50 – 1.00 mm</v>
      </c>
      <c r="L2382" t="s">
        <v>4491</v>
      </c>
      <c r="M2382" s="1" t="str">
        <f t="shared" si="247"/>
        <v>Cr_Di</v>
      </c>
      <c r="N2382" t="s">
        <v>18687</v>
      </c>
      <c r="O2382" t="s">
        <v>18688</v>
      </c>
      <c r="P2382" t="s">
        <v>14533</v>
      </c>
      <c r="Q2382" t="s">
        <v>6528</v>
      </c>
      <c r="R2382" t="s">
        <v>5767</v>
      </c>
      <c r="S2382" t="s">
        <v>18689</v>
      </c>
      <c r="T2382" t="s">
        <v>569</v>
      </c>
      <c r="U2382" t="s">
        <v>9382</v>
      </c>
      <c r="V2382" t="s">
        <v>18690</v>
      </c>
      <c r="W2382" t="s">
        <v>1196</v>
      </c>
      <c r="X2382" t="s">
        <v>18691</v>
      </c>
    </row>
    <row r="2383" spans="1:24" hidden="1" x14ac:dyDescent="0.25">
      <c r="A2383" t="s">
        <v>18692</v>
      </c>
      <c r="B2383" t="s">
        <v>18693</v>
      </c>
      <c r="C2383" s="1" t="str">
        <f t="shared" si="240"/>
        <v>21:0955</v>
      </c>
      <c r="D2383" s="1" t="str">
        <f t="shared" si="241"/>
        <v>21:0006</v>
      </c>
      <c r="E2383" t="s">
        <v>6141</v>
      </c>
      <c r="F2383" t="s">
        <v>18694</v>
      </c>
      <c r="H2383">
        <v>64.727634899999998</v>
      </c>
      <c r="I2383">
        <v>-110.3813026</v>
      </c>
      <c r="J2383" s="1" t="str">
        <f t="shared" si="246"/>
        <v>Esker</v>
      </c>
      <c r="K2383" s="1" t="str">
        <f t="shared" si="243"/>
        <v>Grain Mount: 0.50 – 1.00 mm</v>
      </c>
      <c r="L2383" t="s">
        <v>4491</v>
      </c>
      <c r="M2383" s="1" t="str">
        <f t="shared" si="247"/>
        <v>Cr_Di</v>
      </c>
      <c r="N2383" t="s">
        <v>4926</v>
      </c>
      <c r="O2383" t="s">
        <v>18695</v>
      </c>
      <c r="P2383" t="s">
        <v>2835</v>
      </c>
      <c r="Q2383" t="s">
        <v>18696</v>
      </c>
      <c r="R2383" t="s">
        <v>221</v>
      </c>
      <c r="S2383" t="s">
        <v>18689</v>
      </c>
      <c r="T2383" t="s">
        <v>1193</v>
      </c>
      <c r="U2383" t="s">
        <v>6440</v>
      </c>
      <c r="V2383" t="s">
        <v>18697</v>
      </c>
      <c r="W2383" t="s">
        <v>295</v>
      </c>
      <c r="X2383" t="s">
        <v>18698</v>
      </c>
    </row>
    <row r="2384" spans="1:24" hidden="1" x14ac:dyDescent="0.25">
      <c r="A2384" t="s">
        <v>18699</v>
      </c>
      <c r="B2384" t="s">
        <v>18700</v>
      </c>
      <c r="C2384" s="1" t="str">
        <f t="shared" si="240"/>
        <v>21:0955</v>
      </c>
      <c r="D2384" s="1" t="str">
        <f t="shared" si="241"/>
        <v>21:0006</v>
      </c>
      <c r="E2384" t="s">
        <v>6141</v>
      </c>
      <c r="F2384" t="s">
        <v>18701</v>
      </c>
      <c r="H2384">
        <v>64.727634899999998</v>
      </c>
      <c r="I2384">
        <v>-110.3813026</v>
      </c>
      <c r="J2384" s="1" t="str">
        <f t="shared" si="246"/>
        <v>Esker</v>
      </c>
      <c r="K2384" s="1" t="str">
        <f t="shared" si="243"/>
        <v>Grain Mount: 0.50 – 1.00 mm</v>
      </c>
      <c r="L2384" t="s">
        <v>4491</v>
      </c>
      <c r="M2384" s="1" t="str">
        <f t="shared" si="247"/>
        <v>Cr_Di</v>
      </c>
      <c r="N2384" t="s">
        <v>11316</v>
      </c>
      <c r="O2384" t="s">
        <v>18702</v>
      </c>
      <c r="P2384" t="s">
        <v>5140</v>
      </c>
      <c r="Q2384" t="s">
        <v>14692</v>
      </c>
      <c r="R2384" t="s">
        <v>307</v>
      </c>
      <c r="S2384" t="s">
        <v>16282</v>
      </c>
      <c r="T2384" t="s">
        <v>775</v>
      </c>
      <c r="U2384" t="s">
        <v>5690</v>
      </c>
      <c r="V2384" t="s">
        <v>18703</v>
      </c>
      <c r="W2384" t="s">
        <v>1058</v>
      </c>
      <c r="X2384" t="s">
        <v>18704</v>
      </c>
    </row>
    <row r="2385" spans="1:24" hidden="1" x14ac:dyDescent="0.25">
      <c r="A2385" t="s">
        <v>18705</v>
      </c>
      <c r="B2385" t="s">
        <v>18706</v>
      </c>
      <c r="C2385" s="1" t="str">
        <f t="shared" si="240"/>
        <v>21:0955</v>
      </c>
      <c r="D2385" s="1" t="str">
        <f t="shared" si="241"/>
        <v>21:0006</v>
      </c>
      <c r="E2385" t="s">
        <v>6141</v>
      </c>
      <c r="F2385" t="s">
        <v>18707</v>
      </c>
      <c r="H2385">
        <v>64.727634899999998</v>
      </c>
      <c r="I2385">
        <v>-110.3813026</v>
      </c>
      <c r="J2385" s="1" t="str">
        <f t="shared" si="246"/>
        <v>Esker</v>
      </c>
      <c r="K2385" s="1" t="str">
        <f t="shared" si="243"/>
        <v>Grain Mount: 0.50 – 1.00 mm</v>
      </c>
      <c r="L2385" t="s">
        <v>4491</v>
      </c>
      <c r="M2385" s="1" t="str">
        <f t="shared" si="247"/>
        <v>Cr_Di</v>
      </c>
      <c r="N2385" t="s">
        <v>5900</v>
      </c>
      <c r="O2385" t="s">
        <v>18708</v>
      </c>
      <c r="P2385" t="s">
        <v>6771</v>
      </c>
      <c r="Q2385" t="s">
        <v>7654</v>
      </c>
      <c r="R2385" t="s">
        <v>254</v>
      </c>
      <c r="S2385" t="s">
        <v>10321</v>
      </c>
      <c r="T2385" t="s">
        <v>78</v>
      </c>
      <c r="U2385" t="s">
        <v>6396</v>
      </c>
      <c r="V2385" t="s">
        <v>18709</v>
      </c>
      <c r="W2385" t="s">
        <v>345</v>
      </c>
      <c r="X2385" t="s">
        <v>18710</v>
      </c>
    </row>
    <row r="2386" spans="1:24" hidden="1" x14ac:dyDescent="0.25">
      <c r="A2386" t="s">
        <v>18711</v>
      </c>
      <c r="B2386" t="s">
        <v>18712</v>
      </c>
      <c r="C2386" s="1" t="str">
        <f t="shared" si="240"/>
        <v>21:0955</v>
      </c>
      <c r="D2386" s="1" t="str">
        <f t="shared" si="241"/>
        <v>21:0006</v>
      </c>
      <c r="E2386" t="s">
        <v>6141</v>
      </c>
      <c r="F2386" t="s">
        <v>18713</v>
      </c>
      <c r="H2386">
        <v>64.727634899999998</v>
      </c>
      <c r="I2386">
        <v>-110.3813026</v>
      </c>
      <c r="J2386" s="1" t="str">
        <f t="shared" si="246"/>
        <v>Esker</v>
      </c>
      <c r="K2386" s="1" t="str">
        <f t="shared" si="243"/>
        <v>Grain Mount: 0.50 – 1.00 mm</v>
      </c>
      <c r="L2386" t="s">
        <v>4491</v>
      </c>
      <c r="M2386" s="1" t="str">
        <f t="shared" si="247"/>
        <v>Cr_Di</v>
      </c>
      <c r="N2386" t="s">
        <v>14115</v>
      </c>
      <c r="O2386" t="s">
        <v>3911</v>
      </c>
      <c r="P2386" t="s">
        <v>6396</v>
      </c>
      <c r="Q2386" t="s">
        <v>18714</v>
      </c>
      <c r="R2386" t="s">
        <v>469</v>
      </c>
      <c r="S2386" t="s">
        <v>18715</v>
      </c>
      <c r="T2386" t="s">
        <v>400</v>
      </c>
      <c r="U2386" t="s">
        <v>2112</v>
      </c>
      <c r="V2386" t="s">
        <v>18716</v>
      </c>
      <c r="W2386" t="s">
        <v>495</v>
      </c>
      <c r="X2386" t="s">
        <v>18717</v>
      </c>
    </row>
    <row r="2387" spans="1:24" hidden="1" x14ac:dyDescent="0.25">
      <c r="A2387" t="s">
        <v>18718</v>
      </c>
      <c r="B2387" t="s">
        <v>18719</v>
      </c>
      <c r="C2387" s="1" t="str">
        <f t="shared" si="240"/>
        <v>21:0955</v>
      </c>
      <c r="D2387" s="1" t="str">
        <f t="shared" si="241"/>
        <v>21:0006</v>
      </c>
      <c r="E2387" t="s">
        <v>6141</v>
      </c>
      <c r="F2387" t="s">
        <v>18720</v>
      </c>
      <c r="H2387">
        <v>64.727634899999998</v>
      </c>
      <c r="I2387">
        <v>-110.3813026</v>
      </c>
      <c r="J2387" s="1" t="str">
        <f t="shared" si="246"/>
        <v>Esker</v>
      </c>
      <c r="K2387" s="1" t="str">
        <f t="shared" si="243"/>
        <v>Grain Mount: 0.50 – 1.00 mm</v>
      </c>
      <c r="L2387" t="s">
        <v>4491</v>
      </c>
      <c r="M2387" s="1" t="str">
        <f>HYPERLINK("http://geochem.nrcan.gc.ca/cdogs/content/kwd/kwd030543_e.htm", "Di")</f>
        <v>Di</v>
      </c>
      <c r="N2387" t="s">
        <v>6518</v>
      </c>
      <c r="O2387" t="s">
        <v>18721</v>
      </c>
      <c r="P2387" t="s">
        <v>5031</v>
      </c>
      <c r="Q2387" t="s">
        <v>18722</v>
      </c>
      <c r="R2387" t="s">
        <v>233</v>
      </c>
      <c r="S2387" t="s">
        <v>12395</v>
      </c>
      <c r="T2387" t="s">
        <v>2948</v>
      </c>
      <c r="U2387" t="s">
        <v>10097</v>
      </c>
      <c r="V2387" t="s">
        <v>18723</v>
      </c>
      <c r="W2387" t="s">
        <v>1644</v>
      </c>
      <c r="X2387" t="s">
        <v>18724</v>
      </c>
    </row>
    <row r="2388" spans="1:24" hidden="1" x14ac:dyDescent="0.25">
      <c r="A2388" t="s">
        <v>18725</v>
      </c>
      <c r="B2388" t="s">
        <v>18726</v>
      </c>
      <c r="C2388" s="1" t="str">
        <f t="shared" si="240"/>
        <v>21:0955</v>
      </c>
      <c r="D2388" s="1" t="str">
        <f t="shared" si="241"/>
        <v>21:0006</v>
      </c>
      <c r="E2388" t="s">
        <v>6141</v>
      </c>
      <c r="F2388" t="s">
        <v>18727</v>
      </c>
      <c r="H2388">
        <v>64.727634899999998</v>
      </c>
      <c r="I2388">
        <v>-110.3813026</v>
      </c>
      <c r="J2388" s="1" t="str">
        <f t="shared" si="246"/>
        <v>Esker</v>
      </c>
      <c r="K2388" s="1" t="str">
        <f t="shared" si="243"/>
        <v>Grain Mount: 0.50 – 1.00 mm</v>
      </c>
      <c r="L2388" t="s">
        <v>4491</v>
      </c>
      <c r="M2388" s="1" t="str">
        <f t="shared" ref="M2388:M2398" si="248">HYPERLINK("http://geochem.nrcan.gc.ca/cdogs/content/kwd/kwd030530_e.htm", "Cr_Di")</f>
        <v>Cr_Di</v>
      </c>
      <c r="N2388" t="s">
        <v>12475</v>
      </c>
      <c r="O2388" t="s">
        <v>18728</v>
      </c>
      <c r="P2388" t="s">
        <v>9267</v>
      </c>
      <c r="Q2388" t="s">
        <v>5849</v>
      </c>
      <c r="R2388" t="s">
        <v>245</v>
      </c>
      <c r="S2388" t="s">
        <v>18729</v>
      </c>
      <c r="T2388" t="s">
        <v>393</v>
      </c>
      <c r="U2388" t="s">
        <v>11185</v>
      </c>
      <c r="V2388" t="s">
        <v>18730</v>
      </c>
      <c r="W2388" t="s">
        <v>3487</v>
      </c>
      <c r="X2388" t="s">
        <v>4509</v>
      </c>
    </row>
    <row r="2389" spans="1:24" hidden="1" x14ac:dyDescent="0.25">
      <c r="A2389" t="s">
        <v>18731</v>
      </c>
      <c r="B2389" t="s">
        <v>18732</v>
      </c>
      <c r="C2389" s="1" t="str">
        <f t="shared" si="240"/>
        <v>21:0955</v>
      </c>
      <c r="D2389" s="1" t="str">
        <f t="shared" si="241"/>
        <v>21:0006</v>
      </c>
      <c r="E2389" t="s">
        <v>6141</v>
      </c>
      <c r="F2389" t="s">
        <v>18733</v>
      </c>
      <c r="H2389">
        <v>64.727634899999998</v>
      </c>
      <c r="I2389">
        <v>-110.3813026</v>
      </c>
      <c r="J2389" s="1" t="str">
        <f t="shared" si="246"/>
        <v>Esker</v>
      </c>
      <c r="K2389" s="1" t="str">
        <f t="shared" si="243"/>
        <v>Grain Mount: 0.50 – 1.00 mm</v>
      </c>
      <c r="L2389" t="s">
        <v>4491</v>
      </c>
      <c r="M2389" s="1" t="str">
        <f t="shared" si="248"/>
        <v>Cr_Di</v>
      </c>
      <c r="N2389" t="s">
        <v>9470</v>
      </c>
      <c r="O2389" t="s">
        <v>11378</v>
      </c>
      <c r="P2389" t="s">
        <v>6565</v>
      </c>
      <c r="Q2389" t="s">
        <v>6637</v>
      </c>
      <c r="R2389" t="s">
        <v>409</v>
      </c>
      <c r="S2389" t="s">
        <v>16820</v>
      </c>
      <c r="T2389" t="s">
        <v>775</v>
      </c>
      <c r="U2389" t="s">
        <v>18734</v>
      </c>
      <c r="V2389" t="s">
        <v>18735</v>
      </c>
      <c r="W2389" t="s">
        <v>1428</v>
      </c>
      <c r="X2389" t="s">
        <v>18736</v>
      </c>
    </row>
    <row r="2390" spans="1:24" hidden="1" x14ac:dyDescent="0.25">
      <c r="A2390" t="s">
        <v>18737</v>
      </c>
      <c r="B2390" t="s">
        <v>18738</v>
      </c>
      <c r="C2390" s="1" t="str">
        <f t="shared" si="240"/>
        <v>21:0955</v>
      </c>
      <c r="D2390" s="1" t="str">
        <f t="shared" si="241"/>
        <v>21:0006</v>
      </c>
      <c r="E2390" t="s">
        <v>6141</v>
      </c>
      <c r="F2390" t="s">
        <v>18739</v>
      </c>
      <c r="H2390">
        <v>64.727634899999998</v>
      </c>
      <c r="I2390">
        <v>-110.3813026</v>
      </c>
      <c r="J2390" s="1" t="str">
        <f t="shared" si="246"/>
        <v>Esker</v>
      </c>
      <c r="K2390" s="1" t="str">
        <f t="shared" si="243"/>
        <v>Grain Mount: 0.50 – 1.00 mm</v>
      </c>
      <c r="L2390" t="s">
        <v>4491</v>
      </c>
      <c r="M2390" s="1" t="str">
        <f t="shared" si="248"/>
        <v>Cr_Di</v>
      </c>
      <c r="N2390" t="s">
        <v>13289</v>
      </c>
      <c r="O2390" t="s">
        <v>18740</v>
      </c>
      <c r="P2390" t="s">
        <v>11335</v>
      </c>
      <c r="Q2390" t="s">
        <v>6545</v>
      </c>
      <c r="R2390" t="s">
        <v>172</v>
      </c>
      <c r="S2390" t="s">
        <v>18741</v>
      </c>
      <c r="T2390" t="s">
        <v>669</v>
      </c>
      <c r="U2390" t="s">
        <v>5702</v>
      </c>
      <c r="V2390" t="s">
        <v>18742</v>
      </c>
      <c r="W2390" t="s">
        <v>3465</v>
      </c>
      <c r="X2390" t="s">
        <v>18743</v>
      </c>
    </row>
    <row r="2391" spans="1:24" hidden="1" x14ac:dyDescent="0.25">
      <c r="A2391" t="s">
        <v>18744</v>
      </c>
      <c r="B2391" t="s">
        <v>18745</v>
      </c>
      <c r="C2391" s="1" t="str">
        <f t="shared" si="240"/>
        <v>21:0955</v>
      </c>
      <c r="D2391" s="1" t="str">
        <f t="shared" si="241"/>
        <v>21:0006</v>
      </c>
      <c r="E2391" t="s">
        <v>6141</v>
      </c>
      <c r="F2391" t="s">
        <v>18746</v>
      </c>
      <c r="H2391">
        <v>64.727634899999998</v>
      </c>
      <c r="I2391">
        <v>-110.3813026</v>
      </c>
      <c r="J2391" s="1" t="str">
        <f t="shared" si="246"/>
        <v>Esker</v>
      </c>
      <c r="K2391" s="1" t="str">
        <f t="shared" si="243"/>
        <v>Grain Mount: 0.50 – 1.00 mm</v>
      </c>
      <c r="L2391" t="s">
        <v>4491</v>
      </c>
      <c r="M2391" s="1" t="str">
        <f t="shared" si="248"/>
        <v>Cr_Di</v>
      </c>
      <c r="N2391" t="s">
        <v>1016</v>
      </c>
      <c r="O2391" t="s">
        <v>15642</v>
      </c>
      <c r="P2391" t="s">
        <v>1189</v>
      </c>
      <c r="Q2391" t="s">
        <v>6574</v>
      </c>
      <c r="R2391" t="s">
        <v>1213</v>
      </c>
      <c r="S2391" t="s">
        <v>6629</v>
      </c>
      <c r="T2391" t="s">
        <v>4842</v>
      </c>
      <c r="U2391" t="s">
        <v>18747</v>
      </c>
      <c r="V2391" t="s">
        <v>18748</v>
      </c>
      <c r="W2391" t="s">
        <v>1172</v>
      </c>
      <c r="X2391" t="s">
        <v>18749</v>
      </c>
    </row>
    <row r="2392" spans="1:24" hidden="1" x14ac:dyDescent="0.25">
      <c r="A2392" t="s">
        <v>18750</v>
      </c>
      <c r="B2392" t="s">
        <v>18751</v>
      </c>
      <c r="C2392" s="1" t="str">
        <f t="shared" si="240"/>
        <v>21:0955</v>
      </c>
      <c r="D2392" s="1" t="str">
        <f t="shared" si="241"/>
        <v>21:0006</v>
      </c>
      <c r="E2392" t="s">
        <v>6141</v>
      </c>
      <c r="F2392" t="s">
        <v>18752</v>
      </c>
      <c r="H2392">
        <v>64.727634899999998</v>
      </c>
      <c r="I2392">
        <v>-110.3813026</v>
      </c>
      <c r="J2392" s="1" t="str">
        <f t="shared" si="246"/>
        <v>Esker</v>
      </c>
      <c r="K2392" s="1" t="str">
        <f t="shared" si="243"/>
        <v>Grain Mount: 0.50 – 1.00 mm</v>
      </c>
      <c r="L2392" t="s">
        <v>4491</v>
      </c>
      <c r="M2392" s="1" t="str">
        <f t="shared" si="248"/>
        <v>Cr_Di</v>
      </c>
      <c r="N2392" t="s">
        <v>2944</v>
      </c>
      <c r="O2392" t="s">
        <v>6874</v>
      </c>
      <c r="P2392" t="s">
        <v>6768</v>
      </c>
      <c r="Q2392" t="s">
        <v>6804</v>
      </c>
      <c r="R2392" t="s">
        <v>307</v>
      </c>
      <c r="S2392" t="s">
        <v>18753</v>
      </c>
      <c r="T2392" t="s">
        <v>425</v>
      </c>
      <c r="U2392" t="s">
        <v>13721</v>
      </c>
      <c r="V2392" t="s">
        <v>18754</v>
      </c>
      <c r="W2392" t="s">
        <v>1093</v>
      </c>
      <c r="X2392" t="s">
        <v>18755</v>
      </c>
    </row>
    <row r="2393" spans="1:24" hidden="1" x14ac:dyDescent="0.25">
      <c r="A2393" t="s">
        <v>18756</v>
      </c>
      <c r="B2393" t="s">
        <v>18757</v>
      </c>
      <c r="C2393" s="1" t="str">
        <f t="shared" si="240"/>
        <v>21:0955</v>
      </c>
      <c r="D2393" s="1" t="str">
        <f t="shared" si="241"/>
        <v>21:0006</v>
      </c>
      <c r="E2393" t="s">
        <v>6141</v>
      </c>
      <c r="F2393" t="s">
        <v>18758</v>
      </c>
      <c r="H2393">
        <v>64.727634899999998</v>
      </c>
      <c r="I2393">
        <v>-110.3813026</v>
      </c>
      <c r="J2393" s="1" t="str">
        <f t="shared" si="246"/>
        <v>Esker</v>
      </c>
      <c r="K2393" s="1" t="str">
        <f t="shared" si="243"/>
        <v>Grain Mount: 0.50 – 1.00 mm</v>
      </c>
      <c r="L2393" t="s">
        <v>4491</v>
      </c>
      <c r="M2393" s="1" t="str">
        <f t="shared" si="248"/>
        <v>Cr_Di</v>
      </c>
      <c r="N2393" t="s">
        <v>2043</v>
      </c>
      <c r="O2393" t="s">
        <v>18759</v>
      </c>
      <c r="P2393" t="s">
        <v>1887</v>
      </c>
      <c r="Q2393" t="s">
        <v>2015</v>
      </c>
      <c r="R2393" t="s">
        <v>221</v>
      </c>
      <c r="S2393" t="s">
        <v>18760</v>
      </c>
      <c r="T2393" t="s">
        <v>1213</v>
      </c>
      <c r="U2393" t="s">
        <v>18734</v>
      </c>
      <c r="V2393" t="s">
        <v>18761</v>
      </c>
      <c r="W2393" t="s">
        <v>1428</v>
      </c>
      <c r="X2393" t="s">
        <v>18762</v>
      </c>
    </row>
    <row r="2394" spans="1:24" hidden="1" x14ac:dyDescent="0.25">
      <c r="A2394" t="s">
        <v>18763</v>
      </c>
      <c r="B2394" t="s">
        <v>18764</v>
      </c>
      <c r="C2394" s="1" t="str">
        <f t="shared" si="240"/>
        <v>21:0955</v>
      </c>
      <c r="D2394" s="1" t="str">
        <f t="shared" si="241"/>
        <v>21:0006</v>
      </c>
      <c r="E2394" t="s">
        <v>6141</v>
      </c>
      <c r="F2394" t="s">
        <v>18765</v>
      </c>
      <c r="H2394">
        <v>64.727634899999998</v>
      </c>
      <c r="I2394">
        <v>-110.3813026</v>
      </c>
      <c r="J2394" s="1" t="str">
        <f t="shared" si="246"/>
        <v>Esker</v>
      </c>
      <c r="K2394" s="1" t="str">
        <f t="shared" si="243"/>
        <v>Grain Mount: 0.50 – 1.00 mm</v>
      </c>
      <c r="L2394" t="s">
        <v>4491</v>
      </c>
      <c r="M2394" s="1" t="str">
        <f t="shared" si="248"/>
        <v>Cr_Di</v>
      </c>
      <c r="N2394" t="s">
        <v>6768</v>
      </c>
      <c r="O2394" t="s">
        <v>18766</v>
      </c>
      <c r="P2394" t="s">
        <v>6408</v>
      </c>
      <c r="Q2394" t="s">
        <v>6709</v>
      </c>
      <c r="R2394" t="s">
        <v>209</v>
      </c>
      <c r="S2394" t="s">
        <v>5189</v>
      </c>
      <c r="T2394" t="s">
        <v>480</v>
      </c>
      <c r="U2394" t="s">
        <v>1687</v>
      </c>
      <c r="V2394" t="s">
        <v>18767</v>
      </c>
      <c r="W2394" t="s">
        <v>6274</v>
      </c>
      <c r="X2394" t="s">
        <v>18768</v>
      </c>
    </row>
    <row r="2395" spans="1:24" hidden="1" x14ac:dyDescent="0.25">
      <c r="A2395" t="s">
        <v>18769</v>
      </c>
      <c r="B2395" t="s">
        <v>18770</v>
      </c>
      <c r="C2395" s="1" t="str">
        <f t="shared" si="240"/>
        <v>21:0955</v>
      </c>
      <c r="D2395" s="1" t="str">
        <f t="shared" si="241"/>
        <v>21:0006</v>
      </c>
      <c r="E2395" t="s">
        <v>6141</v>
      </c>
      <c r="F2395" t="s">
        <v>18771</v>
      </c>
      <c r="H2395">
        <v>64.727634899999998</v>
      </c>
      <c r="I2395">
        <v>-110.3813026</v>
      </c>
      <c r="J2395" s="1" t="str">
        <f t="shared" si="246"/>
        <v>Esker</v>
      </c>
      <c r="K2395" s="1" t="str">
        <f t="shared" si="243"/>
        <v>Grain Mount: 0.50 – 1.00 mm</v>
      </c>
      <c r="L2395" t="s">
        <v>4491</v>
      </c>
      <c r="M2395" s="1" t="str">
        <f t="shared" si="248"/>
        <v>Cr_Di</v>
      </c>
      <c r="N2395" t="s">
        <v>6635</v>
      </c>
      <c r="O2395" t="s">
        <v>4587</v>
      </c>
      <c r="P2395" t="s">
        <v>13223</v>
      </c>
      <c r="Q2395" t="s">
        <v>13347</v>
      </c>
      <c r="R2395" t="s">
        <v>307</v>
      </c>
      <c r="S2395" t="s">
        <v>4492</v>
      </c>
      <c r="T2395" t="s">
        <v>4827</v>
      </c>
      <c r="U2395" t="s">
        <v>2341</v>
      </c>
      <c r="V2395" t="s">
        <v>18772</v>
      </c>
      <c r="W2395" t="s">
        <v>1601</v>
      </c>
      <c r="X2395" t="s">
        <v>18773</v>
      </c>
    </row>
    <row r="2396" spans="1:24" hidden="1" x14ac:dyDescent="0.25">
      <c r="A2396" t="s">
        <v>18774</v>
      </c>
      <c r="B2396" t="s">
        <v>18775</v>
      </c>
      <c r="C2396" s="1" t="str">
        <f t="shared" si="240"/>
        <v>21:0955</v>
      </c>
      <c r="D2396" s="1" t="str">
        <f t="shared" si="241"/>
        <v>21:0006</v>
      </c>
      <c r="E2396" t="s">
        <v>6141</v>
      </c>
      <c r="F2396" t="s">
        <v>18776</v>
      </c>
      <c r="H2396">
        <v>64.727634899999998</v>
      </c>
      <c r="I2396">
        <v>-110.3813026</v>
      </c>
      <c r="J2396" s="1" t="str">
        <f t="shared" si="246"/>
        <v>Esker</v>
      </c>
      <c r="K2396" s="1" t="str">
        <f t="shared" si="243"/>
        <v>Grain Mount: 0.50 – 1.00 mm</v>
      </c>
      <c r="L2396" t="s">
        <v>4491</v>
      </c>
      <c r="M2396" s="1" t="str">
        <f t="shared" si="248"/>
        <v>Cr_Di</v>
      </c>
      <c r="N2396" t="s">
        <v>2348</v>
      </c>
      <c r="O2396" t="s">
        <v>18777</v>
      </c>
      <c r="P2396" t="s">
        <v>6482</v>
      </c>
      <c r="Q2396" t="s">
        <v>18778</v>
      </c>
      <c r="R2396" t="s">
        <v>490</v>
      </c>
      <c r="S2396" t="s">
        <v>18779</v>
      </c>
      <c r="T2396" t="s">
        <v>3235</v>
      </c>
      <c r="U2396" t="s">
        <v>9588</v>
      </c>
      <c r="V2396" t="s">
        <v>1389</v>
      </c>
      <c r="W2396" t="s">
        <v>1022</v>
      </c>
      <c r="X2396" t="s">
        <v>18780</v>
      </c>
    </row>
    <row r="2397" spans="1:24" hidden="1" x14ac:dyDescent="0.25">
      <c r="A2397" t="s">
        <v>18781</v>
      </c>
      <c r="B2397" t="s">
        <v>18782</v>
      </c>
      <c r="C2397" s="1" t="str">
        <f t="shared" si="240"/>
        <v>21:0955</v>
      </c>
      <c r="D2397" s="1" t="str">
        <f t="shared" si="241"/>
        <v>21:0006</v>
      </c>
      <c r="E2397" t="s">
        <v>6141</v>
      </c>
      <c r="F2397" t="s">
        <v>18783</v>
      </c>
      <c r="H2397">
        <v>64.727634899999998</v>
      </c>
      <c r="I2397">
        <v>-110.3813026</v>
      </c>
      <c r="J2397" s="1" t="str">
        <f t="shared" si="246"/>
        <v>Esker</v>
      </c>
      <c r="K2397" s="1" t="str">
        <f t="shared" si="243"/>
        <v>Grain Mount: 0.50 – 1.00 mm</v>
      </c>
      <c r="L2397" t="s">
        <v>4491</v>
      </c>
      <c r="M2397" s="1" t="str">
        <f t="shared" si="248"/>
        <v>Cr_Di</v>
      </c>
      <c r="N2397" t="s">
        <v>13295</v>
      </c>
      <c r="O2397" t="s">
        <v>545</v>
      </c>
      <c r="P2397" t="s">
        <v>13205</v>
      </c>
      <c r="Q2397" t="s">
        <v>13566</v>
      </c>
      <c r="R2397" t="s">
        <v>676</v>
      </c>
      <c r="S2397" t="s">
        <v>18784</v>
      </c>
      <c r="T2397" t="s">
        <v>775</v>
      </c>
      <c r="U2397" t="s">
        <v>11284</v>
      </c>
      <c r="V2397" t="s">
        <v>18785</v>
      </c>
      <c r="W2397" t="s">
        <v>1513</v>
      </c>
      <c r="X2397" t="s">
        <v>18786</v>
      </c>
    </row>
    <row r="2398" spans="1:24" hidden="1" x14ac:dyDescent="0.25">
      <c r="A2398" t="s">
        <v>18787</v>
      </c>
      <c r="B2398" t="s">
        <v>18788</v>
      </c>
      <c r="C2398" s="1" t="str">
        <f t="shared" ref="C2398:C2461" si="249">HYPERLINK("http://geochem.nrcan.gc.ca/cdogs/content/bdl/bdl210955_e.htm", "21:0955")</f>
        <v>21:0955</v>
      </c>
      <c r="D2398" s="1" t="str">
        <f t="shared" ref="D2398:D2461" si="250">HYPERLINK("http://geochem.nrcan.gc.ca/cdogs/content/svy/svy210006_e.htm", "21:0006")</f>
        <v>21:0006</v>
      </c>
      <c r="E2398" t="s">
        <v>6141</v>
      </c>
      <c r="F2398" t="s">
        <v>18789</v>
      </c>
      <c r="H2398">
        <v>64.727634899999998</v>
      </c>
      <c r="I2398">
        <v>-110.3813026</v>
      </c>
      <c r="J2398" s="1" t="str">
        <f t="shared" si="246"/>
        <v>Esker</v>
      </c>
      <c r="K2398" s="1" t="str">
        <f t="shared" si="243"/>
        <v>Grain Mount: 0.50 – 1.00 mm</v>
      </c>
      <c r="L2398" t="s">
        <v>4491</v>
      </c>
      <c r="M2398" s="1" t="str">
        <f t="shared" si="248"/>
        <v>Cr_Di</v>
      </c>
      <c r="N2398" t="s">
        <v>18790</v>
      </c>
      <c r="O2398" t="s">
        <v>374</v>
      </c>
      <c r="P2398" t="s">
        <v>18791</v>
      </c>
      <c r="Q2398" t="s">
        <v>18792</v>
      </c>
      <c r="R2398" t="s">
        <v>333</v>
      </c>
      <c r="S2398" t="s">
        <v>18793</v>
      </c>
      <c r="T2398" t="s">
        <v>6400</v>
      </c>
      <c r="U2398" t="s">
        <v>6417</v>
      </c>
      <c r="V2398" t="s">
        <v>18794</v>
      </c>
      <c r="W2398" t="s">
        <v>6568</v>
      </c>
      <c r="X2398" t="s">
        <v>18795</v>
      </c>
    </row>
    <row r="2399" spans="1:24" hidden="1" x14ac:dyDescent="0.25">
      <c r="A2399" t="s">
        <v>18796</v>
      </c>
      <c r="B2399" t="s">
        <v>18797</v>
      </c>
      <c r="C2399" s="1" t="str">
        <f t="shared" si="249"/>
        <v>21:0955</v>
      </c>
      <c r="D2399" s="1" t="str">
        <f t="shared" si="250"/>
        <v>21:0006</v>
      </c>
      <c r="E2399" t="s">
        <v>10491</v>
      </c>
      <c r="F2399" t="s">
        <v>18798</v>
      </c>
      <c r="H2399">
        <v>64.789421599999997</v>
      </c>
      <c r="I2399">
        <v>-111.05480849999999</v>
      </c>
      <c r="J2399" s="1" t="str">
        <f t="shared" ref="J2399:J2462" si="251">HYPERLINK("http://geochem.nrcan.gc.ca/cdogs/content/kwd/kwd020044_e.htm", "Till")</f>
        <v>Till</v>
      </c>
      <c r="K2399" s="1" t="str">
        <f t="shared" si="243"/>
        <v>Grain Mount: 0.50 – 1.00 mm</v>
      </c>
      <c r="L2399" t="s">
        <v>18799</v>
      </c>
      <c r="M2399" s="1" t="str">
        <f>HYPERLINK("http://geochem.nrcan.gc.ca/cdogs/content/kwd/kwd030523_e.htm", "Prp")</f>
        <v>Prp</v>
      </c>
      <c r="N2399" t="s">
        <v>274</v>
      </c>
      <c r="O2399" t="s">
        <v>12123</v>
      </c>
      <c r="P2399" t="s">
        <v>8940</v>
      </c>
      <c r="Q2399" t="s">
        <v>18800</v>
      </c>
      <c r="R2399" t="s">
        <v>33</v>
      </c>
      <c r="S2399" t="s">
        <v>18801</v>
      </c>
      <c r="T2399" t="s">
        <v>15331</v>
      </c>
      <c r="U2399" t="s">
        <v>641</v>
      </c>
      <c r="V2399" t="s">
        <v>18802</v>
      </c>
      <c r="W2399" t="s">
        <v>18803</v>
      </c>
      <c r="X2399" t="s">
        <v>18804</v>
      </c>
    </row>
    <row r="2400" spans="1:24" hidden="1" x14ac:dyDescent="0.25">
      <c r="A2400" t="s">
        <v>18805</v>
      </c>
      <c r="B2400" t="s">
        <v>18806</v>
      </c>
      <c r="C2400" s="1" t="str">
        <f t="shared" si="249"/>
        <v>21:0955</v>
      </c>
      <c r="D2400" s="1" t="str">
        <f t="shared" si="250"/>
        <v>21:0006</v>
      </c>
      <c r="E2400" t="s">
        <v>10491</v>
      </c>
      <c r="F2400" t="s">
        <v>18807</v>
      </c>
      <c r="H2400">
        <v>64.789421599999997</v>
      </c>
      <c r="I2400">
        <v>-111.05480849999999</v>
      </c>
      <c r="J2400" s="1" t="str">
        <f t="shared" si="251"/>
        <v>Till</v>
      </c>
      <c r="K2400" s="1" t="str">
        <f t="shared" si="243"/>
        <v>Grain Mount: 0.50 – 1.00 mm</v>
      </c>
      <c r="L2400" t="s">
        <v>18799</v>
      </c>
      <c r="M2400" s="1" t="str">
        <f>HYPERLINK("http://geochem.nrcan.gc.ca/cdogs/content/kwd/kwd030543_e.htm", "Di")</f>
        <v>Di</v>
      </c>
      <c r="N2400" t="s">
        <v>6263</v>
      </c>
      <c r="O2400" t="s">
        <v>18808</v>
      </c>
      <c r="P2400" t="s">
        <v>18809</v>
      </c>
      <c r="Q2400" t="s">
        <v>18810</v>
      </c>
      <c r="R2400" t="s">
        <v>955</v>
      </c>
      <c r="S2400" t="s">
        <v>18811</v>
      </c>
      <c r="T2400" t="s">
        <v>2340</v>
      </c>
      <c r="U2400" t="s">
        <v>18812</v>
      </c>
      <c r="V2400" t="s">
        <v>18813</v>
      </c>
      <c r="W2400" t="s">
        <v>214</v>
      </c>
      <c r="X2400" t="s">
        <v>18814</v>
      </c>
    </row>
    <row r="2401" spans="1:24" hidden="1" x14ac:dyDescent="0.25">
      <c r="A2401" t="s">
        <v>18815</v>
      </c>
      <c r="B2401" t="s">
        <v>18816</v>
      </c>
      <c r="C2401" s="1" t="str">
        <f t="shared" si="249"/>
        <v>21:0955</v>
      </c>
      <c r="D2401" s="1" t="str">
        <f t="shared" si="250"/>
        <v>21:0006</v>
      </c>
      <c r="E2401" t="s">
        <v>10491</v>
      </c>
      <c r="F2401" t="s">
        <v>18817</v>
      </c>
      <c r="H2401">
        <v>64.789421599999997</v>
      </c>
      <c r="I2401">
        <v>-111.05480849999999</v>
      </c>
      <c r="J2401" s="1" t="str">
        <f t="shared" si="251"/>
        <v>Till</v>
      </c>
      <c r="K2401" s="1" t="str">
        <f t="shared" si="243"/>
        <v>Grain Mount: 0.50 – 1.00 mm</v>
      </c>
      <c r="L2401" t="s">
        <v>18799</v>
      </c>
      <c r="M2401" s="1" t="str">
        <f>HYPERLINK("http://geochem.nrcan.gc.ca/cdogs/content/kwd/kwd030529_e.htm", "Hi_Cr_Di")</f>
        <v>Hi_Cr_Di</v>
      </c>
      <c r="N2401" t="s">
        <v>9967</v>
      </c>
      <c r="O2401" t="s">
        <v>10142</v>
      </c>
      <c r="P2401" t="s">
        <v>18818</v>
      </c>
      <c r="Q2401" t="s">
        <v>18819</v>
      </c>
      <c r="R2401" t="s">
        <v>765</v>
      </c>
      <c r="S2401" t="s">
        <v>18820</v>
      </c>
      <c r="T2401" t="s">
        <v>409</v>
      </c>
      <c r="U2401" t="s">
        <v>4749</v>
      </c>
      <c r="V2401" t="s">
        <v>18821</v>
      </c>
      <c r="W2401" t="s">
        <v>636</v>
      </c>
      <c r="X2401" t="s">
        <v>16040</v>
      </c>
    </row>
    <row r="2402" spans="1:24" hidden="1" x14ac:dyDescent="0.25">
      <c r="A2402" t="s">
        <v>18822</v>
      </c>
      <c r="B2402" t="s">
        <v>18823</v>
      </c>
      <c r="C2402" s="1" t="str">
        <f t="shared" si="249"/>
        <v>21:0955</v>
      </c>
      <c r="D2402" s="1" t="str">
        <f t="shared" si="250"/>
        <v>21:0006</v>
      </c>
      <c r="E2402" t="s">
        <v>10491</v>
      </c>
      <c r="F2402" t="s">
        <v>18824</v>
      </c>
      <c r="H2402">
        <v>64.789421599999997</v>
      </c>
      <c r="I2402">
        <v>-111.05480849999999</v>
      </c>
      <c r="J2402" s="1" t="str">
        <f t="shared" si="251"/>
        <v>Till</v>
      </c>
      <c r="K2402" s="1" t="str">
        <f t="shared" si="243"/>
        <v>Grain Mount: 0.50 – 1.00 mm</v>
      </c>
      <c r="L2402" t="s">
        <v>18799</v>
      </c>
      <c r="M2402" s="1" t="str">
        <f>HYPERLINK("http://geochem.nrcan.gc.ca/cdogs/content/kwd/kwd030530_e.htm", "Cr_Di")</f>
        <v>Cr_Di</v>
      </c>
      <c r="N2402" t="s">
        <v>18825</v>
      </c>
      <c r="O2402" t="s">
        <v>2914</v>
      </c>
      <c r="P2402" t="s">
        <v>18826</v>
      </c>
      <c r="Q2402" t="s">
        <v>1190</v>
      </c>
      <c r="R2402" t="s">
        <v>1191</v>
      </c>
      <c r="S2402" t="s">
        <v>18827</v>
      </c>
      <c r="T2402" t="s">
        <v>1193</v>
      </c>
      <c r="U2402" t="s">
        <v>2045</v>
      </c>
      <c r="V2402" t="s">
        <v>18828</v>
      </c>
      <c r="W2402" t="s">
        <v>6400</v>
      </c>
      <c r="X2402" t="s">
        <v>18829</v>
      </c>
    </row>
    <row r="2403" spans="1:24" hidden="1" x14ac:dyDescent="0.25">
      <c r="A2403" t="s">
        <v>18830</v>
      </c>
      <c r="B2403" t="s">
        <v>18831</v>
      </c>
      <c r="C2403" s="1" t="str">
        <f t="shared" si="249"/>
        <v>21:0955</v>
      </c>
      <c r="D2403" s="1" t="str">
        <f t="shared" si="250"/>
        <v>21:0006</v>
      </c>
      <c r="E2403" t="s">
        <v>10491</v>
      </c>
      <c r="F2403" t="s">
        <v>18832</v>
      </c>
      <c r="H2403">
        <v>64.789421599999997</v>
      </c>
      <c r="I2403">
        <v>-111.05480849999999</v>
      </c>
      <c r="J2403" s="1" t="str">
        <f t="shared" si="251"/>
        <v>Till</v>
      </c>
      <c r="K2403" s="1" t="str">
        <f t="shared" si="243"/>
        <v>Grain Mount: 0.50 – 1.00 mm</v>
      </c>
      <c r="L2403" t="s">
        <v>18799</v>
      </c>
      <c r="M2403" s="1" t="str">
        <f>HYPERLINK("http://geochem.nrcan.gc.ca/cdogs/content/kwd/kwd030115_e.htm", "Chr")</f>
        <v>Chr</v>
      </c>
      <c r="N2403" t="s">
        <v>18833</v>
      </c>
      <c r="O2403" t="s">
        <v>254</v>
      </c>
      <c r="P2403" t="s">
        <v>18834</v>
      </c>
      <c r="Q2403" t="s">
        <v>18835</v>
      </c>
      <c r="R2403" t="s">
        <v>331</v>
      </c>
      <c r="S2403" t="s">
        <v>18836</v>
      </c>
      <c r="T2403" t="s">
        <v>1451</v>
      </c>
      <c r="U2403" t="s">
        <v>1191</v>
      </c>
      <c r="V2403" t="s">
        <v>6315</v>
      </c>
      <c r="W2403" t="s">
        <v>512</v>
      </c>
      <c r="X2403" t="s">
        <v>18460</v>
      </c>
    </row>
    <row r="2404" spans="1:24" hidden="1" x14ac:dyDescent="0.25">
      <c r="A2404" t="s">
        <v>18837</v>
      </c>
      <c r="B2404" t="s">
        <v>18838</v>
      </c>
      <c r="C2404" s="1" t="str">
        <f t="shared" si="249"/>
        <v>21:0955</v>
      </c>
      <c r="D2404" s="1" t="str">
        <f t="shared" si="250"/>
        <v>21:0006</v>
      </c>
      <c r="E2404" t="s">
        <v>10491</v>
      </c>
      <c r="F2404" t="s">
        <v>18839</v>
      </c>
      <c r="H2404">
        <v>64.789421599999997</v>
      </c>
      <c r="I2404">
        <v>-111.05480849999999</v>
      </c>
      <c r="J2404" s="1" t="str">
        <f t="shared" si="251"/>
        <v>Till</v>
      </c>
      <c r="K2404" s="1" t="str">
        <f t="shared" ref="K2404:K2467" si="252">HYPERLINK("http://geochem.nrcan.gc.ca/cdogs/content/kwd/kwd080044_e.htm", "Grain Mount: 0.50 – 1.00 mm")</f>
        <v>Grain Mount: 0.50 – 1.00 mm</v>
      </c>
      <c r="L2404" t="s">
        <v>18799</v>
      </c>
      <c r="M2404" s="1" t="str">
        <f>HYPERLINK("http://geochem.nrcan.gc.ca/cdogs/content/kwd/kwd030115_e.htm", "Chr")</f>
        <v>Chr</v>
      </c>
      <c r="N2404" t="s">
        <v>3427</v>
      </c>
      <c r="O2404" t="s">
        <v>420</v>
      </c>
      <c r="P2404" t="s">
        <v>18840</v>
      </c>
      <c r="Q2404" t="s">
        <v>18841</v>
      </c>
      <c r="R2404" t="s">
        <v>33</v>
      </c>
      <c r="S2404" t="s">
        <v>18842</v>
      </c>
      <c r="T2404" t="s">
        <v>3577</v>
      </c>
      <c r="U2404" t="s">
        <v>33</v>
      </c>
      <c r="V2404" t="s">
        <v>2634</v>
      </c>
      <c r="W2404" t="s">
        <v>18843</v>
      </c>
      <c r="X2404" t="s">
        <v>18844</v>
      </c>
    </row>
    <row r="2405" spans="1:24" hidden="1" x14ac:dyDescent="0.25">
      <c r="A2405" t="s">
        <v>18845</v>
      </c>
      <c r="B2405" t="s">
        <v>18846</v>
      </c>
      <c r="C2405" s="1" t="str">
        <f t="shared" si="249"/>
        <v>21:0955</v>
      </c>
      <c r="D2405" s="1" t="str">
        <f t="shared" si="250"/>
        <v>21:0006</v>
      </c>
      <c r="E2405" t="s">
        <v>16185</v>
      </c>
      <c r="F2405" t="s">
        <v>18847</v>
      </c>
      <c r="H2405">
        <v>64.722633500000001</v>
      </c>
      <c r="I2405">
        <v>-110.5430549</v>
      </c>
      <c r="J2405" s="1" t="str">
        <f t="shared" si="251"/>
        <v>Till</v>
      </c>
      <c r="K2405" s="1" t="str">
        <f t="shared" si="252"/>
        <v>Grain Mount: 0.50 – 1.00 mm</v>
      </c>
      <c r="L2405" t="s">
        <v>18799</v>
      </c>
      <c r="M2405" s="1" t="str">
        <f>HYPERLINK("http://geochem.nrcan.gc.ca/cdogs/content/kwd/kwd030523_e.htm", "Prp")</f>
        <v>Prp</v>
      </c>
      <c r="N2405" t="s">
        <v>17528</v>
      </c>
      <c r="O2405" t="s">
        <v>18848</v>
      </c>
      <c r="P2405" t="s">
        <v>7277</v>
      </c>
      <c r="Q2405" t="s">
        <v>18849</v>
      </c>
      <c r="R2405" t="s">
        <v>33</v>
      </c>
      <c r="S2405" t="s">
        <v>18850</v>
      </c>
      <c r="T2405" t="s">
        <v>868</v>
      </c>
      <c r="U2405" t="s">
        <v>254</v>
      </c>
      <c r="V2405" t="s">
        <v>18851</v>
      </c>
      <c r="W2405" t="s">
        <v>2600</v>
      </c>
      <c r="X2405" t="s">
        <v>18852</v>
      </c>
    </row>
    <row r="2406" spans="1:24" hidden="1" x14ac:dyDescent="0.25">
      <c r="A2406" t="s">
        <v>18853</v>
      </c>
      <c r="B2406" t="s">
        <v>18854</v>
      </c>
      <c r="C2406" s="1" t="str">
        <f t="shared" si="249"/>
        <v>21:0955</v>
      </c>
      <c r="D2406" s="1" t="str">
        <f t="shared" si="250"/>
        <v>21:0006</v>
      </c>
      <c r="E2406" t="s">
        <v>16185</v>
      </c>
      <c r="F2406" t="s">
        <v>18855</v>
      </c>
      <c r="H2406">
        <v>64.722633500000001</v>
      </c>
      <c r="I2406">
        <v>-110.5430549</v>
      </c>
      <c r="J2406" s="1" t="str">
        <f t="shared" si="251"/>
        <v>Till</v>
      </c>
      <c r="K2406" s="1" t="str">
        <f t="shared" si="252"/>
        <v>Grain Mount: 0.50 – 1.00 mm</v>
      </c>
      <c r="L2406" t="s">
        <v>18799</v>
      </c>
      <c r="M2406" s="1" t="str">
        <f>HYPERLINK("http://geochem.nrcan.gc.ca/cdogs/content/kwd/kwd030523_e.htm", "Prp")</f>
        <v>Prp</v>
      </c>
      <c r="N2406" t="s">
        <v>18638</v>
      </c>
      <c r="O2406" t="s">
        <v>12921</v>
      </c>
      <c r="P2406" t="s">
        <v>13071</v>
      </c>
      <c r="Q2406" t="s">
        <v>365</v>
      </c>
      <c r="R2406" t="s">
        <v>33</v>
      </c>
      <c r="S2406" t="s">
        <v>13643</v>
      </c>
      <c r="T2406" t="s">
        <v>2205</v>
      </c>
      <c r="U2406" t="s">
        <v>457</v>
      </c>
      <c r="V2406" t="s">
        <v>4336</v>
      </c>
      <c r="W2406" t="s">
        <v>1196</v>
      </c>
      <c r="X2406" t="s">
        <v>18856</v>
      </c>
    </row>
    <row r="2407" spans="1:24" hidden="1" x14ac:dyDescent="0.25">
      <c r="A2407" t="s">
        <v>18857</v>
      </c>
      <c r="B2407" t="s">
        <v>18858</v>
      </c>
      <c r="C2407" s="1" t="str">
        <f t="shared" si="249"/>
        <v>21:0955</v>
      </c>
      <c r="D2407" s="1" t="str">
        <f t="shared" si="250"/>
        <v>21:0006</v>
      </c>
      <c r="E2407" t="s">
        <v>16185</v>
      </c>
      <c r="F2407" t="s">
        <v>18859</v>
      </c>
      <c r="H2407">
        <v>64.722633500000001</v>
      </c>
      <c r="I2407">
        <v>-110.5430549</v>
      </c>
      <c r="J2407" s="1" t="str">
        <f t="shared" si="251"/>
        <v>Till</v>
      </c>
      <c r="K2407" s="1" t="str">
        <f t="shared" si="252"/>
        <v>Grain Mount: 0.50 – 1.00 mm</v>
      </c>
      <c r="L2407" t="s">
        <v>18799</v>
      </c>
      <c r="M2407" s="1" t="str">
        <f>HYPERLINK("http://geochem.nrcan.gc.ca/cdogs/content/kwd/kwd030115_e.htm", "Chr")</f>
        <v>Chr</v>
      </c>
      <c r="N2407" t="s">
        <v>16143</v>
      </c>
      <c r="O2407" t="s">
        <v>462</v>
      </c>
      <c r="P2407" t="s">
        <v>18860</v>
      </c>
      <c r="Q2407" t="s">
        <v>18861</v>
      </c>
      <c r="R2407" t="s">
        <v>33</v>
      </c>
      <c r="S2407" t="s">
        <v>18862</v>
      </c>
      <c r="T2407" t="s">
        <v>4646</v>
      </c>
      <c r="U2407" t="s">
        <v>47</v>
      </c>
      <c r="V2407" t="s">
        <v>4098</v>
      </c>
      <c r="W2407" t="s">
        <v>18863</v>
      </c>
      <c r="X2407" t="s">
        <v>754</v>
      </c>
    </row>
    <row r="2408" spans="1:24" hidden="1" x14ac:dyDescent="0.25">
      <c r="A2408" t="s">
        <v>18864</v>
      </c>
      <c r="B2408" t="s">
        <v>18865</v>
      </c>
      <c r="C2408" s="1" t="str">
        <f t="shared" si="249"/>
        <v>21:0955</v>
      </c>
      <c r="D2408" s="1" t="str">
        <f t="shared" si="250"/>
        <v>21:0006</v>
      </c>
      <c r="E2408" t="s">
        <v>11429</v>
      </c>
      <c r="F2408" t="s">
        <v>18866</v>
      </c>
      <c r="H2408">
        <v>64.757830600000005</v>
      </c>
      <c r="I2408">
        <v>-110.149761</v>
      </c>
      <c r="J2408" s="1" t="str">
        <f t="shared" si="251"/>
        <v>Till</v>
      </c>
      <c r="K2408" s="1" t="str">
        <f t="shared" si="252"/>
        <v>Grain Mount: 0.50 – 1.00 mm</v>
      </c>
      <c r="L2408" t="s">
        <v>18799</v>
      </c>
      <c r="M2408" s="1" t="str">
        <f t="shared" ref="M2408:M2439" si="253">HYPERLINK("http://geochem.nrcan.gc.ca/cdogs/content/kwd/kwd030523_e.htm", "Prp")</f>
        <v>Prp</v>
      </c>
      <c r="N2408" t="s">
        <v>18867</v>
      </c>
      <c r="O2408" t="s">
        <v>18868</v>
      </c>
      <c r="P2408" t="s">
        <v>18869</v>
      </c>
      <c r="Q2408" t="s">
        <v>5085</v>
      </c>
      <c r="R2408" t="s">
        <v>33</v>
      </c>
      <c r="S2408" t="s">
        <v>18870</v>
      </c>
      <c r="T2408" t="s">
        <v>3544</v>
      </c>
      <c r="U2408" t="s">
        <v>33</v>
      </c>
      <c r="V2408" t="s">
        <v>18871</v>
      </c>
      <c r="W2408" t="s">
        <v>2214</v>
      </c>
      <c r="X2408" t="s">
        <v>1571</v>
      </c>
    </row>
    <row r="2409" spans="1:24" hidden="1" x14ac:dyDescent="0.25">
      <c r="A2409" t="s">
        <v>18872</v>
      </c>
      <c r="B2409" t="s">
        <v>18873</v>
      </c>
      <c r="C2409" s="1" t="str">
        <f t="shared" si="249"/>
        <v>21:0955</v>
      </c>
      <c r="D2409" s="1" t="str">
        <f t="shared" si="250"/>
        <v>21:0006</v>
      </c>
      <c r="E2409" t="s">
        <v>11729</v>
      </c>
      <c r="F2409" t="s">
        <v>18874</v>
      </c>
      <c r="H2409">
        <v>64.591807200000005</v>
      </c>
      <c r="I2409">
        <v>-110.1490563</v>
      </c>
      <c r="J2409" s="1" t="str">
        <f t="shared" si="251"/>
        <v>Till</v>
      </c>
      <c r="K2409" s="1" t="str">
        <f t="shared" si="252"/>
        <v>Grain Mount: 0.50 – 1.00 mm</v>
      </c>
      <c r="L2409" t="s">
        <v>18799</v>
      </c>
      <c r="M2409" s="1" t="str">
        <f t="shared" si="253"/>
        <v>Prp</v>
      </c>
      <c r="N2409" t="s">
        <v>18875</v>
      </c>
      <c r="O2409" t="s">
        <v>18876</v>
      </c>
      <c r="P2409" t="s">
        <v>18877</v>
      </c>
      <c r="Q2409" t="s">
        <v>5942</v>
      </c>
      <c r="R2409" t="s">
        <v>33</v>
      </c>
      <c r="S2409" t="s">
        <v>4006</v>
      </c>
      <c r="T2409" t="s">
        <v>601</v>
      </c>
      <c r="U2409" t="s">
        <v>33</v>
      </c>
      <c r="V2409" t="s">
        <v>18878</v>
      </c>
      <c r="W2409" t="s">
        <v>669</v>
      </c>
      <c r="X2409" t="s">
        <v>18879</v>
      </c>
    </row>
    <row r="2410" spans="1:24" hidden="1" x14ac:dyDescent="0.25">
      <c r="A2410" t="s">
        <v>18880</v>
      </c>
      <c r="B2410" t="s">
        <v>18881</v>
      </c>
      <c r="C2410" s="1" t="str">
        <f t="shared" si="249"/>
        <v>21:0955</v>
      </c>
      <c r="D2410" s="1" t="str">
        <f t="shared" si="250"/>
        <v>21:0006</v>
      </c>
      <c r="E2410" t="s">
        <v>11729</v>
      </c>
      <c r="F2410" t="s">
        <v>18882</v>
      </c>
      <c r="H2410">
        <v>64.591807200000005</v>
      </c>
      <c r="I2410">
        <v>-110.1490563</v>
      </c>
      <c r="J2410" s="1" t="str">
        <f t="shared" si="251"/>
        <v>Till</v>
      </c>
      <c r="K2410" s="1" t="str">
        <f t="shared" si="252"/>
        <v>Grain Mount: 0.50 – 1.00 mm</v>
      </c>
      <c r="L2410" t="s">
        <v>18799</v>
      </c>
      <c r="M2410" s="1" t="str">
        <f t="shared" si="253"/>
        <v>Prp</v>
      </c>
      <c r="N2410" t="s">
        <v>18883</v>
      </c>
      <c r="O2410" t="s">
        <v>18884</v>
      </c>
      <c r="P2410" t="s">
        <v>18885</v>
      </c>
      <c r="Q2410" t="s">
        <v>17523</v>
      </c>
      <c r="R2410" t="s">
        <v>33</v>
      </c>
      <c r="S2410" t="s">
        <v>18886</v>
      </c>
      <c r="T2410" t="s">
        <v>4335</v>
      </c>
      <c r="U2410" t="s">
        <v>366</v>
      </c>
      <c r="V2410" t="s">
        <v>18887</v>
      </c>
      <c r="W2410" t="s">
        <v>184</v>
      </c>
      <c r="X2410" t="s">
        <v>4620</v>
      </c>
    </row>
    <row r="2411" spans="1:24" hidden="1" x14ac:dyDescent="0.25">
      <c r="A2411" t="s">
        <v>18888</v>
      </c>
      <c r="B2411" t="s">
        <v>18889</v>
      </c>
      <c r="C2411" s="1" t="str">
        <f t="shared" si="249"/>
        <v>21:0955</v>
      </c>
      <c r="D2411" s="1" t="str">
        <f t="shared" si="250"/>
        <v>21:0006</v>
      </c>
      <c r="E2411" t="s">
        <v>11729</v>
      </c>
      <c r="F2411" t="s">
        <v>18890</v>
      </c>
      <c r="H2411">
        <v>64.591807200000005</v>
      </c>
      <c r="I2411">
        <v>-110.1490563</v>
      </c>
      <c r="J2411" s="1" t="str">
        <f t="shared" si="251"/>
        <v>Till</v>
      </c>
      <c r="K2411" s="1" t="str">
        <f t="shared" si="252"/>
        <v>Grain Mount: 0.50 – 1.00 mm</v>
      </c>
      <c r="L2411" t="s">
        <v>18799</v>
      </c>
      <c r="M2411" s="1" t="str">
        <f t="shared" si="253"/>
        <v>Prp</v>
      </c>
      <c r="N2411" t="s">
        <v>18891</v>
      </c>
      <c r="O2411" t="s">
        <v>18892</v>
      </c>
      <c r="P2411" t="s">
        <v>18893</v>
      </c>
      <c r="Q2411" t="s">
        <v>18894</v>
      </c>
      <c r="R2411" t="s">
        <v>728</v>
      </c>
      <c r="S2411" t="s">
        <v>5822</v>
      </c>
      <c r="T2411" t="s">
        <v>522</v>
      </c>
      <c r="U2411" t="s">
        <v>223</v>
      </c>
      <c r="V2411" t="s">
        <v>18895</v>
      </c>
      <c r="W2411" t="s">
        <v>345</v>
      </c>
      <c r="X2411" t="s">
        <v>18896</v>
      </c>
    </row>
    <row r="2412" spans="1:24" hidden="1" x14ac:dyDescent="0.25">
      <c r="A2412" t="s">
        <v>18897</v>
      </c>
      <c r="B2412" t="s">
        <v>18898</v>
      </c>
      <c r="C2412" s="1" t="str">
        <f t="shared" si="249"/>
        <v>21:0955</v>
      </c>
      <c r="D2412" s="1" t="str">
        <f t="shared" si="250"/>
        <v>21:0006</v>
      </c>
      <c r="E2412" t="s">
        <v>11729</v>
      </c>
      <c r="F2412" t="s">
        <v>18899</v>
      </c>
      <c r="H2412">
        <v>64.591807200000005</v>
      </c>
      <c r="I2412">
        <v>-110.1490563</v>
      </c>
      <c r="J2412" s="1" t="str">
        <f t="shared" si="251"/>
        <v>Till</v>
      </c>
      <c r="K2412" s="1" t="str">
        <f t="shared" si="252"/>
        <v>Grain Mount: 0.50 – 1.00 mm</v>
      </c>
      <c r="L2412" t="s">
        <v>18799</v>
      </c>
      <c r="M2412" s="1" t="str">
        <f t="shared" si="253"/>
        <v>Prp</v>
      </c>
      <c r="N2412" t="s">
        <v>12446</v>
      </c>
      <c r="O2412" t="s">
        <v>17021</v>
      </c>
      <c r="P2412" t="s">
        <v>18900</v>
      </c>
      <c r="Q2412" t="s">
        <v>18901</v>
      </c>
      <c r="R2412" t="s">
        <v>33</v>
      </c>
      <c r="S2412" t="s">
        <v>18902</v>
      </c>
      <c r="T2412" t="s">
        <v>1401</v>
      </c>
      <c r="U2412" t="s">
        <v>33</v>
      </c>
      <c r="V2412" t="s">
        <v>18903</v>
      </c>
      <c r="W2412" t="s">
        <v>172</v>
      </c>
      <c r="X2412" t="s">
        <v>11087</v>
      </c>
    </row>
    <row r="2413" spans="1:24" hidden="1" x14ac:dyDescent="0.25">
      <c r="A2413" t="s">
        <v>18904</v>
      </c>
      <c r="B2413" t="s">
        <v>18905</v>
      </c>
      <c r="C2413" s="1" t="str">
        <f t="shared" si="249"/>
        <v>21:0955</v>
      </c>
      <c r="D2413" s="1" t="str">
        <f t="shared" si="250"/>
        <v>21:0006</v>
      </c>
      <c r="E2413" t="s">
        <v>11729</v>
      </c>
      <c r="F2413" t="s">
        <v>18906</v>
      </c>
      <c r="H2413">
        <v>64.591807200000005</v>
      </c>
      <c r="I2413">
        <v>-110.1490563</v>
      </c>
      <c r="J2413" s="1" t="str">
        <f t="shared" si="251"/>
        <v>Till</v>
      </c>
      <c r="K2413" s="1" t="str">
        <f t="shared" si="252"/>
        <v>Grain Mount: 0.50 – 1.00 mm</v>
      </c>
      <c r="L2413" t="s">
        <v>18799</v>
      </c>
      <c r="M2413" s="1" t="str">
        <f t="shared" si="253"/>
        <v>Prp</v>
      </c>
      <c r="N2413" t="s">
        <v>18907</v>
      </c>
      <c r="O2413" t="s">
        <v>18908</v>
      </c>
      <c r="P2413" t="s">
        <v>18909</v>
      </c>
      <c r="Q2413" t="s">
        <v>12439</v>
      </c>
      <c r="R2413" t="s">
        <v>246</v>
      </c>
      <c r="S2413" t="s">
        <v>12636</v>
      </c>
      <c r="T2413" t="s">
        <v>3544</v>
      </c>
      <c r="U2413" t="s">
        <v>90</v>
      </c>
      <c r="V2413" t="s">
        <v>18910</v>
      </c>
      <c r="W2413" t="s">
        <v>1196</v>
      </c>
      <c r="X2413" t="s">
        <v>18911</v>
      </c>
    </row>
    <row r="2414" spans="1:24" hidden="1" x14ac:dyDescent="0.25">
      <c r="A2414" t="s">
        <v>18912</v>
      </c>
      <c r="B2414" t="s">
        <v>18913</v>
      </c>
      <c r="C2414" s="1" t="str">
        <f t="shared" si="249"/>
        <v>21:0955</v>
      </c>
      <c r="D2414" s="1" t="str">
        <f t="shared" si="250"/>
        <v>21:0006</v>
      </c>
      <c r="E2414" t="s">
        <v>11729</v>
      </c>
      <c r="F2414" t="s">
        <v>18914</v>
      </c>
      <c r="H2414">
        <v>64.591807200000005</v>
      </c>
      <c r="I2414">
        <v>-110.1490563</v>
      </c>
      <c r="J2414" s="1" t="str">
        <f t="shared" si="251"/>
        <v>Till</v>
      </c>
      <c r="K2414" s="1" t="str">
        <f t="shared" si="252"/>
        <v>Grain Mount: 0.50 – 1.00 mm</v>
      </c>
      <c r="L2414" t="s">
        <v>18799</v>
      </c>
      <c r="M2414" s="1" t="str">
        <f t="shared" si="253"/>
        <v>Prp</v>
      </c>
      <c r="N2414" t="s">
        <v>18915</v>
      </c>
      <c r="O2414" t="s">
        <v>17206</v>
      </c>
      <c r="P2414" t="s">
        <v>18916</v>
      </c>
      <c r="Q2414" t="s">
        <v>18917</v>
      </c>
      <c r="R2414" t="s">
        <v>220</v>
      </c>
      <c r="S2414" t="s">
        <v>18918</v>
      </c>
      <c r="T2414" t="s">
        <v>4984</v>
      </c>
      <c r="U2414" t="s">
        <v>33</v>
      </c>
      <c r="V2414" t="s">
        <v>18919</v>
      </c>
      <c r="W2414" t="s">
        <v>245</v>
      </c>
      <c r="X2414" t="s">
        <v>18920</v>
      </c>
    </row>
    <row r="2415" spans="1:24" hidden="1" x14ac:dyDescent="0.25">
      <c r="A2415" t="s">
        <v>18921</v>
      </c>
      <c r="B2415" t="s">
        <v>18922</v>
      </c>
      <c r="C2415" s="1" t="str">
        <f t="shared" si="249"/>
        <v>21:0955</v>
      </c>
      <c r="D2415" s="1" t="str">
        <f t="shared" si="250"/>
        <v>21:0006</v>
      </c>
      <c r="E2415" t="s">
        <v>11729</v>
      </c>
      <c r="F2415" t="s">
        <v>18923</v>
      </c>
      <c r="H2415">
        <v>64.591807200000005</v>
      </c>
      <c r="I2415">
        <v>-110.1490563</v>
      </c>
      <c r="J2415" s="1" t="str">
        <f t="shared" si="251"/>
        <v>Till</v>
      </c>
      <c r="K2415" s="1" t="str">
        <f t="shared" si="252"/>
        <v>Grain Mount: 0.50 – 1.00 mm</v>
      </c>
      <c r="L2415" t="s">
        <v>18799</v>
      </c>
      <c r="M2415" s="1" t="str">
        <f t="shared" si="253"/>
        <v>Prp</v>
      </c>
      <c r="N2415" t="s">
        <v>18924</v>
      </c>
      <c r="O2415" t="s">
        <v>18925</v>
      </c>
      <c r="P2415" t="s">
        <v>8549</v>
      </c>
      <c r="Q2415" t="s">
        <v>18926</v>
      </c>
      <c r="R2415" t="s">
        <v>462</v>
      </c>
      <c r="S2415" t="s">
        <v>18721</v>
      </c>
      <c r="T2415" t="s">
        <v>2128</v>
      </c>
      <c r="U2415" t="s">
        <v>33</v>
      </c>
      <c r="V2415" t="s">
        <v>18927</v>
      </c>
      <c r="W2415" t="s">
        <v>245</v>
      </c>
      <c r="X2415" t="s">
        <v>17122</v>
      </c>
    </row>
    <row r="2416" spans="1:24" hidden="1" x14ac:dyDescent="0.25">
      <c r="A2416" t="s">
        <v>18928</v>
      </c>
      <c r="B2416" t="s">
        <v>18929</v>
      </c>
      <c r="C2416" s="1" t="str">
        <f t="shared" si="249"/>
        <v>21:0955</v>
      </c>
      <c r="D2416" s="1" t="str">
        <f t="shared" si="250"/>
        <v>21:0006</v>
      </c>
      <c r="E2416" t="s">
        <v>11729</v>
      </c>
      <c r="F2416" t="s">
        <v>18930</v>
      </c>
      <c r="H2416">
        <v>64.591807200000005</v>
      </c>
      <c r="I2416">
        <v>-110.1490563</v>
      </c>
      <c r="J2416" s="1" t="str">
        <f t="shared" si="251"/>
        <v>Till</v>
      </c>
      <c r="K2416" s="1" t="str">
        <f t="shared" si="252"/>
        <v>Grain Mount: 0.50 – 1.00 mm</v>
      </c>
      <c r="L2416" t="s">
        <v>18799</v>
      </c>
      <c r="M2416" s="1" t="str">
        <f t="shared" si="253"/>
        <v>Prp</v>
      </c>
      <c r="N2416" t="s">
        <v>4655</v>
      </c>
      <c r="O2416" t="s">
        <v>18931</v>
      </c>
      <c r="P2416" t="s">
        <v>18932</v>
      </c>
      <c r="Q2416" t="s">
        <v>7480</v>
      </c>
      <c r="R2416" t="s">
        <v>245</v>
      </c>
      <c r="S2416" t="s">
        <v>18933</v>
      </c>
      <c r="T2416" t="s">
        <v>12326</v>
      </c>
      <c r="U2416" t="s">
        <v>33</v>
      </c>
      <c r="V2416" t="s">
        <v>8788</v>
      </c>
      <c r="W2416" t="s">
        <v>33</v>
      </c>
      <c r="X2416" t="s">
        <v>4915</v>
      </c>
    </row>
    <row r="2417" spans="1:24" hidden="1" x14ac:dyDescent="0.25">
      <c r="A2417" t="s">
        <v>18934</v>
      </c>
      <c r="B2417" t="s">
        <v>18935</v>
      </c>
      <c r="C2417" s="1" t="str">
        <f t="shared" si="249"/>
        <v>21:0955</v>
      </c>
      <c r="D2417" s="1" t="str">
        <f t="shared" si="250"/>
        <v>21:0006</v>
      </c>
      <c r="E2417" t="s">
        <v>11729</v>
      </c>
      <c r="F2417" t="s">
        <v>18936</v>
      </c>
      <c r="H2417">
        <v>64.591807200000005</v>
      </c>
      <c r="I2417">
        <v>-110.1490563</v>
      </c>
      <c r="J2417" s="1" t="str">
        <f t="shared" si="251"/>
        <v>Till</v>
      </c>
      <c r="K2417" s="1" t="str">
        <f t="shared" si="252"/>
        <v>Grain Mount: 0.50 – 1.00 mm</v>
      </c>
      <c r="L2417" t="s">
        <v>18799</v>
      </c>
      <c r="M2417" s="1" t="str">
        <f t="shared" si="253"/>
        <v>Prp</v>
      </c>
      <c r="N2417" t="s">
        <v>18937</v>
      </c>
      <c r="O2417" t="s">
        <v>8519</v>
      </c>
      <c r="P2417" t="s">
        <v>18938</v>
      </c>
      <c r="Q2417" t="s">
        <v>18939</v>
      </c>
      <c r="R2417" t="s">
        <v>33</v>
      </c>
      <c r="S2417" t="s">
        <v>17776</v>
      </c>
      <c r="T2417" t="s">
        <v>1646</v>
      </c>
      <c r="U2417" t="s">
        <v>33</v>
      </c>
      <c r="V2417" t="s">
        <v>18940</v>
      </c>
      <c r="W2417" t="s">
        <v>641</v>
      </c>
      <c r="X2417" t="s">
        <v>16250</v>
      </c>
    </row>
    <row r="2418" spans="1:24" hidden="1" x14ac:dyDescent="0.25">
      <c r="A2418" t="s">
        <v>18941</v>
      </c>
      <c r="B2418" t="s">
        <v>18942</v>
      </c>
      <c r="C2418" s="1" t="str">
        <f t="shared" si="249"/>
        <v>21:0955</v>
      </c>
      <c r="D2418" s="1" t="str">
        <f t="shared" si="250"/>
        <v>21:0006</v>
      </c>
      <c r="E2418" t="s">
        <v>11729</v>
      </c>
      <c r="F2418" t="s">
        <v>18943</v>
      </c>
      <c r="H2418">
        <v>64.591807200000005</v>
      </c>
      <c r="I2418">
        <v>-110.1490563</v>
      </c>
      <c r="J2418" s="1" t="str">
        <f t="shared" si="251"/>
        <v>Till</v>
      </c>
      <c r="K2418" s="1" t="str">
        <f t="shared" si="252"/>
        <v>Grain Mount: 0.50 – 1.00 mm</v>
      </c>
      <c r="L2418" t="s">
        <v>18799</v>
      </c>
      <c r="M2418" s="1" t="str">
        <f t="shared" si="253"/>
        <v>Prp</v>
      </c>
      <c r="N2418" t="s">
        <v>11724</v>
      </c>
      <c r="O2418" t="s">
        <v>18944</v>
      </c>
      <c r="P2418" t="s">
        <v>18945</v>
      </c>
      <c r="Q2418" t="s">
        <v>18946</v>
      </c>
      <c r="R2418" t="s">
        <v>223</v>
      </c>
      <c r="S2418" t="s">
        <v>18947</v>
      </c>
      <c r="T2418" t="s">
        <v>2054</v>
      </c>
      <c r="U2418" t="s">
        <v>411</v>
      </c>
      <c r="V2418" t="s">
        <v>17323</v>
      </c>
      <c r="W2418" t="s">
        <v>555</v>
      </c>
      <c r="X2418" t="s">
        <v>18948</v>
      </c>
    </row>
    <row r="2419" spans="1:24" hidden="1" x14ac:dyDescent="0.25">
      <c r="A2419" t="s">
        <v>18949</v>
      </c>
      <c r="B2419" t="s">
        <v>18950</v>
      </c>
      <c r="C2419" s="1" t="str">
        <f t="shared" si="249"/>
        <v>21:0955</v>
      </c>
      <c r="D2419" s="1" t="str">
        <f t="shared" si="250"/>
        <v>21:0006</v>
      </c>
      <c r="E2419" t="s">
        <v>11729</v>
      </c>
      <c r="F2419" t="s">
        <v>18951</v>
      </c>
      <c r="H2419">
        <v>64.591807200000005</v>
      </c>
      <c r="I2419">
        <v>-110.1490563</v>
      </c>
      <c r="J2419" s="1" t="str">
        <f t="shared" si="251"/>
        <v>Till</v>
      </c>
      <c r="K2419" s="1" t="str">
        <f t="shared" si="252"/>
        <v>Grain Mount: 0.50 – 1.00 mm</v>
      </c>
      <c r="L2419" t="s">
        <v>18799</v>
      </c>
      <c r="M2419" s="1" t="str">
        <f t="shared" si="253"/>
        <v>Prp</v>
      </c>
      <c r="N2419" t="s">
        <v>4191</v>
      </c>
      <c r="O2419" t="s">
        <v>18952</v>
      </c>
      <c r="P2419" t="s">
        <v>18441</v>
      </c>
      <c r="Q2419" t="s">
        <v>18953</v>
      </c>
      <c r="R2419" t="s">
        <v>278</v>
      </c>
      <c r="S2419" t="s">
        <v>18954</v>
      </c>
      <c r="T2419" t="s">
        <v>89</v>
      </c>
      <c r="U2419" t="s">
        <v>47</v>
      </c>
      <c r="V2419" t="s">
        <v>11635</v>
      </c>
      <c r="W2419" t="s">
        <v>509</v>
      </c>
      <c r="X2419" t="s">
        <v>637</v>
      </c>
    </row>
    <row r="2420" spans="1:24" hidden="1" x14ac:dyDescent="0.25">
      <c r="A2420" t="s">
        <v>18955</v>
      </c>
      <c r="B2420" t="s">
        <v>18956</v>
      </c>
      <c r="C2420" s="1" t="str">
        <f t="shared" si="249"/>
        <v>21:0955</v>
      </c>
      <c r="D2420" s="1" t="str">
        <f t="shared" si="250"/>
        <v>21:0006</v>
      </c>
      <c r="E2420" t="s">
        <v>11729</v>
      </c>
      <c r="F2420" t="s">
        <v>18957</v>
      </c>
      <c r="H2420">
        <v>64.591807200000005</v>
      </c>
      <c r="I2420">
        <v>-110.1490563</v>
      </c>
      <c r="J2420" s="1" t="str">
        <f t="shared" si="251"/>
        <v>Till</v>
      </c>
      <c r="K2420" s="1" t="str">
        <f t="shared" si="252"/>
        <v>Grain Mount: 0.50 – 1.00 mm</v>
      </c>
      <c r="L2420" t="s">
        <v>18799</v>
      </c>
      <c r="M2420" s="1" t="str">
        <f t="shared" si="253"/>
        <v>Prp</v>
      </c>
      <c r="N2420" t="s">
        <v>2309</v>
      </c>
      <c r="O2420" t="s">
        <v>4018</v>
      </c>
      <c r="P2420" t="s">
        <v>12589</v>
      </c>
      <c r="Q2420" t="s">
        <v>18958</v>
      </c>
      <c r="R2420" t="s">
        <v>555</v>
      </c>
      <c r="S2420" t="s">
        <v>18959</v>
      </c>
      <c r="T2420" t="s">
        <v>16407</v>
      </c>
      <c r="U2420" t="s">
        <v>246</v>
      </c>
      <c r="V2420" t="s">
        <v>18960</v>
      </c>
      <c r="W2420" t="s">
        <v>669</v>
      </c>
      <c r="X2420" t="s">
        <v>18961</v>
      </c>
    </row>
    <row r="2421" spans="1:24" hidden="1" x14ac:dyDescent="0.25">
      <c r="A2421" t="s">
        <v>18962</v>
      </c>
      <c r="B2421" t="s">
        <v>18963</v>
      </c>
      <c r="C2421" s="1" t="str">
        <f t="shared" si="249"/>
        <v>21:0955</v>
      </c>
      <c r="D2421" s="1" t="str">
        <f t="shared" si="250"/>
        <v>21:0006</v>
      </c>
      <c r="E2421" t="s">
        <v>11729</v>
      </c>
      <c r="F2421" t="s">
        <v>18964</v>
      </c>
      <c r="H2421">
        <v>64.591807200000005</v>
      </c>
      <c r="I2421">
        <v>-110.1490563</v>
      </c>
      <c r="J2421" s="1" t="str">
        <f t="shared" si="251"/>
        <v>Till</v>
      </c>
      <c r="K2421" s="1" t="str">
        <f t="shared" si="252"/>
        <v>Grain Mount: 0.50 – 1.00 mm</v>
      </c>
      <c r="L2421" t="s">
        <v>18799</v>
      </c>
      <c r="M2421" s="1" t="str">
        <f t="shared" si="253"/>
        <v>Prp</v>
      </c>
      <c r="N2421" t="s">
        <v>921</v>
      </c>
      <c r="O2421" t="s">
        <v>4046</v>
      </c>
      <c r="P2421" t="s">
        <v>6203</v>
      </c>
      <c r="Q2421" t="s">
        <v>8585</v>
      </c>
      <c r="R2421" t="s">
        <v>33</v>
      </c>
      <c r="S2421" t="s">
        <v>13829</v>
      </c>
      <c r="T2421" t="s">
        <v>2288</v>
      </c>
      <c r="U2421" t="s">
        <v>33</v>
      </c>
      <c r="V2421" t="s">
        <v>18965</v>
      </c>
      <c r="W2421" t="s">
        <v>1172</v>
      </c>
      <c r="X2421" t="s">
        <v>18966</v>
      </c>
    </row>
    <row r="2422" spans="1:24" hidden="1" x14ac:dyDescent="0.25">
      <c r="A2422" t="s">
        <v>18967</v>
      </c>
      <c r="B2422" t="s">
        <v>18968</v>
      </c>
      <c r="C2422" s="1" t="str">
        <f t="shared" si="249"/>
        <v>21:0955</v>
      </c>
      <c r="D2422" s="1" t="str">
        <f t="shared" si="250"/>
        <v>21:0006</v>
      </c>
      <c r="E2422" t="s">
        <v>11729</v>
      </c>
      <c r="F2422" t="s">
        <v>18969</v>
      </c>
      <c r="H2422">
        <v>64.591807200000005</v>
      </c>
      <c r="I2422">
        <v>-110.1490563</v>
      </c>
      <c r="J2422" s="1" t="str">
        <f t="shared" si="251"/>
        <v>Till</v>
      </c>
      <c r="K2422" s="1" t="str">
        <f t="shared" si="252"/>
        <v>Grain Mount: 0.50 – 1.00 mm</v>
      </c>
      <c r="L2422" t="s">
        <v>18799</v>
      </c>
      <c r="M2422" s="1" t="str">
        <f t="shared" si="253"/>
        <v>Prp</v>
      </c>
      <c r="N2422" t="s">
        <v>18970</v>
      </c>
      <c r="O2422" t="s">
        <v>16085</v>
      </c>
      <c r="P2422" t="s">
        <v>8162</v>
      </c>
      <c r="Q2422" t="s">
        <v>12805</v>
      </c>
      <c r="R2422" t="s">
        <v>87</v>
      </c>
      <c r="S2422" t="s">
        <v>18971</v>
      </c>
      <c r="T2422" t="s">
        <v>1451</v>
      </c>
      <c r="U2422" t="s">
        <v>641</v>
      </c>
      <c r="V2422" t="s">
        <v>3639</v>
      </c>
      <c r="W2422" t="s">
        <v>400</v>
      </c>
      <c r="X2422" t="s">
        <v>18972</v>
      </c>
    </row>
    <row r="2423" spans="1:24" hidden="1" x14ac:dyDescent="0.25">
      <c r="A2423" t="s">
        <v>18973</v>
      </c>
      <c r="B2423" t="s">
        <v>18974</v>
      </c>
      <c r="C2423" s="1" t="str">
        <f t="shared" si="249"/>
        <v>21:0955</v>
      </c>
      <c r="D2423" s="1" t="str">
        <f t="shared" si="250"/>
        <v>21:0006</v>
      </c>
      <c r="E2423" t="s">
        <v>11729</v>
      </c>
      <c r="F2423" t="s">
        <v>18975</v>
      </c>
      <c r="H2423">
        <v>64.591807200000005</v>
      </c>
      <c r="I2423">
        <v>-110.1490563</v>
      </c>
      <c r="J2423" s="1" t="str">
        <f t="shared" si="251"/>
        <v>Till</v>
      </c>
      <c r="K2423" s="1" t="str">
        <f t="shared" si="252"/>
        <v>Grain Mount: 0.50 – 1.00 mm</v>
      </c>
      <c r="L2423" t="s">
        <v>18799</v>
      </c>
      <c r="M2423" s="1" t="str">
        <f t="shared" si="253"/>
        <v>Prp</v>
      </c>
      <c r="N2423" t="s">
        <v>17710</v>
      </c>
      <c r="O2423" t="s">
        <v>8019</v>
      </c>
      <c r="P2423" t="s">
        <v>8239</v>
      </c>
      <c r="Q2423" t="s">
        <v>6160</v>
      </c>
      <c r="R2423" t="s">
        <v>33</v>
      </c>
      <c r="S2423" t="s">
        <v>18976</v>
      </c>
      <c r="T2423" t="s">
        <v>1203</v>
      </c>
      <c r="U2423" t="s">
        <v>209</v>
      </c>
      <c r="V2423" t="s">
        <v>18977</v>
      </c>
      <c r="W2423" t="s">
        <v>1246</v>
      </c>
      <c r="X2423" t="s">
        <v>2808</v>
      </c>
    </row>
    <row r="2424" spans="1:24" hidden="1" x14ac:dyDescent="0.25">
      <c r="A2424" t="s">
        <v>18978</v>
      </c>
      <c r="B2424" t="s">
        <v>18979</v>
      </c>
      <c r="C2424" s="1" t="str">
        <f t="shared" si="249"/>
        <v>21:0955</v>
      </c>
      <c r="D2424" s="1" t="str">
        <f t="shared" si="250"/>
        <v>21:0006</v>
      </c>
      <c r="E2424" t="s">
        <v>11729</v>
      </c>
      <c r="F2424" t="s">
        <v>18980</v>
      </c>
      <c r="H2424">
        <v>64.591807200000005</v>
      </c>
      <c r="I2424">
        <v>-110.1490563</v>
      </c>
      <c r="J2424" s="1" t="str">
        <f t="shared" si="251"/>
        <v>Till</v>
      </c>
      <c r="K2424" s="1" t="str">
        <f t="shared" si="252"/>
        <v>Grain Mount: 0.50 – 1.00 mm</v>
      </c>
      <c r="L2424" t="s">
        <v>18799</v>
      </c>
      <c r="M2424" s="1" t="str">
        <f t="shared" si="253"/>
        <v>Prp</v>
      </c>
      <c r="N2424" t="s">
        <v>7468</v>
      </c>
      <c r="O2424" t="s">
        <v>12591</v>
      </c>
      <c r="P2424" t="s">
        <v>4183</v>
      </c>
      <c r="Q2424" t="s">
        <v>3878</v>
      </c>
      <c r="R2424" t="s">
        <v>101</v>
      </c>
      <c r="S2424" t="s">
        <v>11272</v>
      </c>
      <c r="T2424" t="s">
        <v>330</v>
      </c>
      <c r="U2424" t="s">
        <v>223</v>
      </c>
      <c r="V2424" t="s">
        <v>18444</v>
      </c>
      <c r="W2424" t="s">
        <v>501</v>
      </c>
      <c r="X2424" t="s">
        <v>18517</v>
      </c>
    </row>
    <row r="2425" spans="1:24" hidden="1" x14ac:dyDescent="0.25">
      <c r="A2425" t="s">
        <v>18981</v>
      </c>
      <c r="B2425" t="s">
        <v>18982</v>
      </c>
      <c r="C2425" s="1" t="str">
        <f t="shared" si="249"/>
        <v>21:0955</v>
      </c>
      <c r="D2425" s="1" t="str">
        <f t="shared" si="250"/>
        <v>21:0006</v>
      </c>
      <c r="E2425" t="s">
        <v>11729</v>
      </c>
      <c r="F2425" t="s">
        <v>18983</v>
      </c>
      <c r="H2425">
        <v>64.591807200000005</v>
      </c>
      <c r="I2425">
        <v>-110.1490563</v>
      </c>
      <c r="J2425" s="1" t="str">
        <f t="shared" si="251"/>
        <v>Till</v>
      </c>
      <c r="K2425" s="1" t="str">
        <f t="shared" si="252"/>
        <v>Grain Mount: 0.50 – 1.00 mm</v>
      </c>
      <c r="L2425" t="s">
        <v>18799</v>
      </c>
      <c r="M2425" s="1" t="str">
        <f t="shared" si="253"/>
        <v>Prp</v>
      </c>
      <c r="N2425" t="s">
        <v>18984</v>
      </c>
      <c r="O2425" t="s">
        <v>3290</v>
      </c>
      <c r="P2425" t="s">
        <v>18985</v>
      </c>
      <c r="Q2425" t="s">
        <v>4028</v>
      </c>
      <c r="R2425" t="s">
        <v>90</v>
      </c>
      <c r="S2425" t="s">
        <v>11537</v>
      </c>
      <c r="T2425" t="s">
        <v>2509</v>
      </c>
      <c r="U2425" t="s">
        <v>33</v>
      </c>
      <c r="V2425" t="s">
        <v>18986</v>
      </c>
      <c r="W2425" t="s">
        <v>2343</v>
      </c>
      <c r="X2425" t="s">
        <v>18987</v>
      </c>
    </row>
    <row r="2426" spans="1:24" hidden="1" x14ac:dyDescent="0.25">
      <c r="A2426" t="s">
        <v>18988</v>
      </c>
      <c r="B2426" t="s">
        <v>18989</v>
      </c>
      <c r="C2426" s="1" t="str">
        <f t="shared" si="249"/>
        <v>21:0955</v>
      </c>
      <c r="D2426" s="1" t="str">
        <f t="shared" si="250"/>
        <v>21:0006</v>
      </c>
      <c r="E2426" t="s">
        <v>11729</v>
      </c>
      <c r="F2426" t="s">
        <v>18990</v>
      </c>
      <c r="H2426">
        <v>64.591807200000005</v>
      </c>
      <c r="I2426">
        <v>-110.1490563</v>
      </c>
      <c r="J2426" s="1" t="str">
        <f t="shared" si="251"/>
        <v>Till</v>
      </c>
      <c r="K2426" s="1" t="str">
        <f t="shared" si="252"/>
        <v>Grain Mount: 0.50 – 1.00 mm</v>
      </c>
      <c r="L2426" t="s">
        <v>18799</v>
      </c>
      <c r="M2426" s="1" t="str">
        <f t="shared" si="253"/>
        <v>Prp</v>
      </c>
      <c r="N2426" t="s">
        <v>18991</v>
      </c>
      <c r="O2426" t="s">
        <v>18992</v>
      </c>
      <c r="P2426" t="s">
        <v>18993</v>
      </c>
      <c r="Q2426" t="s">
        <v>17133</v>
      </c>
      <c r="R2426" t="s">
        <v>209</v>
      </c>
      <c r="S2426" t="s">
        <v>18994</v>
      </c>
      <c r="T2426" t="s">
        <v>858</v>
      </c>
      <c r="U2426" t="s">
        <v>33</v>
      </c>
      <c r="V2426" t="s">
        <v>18995</v>
      </c>
      <c r="W2426" t="s">
        <v>495</v>
      </c>
      <c r="X2426" t="s">
        <v>18996</v>
      </c>
    </row>
    <row r="2427" spans="1:24" hidden="1" x14ac:dyDescent="0.25">
      <c r="A2427" t="s">
        <v>18997</v>
      </c>
      <c r="B2427" t="s">
        <v>18998</v>
      </c>
      <c r="C2427" s="1" t="str">
        <f t="shared" si="249"/>
        <v>21:0955</v>
      </c>
      <c r="D2427" s="1" t="str">
        <f t="shared" si="250"/>
        <v>21:0006</v>
      </c>
      <c r="E2427" t="s">
        <v>11729</v>
      </c>
      <c r="F2427" t="s">
        <v>18999</v>
      </c>
      <c r="H2427">
        <v>64.591807200000005</v>
      </c>
      <c r="I2427">
        <v>-110.1490563</v>
      </c>
      <c r="J2427" s="1" t="str">
        <f t="shared" si="251"/>
        <v>Till</v>
      </c>
      <c r="K2427" s="1" t="str">
        <f t="shared" si="252"/>
        <v>Grain Mount: 0.50 – 1.00 mm</v>
      </c>
      <c r="L2427" t="s">
        <v>18799</v>
      </c>
      <c r="M2427" s="1" t="str">
        <f t="shared" si="253"/>
        <v>Prp</v>
      </c>
      <c r="N2427" t="s">
        <v>19000</v>
      </c>
      <c r="O2427" t="s">
        <v>19001</v>
      </c>
      <c r="P2427" t="s">
        <v>7385</v>
      </c>
      <c r="Q2427" t="s">
        <v>11871</v>
      </c>
      <c r="R2427" t="s">
        <v>33</v>
      </c>
      <c r="S2427" t="s">
        <v>4006</v>
      </c>
      <c r="T2427" t="s">
        <v>1401</v>
      </c>
      <c r="U2427" t="s">
        <v>33</v>
      </c>
      <c r="V2427" t="s">
        <v>19002</v>
      </c>
      <c r="W2427" t="s">
        <v>684</v>
      </c>
      <c r="X2427" t="s">
        <v>19003</v>
      </c>
    </row>
    <row r="2428" spans="1:24" hidden="1" x14ac:dyDescent="0.25">
      <c r="A2428" t="s">
        <v>19004</v>
      </c>
      <c r="B2428" t="s">
        <v>19005</v>
      </c>
      <c r="C2428" s="1" t="str">
        <f t="shared" si="249"/>
        <v>21:0955</v>
      </c>
      <c r="D2428" s="1" t="str">
        <f t="shared" si="250"/>
        <v>21:0006</v>
      </c>
      <c r="E2428" t="s">
        <v>11729</v>
      </c>
      <c r="F2428" t="s">
        <v>19006</v>
      </c>
      <c r="H2428">
        <v>64.591807200000005</v>
      </c>
      <c r="I2428">
        <v>-110.1490563</v>
      </c>
      <c r="J2428" s="1" t="str">
        <f t="shared" si="251"/>
        <v>Till</v>
      </c>
      <c r="K2428" s="1" t="str">
        <f t="shared" si="252"/>
        <v>Grain Mount: 0.50 – 1.00 mm</v>
      </c>
      <c r="L2428" t="s">
        <v>18799</v>
      </c>
      <c r="M2428" s="1" t="str">
        <f t="shared" si="253"/>
        <v>Prp</v>
      </c>
      <c r="N2428" t="s">
        <v>19007</v>
      </c>
      <c r="O2428" t="s">
        <v>19008</v>
      </c>
      <c r="P2428" t="s">
        <v>351</v>
      </c>
      <c r="Q2428" t="s">
        <v>11456</v>
      </c>
      <c r="R2428" t="s">
        <v>223</v>
      </c>
      <c r="S2428" t="s">
        <v>13035</v>
      </c>
      <c r="T2428" t="s">
        <v>35</v>
      </c>
      <c r="U2428" t="s">
        <v>411</v>
      </c>
      <c r="V2428" t="s">
        <v>19009</v>
      </c>
      <c r="W2428" t="s">
        <v>2257</v>
      </c>
      <c r="X2428" t="s">
        <v>19010</v>
      </c>
    </row>
    <row r="2429" spans="1:24" hidden="1" x14ac:dyDescent="0.25">
      <c r="A2429" t="s">
        <v>19011</v>
      </c>
      <c r="B2429" t="s">
        <v>19012</v>
      </c>
      <c r="C2429" s="1" t="str">
        <f t="shared" si="249"/>
        <v>21:0955</v>
      </c>
      <c r="D2429" s="1" t="str">
        <f t="shared" si="250"/>
        <v>21:0006</v>
      </c>
      <c r="E2429" t="s">
        <v>11729</v>
      </c>
      <c r="F2429" t="s">
        <v>19013</v>
      </c>
      <c r="H2429">
        <v>64.591807200000005</v>
      </c>
      <c r="I2429">
        <v>-110.1490563</v>
      </c>
      <c r="J2429" s="1" t="str">
        <f t="shared" si="251"/>
        <v>Till</v>
      </c>
      <c r="K2429" s="1" t="str">
        <f t="shared" si="252"/>
        <v>Grain Mount: 0.50 – 1.00 mm</v>
      </c>
      <c r="L2429" t="s">
        <v>18799</v>
      </c>
      <c r="M2429" s="1" t="str">
        <f t="shared" si="253"/>
        <v>Prp</v>
      </c>
      <c r="N2429" t="s">
        <v>19014</v>
      </c>
      <c r="O2429" t="s">
        <v>8651</v>
      </c>
      <c r="P2429" t="s">
        <v>19015</v>
      </c>
      <c r="Q2429" t="s">
        <v>18992</v>
      </c>
      <c r="R2429" t="s">
        <v>33</v>
      </c>
      <c r="S2429" t="s">
        <v>15525</v>
      </c>
      <c r="T2429" t="s">
        <v>211</v>
      </c>
      <c r="U2429" t="s">
        <v>33</v>
      </c>
      <c r="V2429" t="s">
        <v>19016</v>
      </c>
      <c r="W2429" t="s">
        <v>531</v>
      </c>
      <c r="X2429" t="s">
        <v>19017</v>
      </c>
    </row>
    <row r="2430" spans="1:24" hidden="1" x14ac:dyDescent="0.25">
      <c r="A2430" t="s">
        <v>19018</v>
      </c>
      <c r="B2430" t="s">
        <v>19019</v>
      </c>
      <c r="C2430" s="1" t="str">
        <f t="shared" si="249"/>
        <v>21:0955</v>
      </c>
      <c r="D2430" s="1" t="str">
        <f t="shared" si="250"/>
        <v>21:0006</v>
      </c>
      <c r="E2430" t="s">
        <v>11729</v>
      </c>
      <c r="F2430" t="s">
        <v>19020</v>
      </c>
      <c r="H2430">
        <v>64.591807200000005</v>
      </c>
      <c r="I2430">
        <v>-110.1490563</v>
      </c>
      <c r="J2430" s="1" t="str">
        <f t="shared" si="251"/>
        <v>Till</v>
      </c>
      <c r="K2430" s="1" t="str">
        <f t="shared" si="252"/>
        <v>Grain Mount: 0.50 – 1.00 mm</v>
      </c>
      <c r="L2430" t="s">
        <v>18799</v>
      </c>
      <c r="M2430" s="1" t="str">
        <f t="shared" si="253"/>
        <v>Prp</v>
      </c>
      <c r="N2430" t="s">
        <v>19021</v>
      </c>
      <c r="O2430" t="s">
        <v>17198</v>
      </c>
      <c r="P2430" t="s">
        <v>11530</v>
      </c>
      <c r="Q2430" t="s">
        <v>19022</v>
      </c>
      <c r="R2430" t="s">
        <v>90</v>
      </c>
      <c r="S2430" t="s">
        <v>10172</v>
      </c>
      <c r="T2430" t="s">
        <v>2205</v>
      </c>
      <c r="U2430" t="s">
        <v>87</v>
      </c>
      <c r="V2430" t="s">
        <v>19023</v>
      </c>
      <c r="W2430" t="s">
        <v>172</v>
      </c>
      <c r="X2430" t="s">
        <v>19024</v>
      </c>
    </row>
    <row r="2431" spans="1:24" hidden="1" x14ac:dyDescent="0.25">
      <c r="A2431" t="s">
        <v>19025</v>
      </c>
      <c r="B2431" t="s">
        <v>19026</v>
      </c>
      <c r="C2431" s="1" t="str">
        <f t="shared" si="249"/>
        <v>21:0955</v>
      </c>
      <c r="D2431" s="1" t="str">
        <f t="shared" si="250"/>
        <v>21:0006</v>
      </c>
      <c r="E2431" t="s">
        <v>11729</v>
      </c>
      <c r="F2431" t="s">
        <v>19027</v>
      </c>
      <c r="H2431">
        <v>64.591807200000005</v>
      </c>
      <c r="I2431">
        <v>-110.1490563</v>
      </c>
      <c r="J2431" s="1" t="str">
        <f t="shared" si="251"/>
        <v>Till</v>
      </c>
      <c r="K2431" s="1" t="str">
        <f t="shared" si="252"/>
        <v>Grain Mount: 0.50 – 1.00 mm</v>
      </c>
      <c r="L2431" t="s">
        <v>18799</v>
      </c>
      <c r="M2431" s="1" t="str">
        <f t="shared" si="253"/>
        <v>Prp</v>
      </c>
      <c r="N2431" t="s">
        <v>19028</v>
      </c>
      <c r="O2431" t="s">
        <v>12409</v>
      </c>
      <c r="P2431" t="s">
        <v>19029</v>
      </c>
      <c r="Q2431" t="s">
        <v>3727</v>
      </c>
      <c r="R2431" t="s">
        <v>226</v>
      </c>
      <c r="S2431" t="s">
        <v>4069</v>
      </c>
      <c r="T2431" t="s">
        <v>3441</v>
      </c>
      <c r="U2431" t="s">
        <v>331</v>
      </c>
      <c r="V2431" t="s">
        <v>19030</v>
      </c>
      <c r="W2431" t="s">
        <v>4718</v>
      </c>
      <c r="X2431" t="s">
        <v>19031</v>
      </c>
    </row>
    <row r="2432" spans="1:24" hidden="1" x14ac:dyDescent="0.25">
      <c r="A2432" t="s">
        <v>19032</v>
      </c>
      <c r="B2432" t="s">
        <v>19033</v>
      </c>
      <c r="C2432" s="1" t="str">
        <f t="shared" si="249"/>
        <v>21:0955</v>
      </c>
      <c r="D2432" s="1" t="str">
        <f t="shared" si="250"/>
        <v>21:0006</v>
      </c>
      <c r="E2432" t="s">
        <v>11729</v>
      </c>
      <c r="F2432" t="s">
        <v>19034</v>
      </c>
      <c r="H2432">
        <v>64.591807200000005</v>
      </c>
      <c r="I2432">
        <v>-110.1490563</v>
      </c>
      <c r="J2432" s="1" t="str">
        <f t="shared" si="251"/>
        <v>Till</v>
      </c>
      <c r="K2432" s="1" t="str">
        <f t="shared" si="252"/>
        <v>Grain Mount: 0.50 – 1.00 mm</v>
      </c>
      <c r="L2432" t="s">
        <v>18799</v>
      </c>
      <c r="M2432" s="1" t="str">
        <f t="shared" si="253"/>
        <v>Prp</v>
      </c>
      <c r="N2432" t="s">
        <v>10334</v>
      </c>
      <c r="O2432" t="s">
        <v>19035</v>
      </c>
      <c r="P2432" t="s">
        <v>19036</v>
      </c>
      <c r="Q2432" t="s">
        <v>1282</v>
      </c>
      <c r="R2432" t="s">
        <v>411</v>
      </c>
      <c r="S2432" t="s">
        <v>11717</v>
      </c>
      <c r="T2432" t="s">
        <v>601</v>
      </c>
      <c r="U2432" t="s">
        <v>411</v>
      </c>
      <c r="V2432" t="s">
        <v>18230</v>
      </c>
      <c r="W2432" t="s">
        <v>1078</v>
      </c>
      <c r="X2432" t="s">
        <v>18133</v>
      </c>
    </row>
    <row r="2433" spans="1:24" hidden="1" x14ac:dyDescent="0.25">
      <c r="A2433" t="s">
        <v>19037</v>
      </c>
      <c r="B2433" t="s">
        <v>19038</v>
      </c>
      <c r="C2433" s="1" t="str">
        <f t="shared" si="249"/>
        <v>21:0955</v>
      </c>
      <c r="D2433" s="1" t="str">
        <f t="shared" si="250"/>
        <v>21:0006</v>
      </c>
      <c r="E2433" t="s">
        <v>11729</v>
      </c>
      <c r="F2433" t="s">
        <v>19039</v>
      </c>
      <c r="H2433">
        <v>64.591807200000005</v>
      </c>
      <c r="I2433">
        <v>-110.1490563</v>
      </c>
      <c r="J2433" s="1" t="str">
        <f t="shared" si="251"/>
        <v>Till</v>
      </c>
      <c r="K2433" s="1" t="str">
        <f t="shared" si="252"/>
        <v>Grain Mount: 0.50 – 1.00 mm</v>
      </c>
      <c r="L2433" t="s">
        <v>18799</v>
      </c>
      <c r="M2433" s="1" t="str">
        <f t="shared" si="253"/>
        <v>Prp</v>
      </c>
      <c r="N2433" t="s">
        <v>14803</v>
      </c>
      <c r="O2433" t="s">
        <v>3416</v>
      </c>
      <c r="P2433" t="s">
        <v>19040</v>
      </c>
      <c r="Q2433" t="s">
        <v>19041</v>
      </c>
      <c r="R2433" t="s">
        <v>220</v>
      </c>
      <c r="S2433" t="s">
        <v>3587</v>
      </c>
      <c r="T2433" t="s">
        <v>891</v>
      </c>
      <c r="U2433" t="s">
        <v>90</v>
      </c>
      <c r="V2433" t="s">
        <v>19042</v>
      </c>
      <c r="W2433" t="s">
        <v>589</v>
      </c>
      <c r="X2433" t="s">
        <v>19043</v>
      </c>
    </row>
    <row r="2434" spans="1:24" hidden="1" x14ac:dyDescent="0.25">
      <c r="A2434" t="s">
        <v>19044</v>
      </c>
      <c r="B2434" t="s">
        <v>19045</v>
      </c>
      <c r="C2434" s="1" t="str">
        <f t="shared" si="249"/>
        <v>21:0955</v>
      </c>
      <c r="D2434" s="1" t="str">
        <f t="shared" si="250"/>
        <v>21:0006</v>
      </c>
      <c r="E2434" t="s">
        <v>11729</v>
      </c>
      <c r="F2434" t="s">
        <v>19046</v>
      </c>
      <c r="H2434">
        <v>64.591807200000005</v>
      </c>
      <c r="I2434">
        <v>-110.1490563</v>
      </c>
      <c r="J2434" s="1" t="str">
        <f t="shared" si="251"/>
        <v>Till</v>
      </c>
      <c r="K2434" s="1" t="str">
        <f t="shared" si="252"/>
        <v>Grain Mount: 0.50 – 1.00 mm</v>
      </c>
      <c r="L2434" t="s">
        <v>18799</v>
      </c>
      <c r="M2434" s="1" t="str">
        <f t="shared" si="253"/>
        <v>Prp</v>
      </c>
      <c r="N2434" t="s">
        <v>19047</v>
      </c>
      <c r="O2434" t="s">
        <v>19048</v>
      </c>
      <c r="P2434" t="s">
        <v>19049</v>
      </c>
      <c r="Q2434" t="s">
        <v>19050</v>
      </c>
      <c r="R2434" t="s">
        <v>278</v>
      </c>
      <c r="S2434" t="s">
        <v>19051</v>
      </c>
      <c r="T2434" t="s">
        <v>7516</v>
      </c>
      <c r="U2434" t="s">
        <v>184</v>
      </c>
      <c r="V2434" t="s">
        <v>19052</v>
      </c>
      <c r="W2434" t="s">
        <v>3479</v>
      </c>
      <c r="X2434" t="s">
        <v>19053</v>
      </c>
    </row>
    <row r="2435" spans="1:24" hidden="1" x14ac:dyDescent="0.25">
      <c r="A2435" t="s">
        <v>19054</v>
      </c>
      <c r="B2435" t="s">
        <v>19055</v>
      </c>
      <c r="C2435" s="1" t="str">
        <f t="shared" si="249"/>
        <v>21:0955</v>
      </c>
      <c r="D2435" s="1" t="str">
        <f t="shared" si="250"/>
        <v>21:0006</v>
      </c>
      <c r="E2435" t="s">
        <v>11729</v>
      </c>
      <c r="F2435" t="s">
        <v>19056</v>
      </c>
      <c r="H2435">
        <v>64.591807200000005</v>
      </c>
      <c r="I2435">
        <v>-110.1490563</v>
      </c>
      <c r="J2435" s="1" t="str">
        <f t="shared" si="251"/>
        <v>Till</v>
      </c>
      <c r="K2435" s="1" t="str">
        <f t="shared" si="252"/>
        <v>Grain Mount: 0.50 – 1.00 mm</v>
      </c>
      <c r="L2435" t="s">
        <v>18799</v>
      </c>
      <c r="M2435" s="1" t="str">
        <f t="shared" si="253"/>
        <v>Prp</v>
      </c>
      <c r="N2435" t="s">
        <v>19057</v>
      </c>
      <c r="O2435" t="s">
        <v>19058</v>
      </c>
      <c r="P2435" t="s">
        <v>19059</v>
      </c>
      <c r="Q2435" t="s">
        <v>5804</v>
      </c>
      <c r="R2435" t="s">
        <v>33</v>
      </c>
      <c r="S2435" t="s">
        <v>19060</v>
      </c>
      <c r="T2435" t="s">
        <v>8070</v>
      </c>
      <c r="U2435" t="s">
        <v>223</v>
      </c>
      <c r="V2435" t="s">
        <v>19061</v>
      </c>
      <c r="W2435" t="s">
        <v>5106</v>
      </c>
      <c r="X2435" t="s">
        <v>19062</v>
      </c>
    </row>
    <row r="2436" spans="1:24" hidden="1" x14ac:dyDescent="0.25">
      <c r="A2436" t="s">
        <v>19063</v>
      </c>
      <c r="B2436" t="s">
        <v>19064</v>
      </c>
      <c r="C2436" s="1" t="str">
        <f t="shared" si="249"/>
        <v>21:0955</v>
      </c>
      <c r="D2436" s="1" t="str">
        <f t="shared" si="250"/>
        <v>21:0006</v>
      </c>
      <c r="E2436" t="s">
        <v>11729</v>
      </c>
      <c r="F2436" t="s">
        <v>19065</v>
      </c>
      <c r="H2436">
        <v>64.591807200000005</v>
      </c>
      <c r="I2436">
        <v>-110.1490563</v>
      </c>
      <c r="J2436" s="1" t="str">
        <f t="shared" si="251"/>
        <v>Till</v>
      </c>
      <c r="K2436" s="1" t="str">
        <f t="shared" si="252"/>
        <v>Grain Mount: 0.50 – 1.00 mm</v>
      </c>
      <c r="L2436" t="s">
        <v>18799</v>
      </c>
      <c r="M2436" s="1" t="str">
        <f t="shared" si="253"/>
        <v>Prp</v>
      </c>
      <c r="N2436" t="s">
        <v>19066</v>
      </c>
      <c r="O2436" t="s">
        <v>3416</v>
      </c>
      <c r="P2436" t="s">
        <v>19067</v>
      </c>
      <c r="Q2436" t="s">
        <v>10599</v>
      </c>
      <c r="R2436" t="s">
        <v>220</v>
      </c>
      <c r="S2436" t="s">
        <v>19068</v>
      </c>
      <c r="T2436" t="s">
        <v>6024</v>
      </c>
      <c r="U2436" t="s">
        <v>33</v>
      </c>
      <c r="V2436" t="s">
        <v>19069</v>
      </c>
      <c r="W2436" t="s">
        <v>5106</v>
      </c>
      <c r="X2436" t="s">
        <v>19070</v>
      </c>
    </row>
    <row r="2437" spans="1:24" hidden="1" x14ac:dyDescent="0.25">
      <c r="A2437" t="s">
        <v>19071</v>
      </c>
      <c r="B2437" t="s">
        <v>19072</v>
      </c>
      <c r="C2437" s="1" t="str">
        <f t="shared" si="249"/>
        <v>21:0955</v>
      </c>
      <c r="D2437" s="1" t="str">
        <f t="shared" si="250"/>
        <v>21:0006</v>
      </c>
      <c r="E2437" t="s">
        <v>11729</v>
      </c>
      <c r="F2437" t="s">
        <v>19073</v>
      </c>
      <c r="H2437">
        <v>64.591807200000005</v>
      </c>
      <c r="I2437">
        <v>-110.1490563</v>
      </c>
      <c r="J2437" s="1" t="str">
        <f t="shared" si="251"/>
        <v>Till</v>
      </c>
      <c r="K2437" s="1" t="str">
        <f t="shared" si="252"/>
        <v>Grain Mount: 0.50 – 1.00 mm</v>
      </c>
      <c r="L2437" t="s">
        <v>18799</v>
      </c>
      <c r="M2437" s="1" t="str">
        <f t="shared" si="253"/>
        <v>Prp</v>
      </c>
      <c r="N2437" t="s">
        <v>19074</v>
      </c>
      <c r="O2437" t="s">
        <v>12212</v>
      </c>
      <c r="P2437" t="s">
        <v>18892</v>
      </c>
      <c r="Q2437" t="s">
        <v>8741</v>
      </c>
      <c r="R2437" t="s">
        <v>61</v>
      </c>
      <c r="S2437" t="s">
        <v>19075</v>
      </c>
      <c r="T2437" t="s">
        <v>1056</v>
      </c>
      <c r="U2437" t="s">
        <v>366</v>
      </c>
      <c r="V2437" t="s">
        <v>19076</v>
      </c>
      <c r="W2437" t="s">
        <v>1297</v>
      </c>
      <c r="X2437" t="s">
        <v>19077</v>
      </c>
    </row>
    <row r="2438" spans="1:24" hidden="1" x14ac:dyDescent="0.25">
      <c r="A2438" t="s">
        <v>19078</v>
      </c>
      <c r="B2438" t="s">
        <v>19079</v>
      </c>
      <c r="C2438" s="1" t="str">
        <f t="shared" si="249"/>
        <v>21:0955</v>
      </c>
      <c r="D2438" s="1" t="str">
        <f t="shared" si="250"/>
        <v>21:0006</v>
      </c>
      <c r="E2438" t="s">
        <v>11729</v>
      </c>
      <c r="F2438" t="s">
        <v>19080</v>
      </c>
      <c r="H2438">
        <v>64.591807200000005</v>
      </c>
      <c r="I2438">
        <v>-110.1490563</v>
      </c>
      <c r="J2438" s="1" t="str">
        <f t="shared" si="251"/>
        <v>Till</v>
      </c>
      <c r="K2438" s="1" t="str">
        <f t="shared" si="252"/>
        <v>Grain Mount: 0.50 – 1.00 mm</v>
      </c>
      <c r="L2438" t="s">
        <v>18799</v>
      </c>
      <c r="M2438" s="1" t="str">
        <f t="shared" si="253"/>
        <v>Prp</v>
      </c>
      <c r="N2438" t="s">
        <v>19081</v>
      </c>
      <c r="O2438" t="s">
        <v>10548</v>
      </c>
      <c r="P2438" t="s">
        <v>5286</v>
      </c>
      <c r="Q2438" t="s">
        <v>19082</v>
      </c>
      <c r="R2438" t="s">
        <v>291</v>
      </c>
      <c r="S2438" t="s">
        <v>15436</v>
      </c>
      <c r="T2438" t="s">
        <v>957</v>
      </c>
      <c r="U2438" t="s">
        <v>235</v>
      </c>
      <c r="V2438" t="s">
        <v>19083</v>
      </c>
      <c r="W2438" t="s">
        <v>5349</v>
      </c>
      <c r="X2438" t="s">
        <v>11408</v>
      </c>
    </row>
    <row r="2439" spans="1:24" hidden="1" x14ac:dyDescent="0.25">
      <c r="A2439" t="s">
        <v>19084</v>
      </c>
      <c r="B2439" t="s">
        <v>19085</v>
      </c>
      <c r="C2439" s="1" t="str">
        <f t="shared" si="249"/>
        <v>21:0955</v>
      </c>
      <c r="D2439" s="1" t="str">
        <f t="shared" si="250"/>
        <v>21:0006</v>
      </c>
      <c r="E2439" t="s">
        <v>11729</v>
      </c>
      <c r="F2439" t="s">
        <v>19086</v>
      </c>
      <c r="H2439">
        <v>64.591807200000005</v>
      </c>
      <c r="I2439">
        <v>-110.1490563</v>
      </c>
      <c r="J2439" s="1" t="str">
        <f t="shared" si="251"/>
        <v>Till</v>
      </c>
      <c r="K2439" s="1" t="str">
        <f t="shared" si="252"/>
        <v>Grain Mount: 0.50 – 1.00 mm</v>
      </c>
      <c r="L2439" t="s">
        <v>18799</v>
      </c>
      <c r="M2439" s="1" t="str">
        <f t="shared" si="253"/>
        <v>Prp</v>
      </c>
      <c r="N2439" t="s">
        <v>19087</v>
      </c>
      <c r="O2439" t="s">
        <v>5915</v>
      </c>
      <c r="P2439" t="s">
        <v>19088</v>
      </c>
      <c r="Q2439" t="s">
        <v>19089</v>
      </c>
      <c r="R2439" t="s">
        <v>220</v>
      </c>
      <c r="S2439" t="s">
        <v>8278</v>
      </c>
      <c r="T2439" t="s">
        <v>3430</v>
      </c>
      <c r="U2439" t="s">
        <v>36</v>
      </c>
      <c r="V2439" t="s">
        <v>19090</v>
      </c>
      <c r="W2439" t="s">
        <v>823</v>
      </c>
      <c r="X2439" t="s">
        <v>2777</v>
      </c>
    </row>
    <row r="2440" spans="1:24" hidden="1" x14ac:dyDescent="0.25">
      <c r="A2440" t="s">
        <v>19091</v>
      </c>
      <c r="B2440" t="s">
        <v>19092</v>
      </c>
      <c r="C2440" s="1" t="str">
        <f t="shared" si="249"/>
        <v>21:0955</v>
      </c>
      <c r="D2440" s="1" t="str">
        <f t="shared" si="250"/>
        <v>21:0006</v>
      </c>
      <c r="E2440" t="s">
        <v>11729</v>
      </c>
      <c r="F2440" t="s">
        <v>19093</v>
      </c>
      <c r="H2440">
        <v>64.591807200000005</v>
      </c>
      <c r="I2440">
        <v>-110.1490563</v>
      </c>
      <c r="J2440" s="1" t="str">
        <f t="shared" si="251"/>
        <v>Till</v>
      </c>
      <c r="K2440" s="1" t="str">
        <f t="shared" si="252"/>
        <v>Grain Mount: 0.50 – 1.00 mm</v>
      </c>
      <c r="L2440" t="s">
        <v>18799</v>
      </c>
      <c r="M2440" s="1" t="str">
        <f t="shared" ref="M2440:M2457" si="254">HYPERLINK("http://geochem.nrcan.gc.ca/cdogs/content/kwd/kwd030523_e.htm", "Prp")</f>
        <v>Prp</v>
      </c>
      <c r="N2440" t="s">
        <v>19094</v>
      </c>
      <c r="O2440" t="s">
        <v>19095</v>
      </c>
      <c r="P2440" t="s">
        <v>7147</v>
      </c>
      <c r="Q2440" t="s">
        <v>5085</v>
      </c>
      <c r="R2440" t="s">
        <v>555</v>
      </c>
      <c r="S2440" t="s">
        <v>2998</v>
      </c>
      <c r="T2440" t="s">
        <v>4756</v>
      </c>
      <c r="U2440" t="s">
        <v>90</v>
      </c>
      <c r="V2440" t="s">
        <v>568</v>
      </c>
      <c r="W2440" t="s">
        <v>8764</v>
      </c>
      <c r="X2440" t="s">
        <v>19096</v>
      </c>
    </row>
    <row r="2441" spans="1:24" hidden="1" x14ac:dyDescent="0.25">
      <c r="A2441" t="s">
        <v>19097</v>
      </c>
      <c r="B2441" t="s">
        <v>19098</v>
      </c>
      <c r="C2441" s="1" t="str">
        <f t="shared" si="249"/>
        <v>21:0955</v>
      </c>
      <c r="D2441" s="1" t="str">
        <f t="shared" si="250"/>
        <v>21:0006</v>
      </c>
      <c r="E2441" t="s">
        <v>11729</v>
      </c>
      <c r="F2441" t="s">
        <v>19099</v>
      </c>
      <c r="H2441">
        <v>64.591807200000005</v>
      </c>
      <c r="I2441">
        <v>-110.1490563</v>
      </c>
      <c r="J2441" s="1" t="str">
        <f t="shared" si="251"/>
        <v>Till</v>
      </c>
      <c r="K2441" s="1" t="str">
        <f t="shared" si="252"/>
        <v>Grain Mount: 0.50 – 1.00 mm</v>
      </c>
      <c r="L2441" t="s">
        <v>18799</v>
      </c>
      <c r="M2441" s="1" t="str">
        <f t="shared" si="254"/>
        <v>Prp</v>
      </c>
      <c r="N2441" t="s">
        <v>17031</v>
      </c>
      <c r="O2441" t="s">
        <v>17367</v>
      </c>
      <c r="P2441" t="s">
        <v>19100</v>
      </c>
      <c r="Q2441" t="s">
        <v>8066</v>
      </c>
      <c r="R2441" t="s">
        <v>142</v>
      </c>
      <c r="S2441" t="s">
        <v>5787</v>
      </c>
      <c r="T2441" t="s">
        <v>182</v>
      </c>
      <c r="U2441" t="s">
        <v>61</v>
      </c>
      <c r="V2441" t="s">
        <v>19101</v>
      </c>
      <c r="W2441" t="s">
        <v>2434</v>
      </c>
      <c r="X2441" t="s">
        <v>19102</v>
      </c>
    </row>
    <row r="2442" spans="1:24" hidden="1" x14ac:dyDescent="0.25">
      <c r="A2442" t="s">
        <v>19103</v>
      </c>
      <c r="B2442" t="s">
        <v>19104</v>
      </c>
      <c r="C2442" s="1" t="str">
        <f t="shared" si="249"/>
        <v>21:0955</v>
      </c>
      <c r="D2442" s="1" t="str">
        <f t="shared" si="250"/>
        <v>21:0006</v>
      </c>
      <c r="E2442" t="s">
        <v>11729</v>
      </c>
      <c r="F2442" t="s">
        <v>19105</v>
      </c>
      <c r="H2442">
        <v>64.591807200000005</v>
      </c>
      <c r="I2442">
        <v>-110.1490563</v>
      </c>
      <c r="J2442" s="1" t="str">
        <f t="shared" si="251"/>
        <v>Till</v>
      </c>
      <c r="K2442" s="1" t="str">
        <f t="shared" si="252"/>
        <v>Grain Mount: 0.50 – 1.00 mm</v>
      </c>
      <c r="L2442" t="s">
        <v>18799</v>
      </c>
      <c r="M2442" s="1" t="str">
        <f t="shared" si="254"/>
        <v>Prp</v>
      </c>
      <c r="N2442" t="s">
        <v>1764</v>
      </c>
      <c r="O2442" t="s">
        <v>17561</v>
      </c>
      <c r="P2442" t="s">
        <v>19106</v>
      </c>
      <c r="Q2442" t="s">
        <v>9000</v>
      </c>
      <c r="R2442" t="s">
        <v>366</v>
      </c>
      <c r="S2442" t="s">
        <v>2622</v>
      </c>
      <c r="T2442" t="s">
        <v>12326</v>
      </c>
      <c r="U2442" t="s">
        <v>33</v>
      </c>
      <c r="V2442" t="s">
        <v>19107</v>
      </c>
      <c r="W2442" t="s">
        <v>509</v>
      </c>
      <c r="X2442" t="s">
        <v>18639</v>
      </c>
    </row>
    <row r="2443" spans="1:24" hidden="1" x14ac:dyDescent="0.25">
      <c r="A2443" t="s">
        <v>19108</v>
      </c>
      <c r="B2443" t="s">
        <v>19109</v>
      </c>
      <c r="C2443" s="1" t="str">
        <f t="shared" si="249"/>
        <v>21:0955</v>
      </c>
      <c r="D2443" s="1" t="str">
        <f t="shared" si="250"/>
        <v>21:0006</v>
      </c>
      <c r="E2443" t="s">
        <v>11729</v>
      </c>
      <c r="F2443" t="s">
        <v>19110</v>
      </c>
      <c r="H2443">
        <v>64.591807200000005</v>
      </c>
      <c r="I2443">
        <v>-110.1490563</v>
      </c>
      <c r="J2443" s="1" t="str">
        <f t="shared" si="251"/>
        <v>Till</v>
      </c>
      <c r="K2443" s="1" t="str">
        <f t="shared" si="252"/>
        <v>Grain Mount: 0.50 – 1.00 mm</v>
      </c>
      <c r="L2443" t="s">
        <v>18799</v>
      </c>
      <c r="M2443" s="1" t="str">
        <f t="shared" si="254"/>
        <v>Prp</v>
      </c>
      <c r="N2443" t="s">
        <v>19111</v>
      </c>
      <c r="O2443" t="s">
        <v>19112</v>
      </c>
      <c r="P2443" t="s">
        <v>19113</v>
      </c>
      <c r="Q2443" t="s">
        <v>7049</v>
      </c>
      <c r="R2443" t="s">
        <v>420</v>
      </c>
      <c r="S2443" t="s">
        <v>19114</v>
      </c>
      <c r="T2443" t="s">
        <v>1030</v>
      </c>
      <c r="U2443" t="s">
        <v>33</v>
      </c>
      <c r="V2443" t="s">
        <v>19115</v>
      </c>
      <c r="W2443" t="s">
        <v>248</v>
      </c>
      <c r="X2443" t="s">
        <v>19116</v>
      </c>
    </row>
    <row r="2444" spans="1:24" hidden="1" x14ac:dyDescent="0.25">
      <c r="A2444" t="s">
        <v>19117</v>
      </c>
      <c r="B2444" t="s">
        <v>19118</v>
      </c>
      <c r="C2444" s="1" t="str">
        <f t="shared" si="249"/>
        <v>21:0955</v>
      </c>
      <c r="D2444" s="1" t="str">
        <f t="shared" si="250"/>
        <v>21:0006</v>
      </c>
      <c r="E2444" t="s">
        <v>11729</v>
      </c>
      <c r="F2444" t="s">
        <v>19119</v>
      </c>
      <c r="H2444">
        <v>64.591807200000005</v>
      </c>
      <c r="I2444">
        <v>-110.1490563</v>
      </c>
      <c r="J2444" s="1" t="str">
        <f t="shared" si="251"/>
        <v>Till</v>
      </c>
      <c r="K2444" s="1" t="str">
        <f t="shared" si="252"/>
        <v>Grain Mount: 0.50 – 1.00 mm</v>
      </c>
      <c r="L2444" t="s">
        <v>18799</v>
      </c>
      <c r="M2444" s="1" t="str">
        <f t="shared" si="254"/>
        <v>Prp</v>
      </c>
      <c r="N2444" t="s">
        <v>19120</v>
      </c>
      <c r="O2444" t="s">
        <v>2794</v>
      </c>
      <c r="P2444" t="s">
        <v>19121</v>
      </c>
      <c r="Q2444" t="s">
        <v>7385</v>
      </c>
      <c r="R2444" t="s">
        <v>220</v>
      </c>
      <c r="S2444" t="s">
        <v>19122</v>
      </c>
      <c r="T2444" t="s">
        <v>305</v>
      </c>
      <c r="U2444" t="s">
        <v>184</v>
      </c>
      <c r="V2444" t="s">
        <v>18551</v>
      </c>
      <c r="W2444" t="s">
        <v>2425</v>
      </c>
      <c r="X2444" t="s">
        <v>19123</v>
      </c>
    </row>
    <row r="2445" spans="1:24" hidden="1" x14ac:dyDescent="0.25">
      <c r="A2445" t="s">
        <v>19124</v>
      </c>
      <c r="B2445" t="s">
        <v>19125</v>
      </c>
      <c r="C2445" s="1" t="str">
        <f t="shared" si="249"/>
        <v>21:0955</v>
      </c>
      <c r="D2445" s="1" t="str">
        <f t="shared" si="250"/>
        <v>21:0006</v>
      </c>
      <c r="E2445" t="s">
        <v>11729</v>
      </c>
      <c r="F2445" t="s">
        <v>19126</v>
      </c>
      <c r="H2445">
        <v>64.591807200000005</v>
      </c>
      <c r="I2445">
        <v>-110.1490563</v>
      </c>
      <c r="J2445" s="1" t="str">
        <f t="shared" si="251"/>
        <v>Till</v>
      </c>
      <c r="K2445" s="1" t="str">
        <f t="shared" si="252"/>
        <v>Grain Mount: 0.50 – 1.00 mm</v>
      </c>
      <c r="L2445" t="s">
        <v>18799</v>
      </c>
      <c r="M2445" s="1" t="str">
        <f t="shared" si="254"/>
        <v>Prp</v>
      </c>
      <c r="N2445" t="s">
        <v>19127</v>
      </c>
      <c r="O2445" t="s">
        <v>19128</v>
      </c>
      <c r="P2445" t="s">
        <v>5786</v>
      </c>
      <c r="Q2445" t="s">
        <v>2071</v>
      </c>
      <c r="R2445" t="s">
        <v>728</v>
      </c>
      <c r="S2445" t="s">
        <v>8922</v>
      </c>
      <c r="T2445" t="s">
        <v>533</v>
      </c>
      <c r="U2445" t="s">
        <v>61</v>
      </c>
      <c r="V2445" t="s">
        <v>19129</v>
      </c>
      <c r="W2445" t="s">
        <v>5106</v>
      </c>
      <c r="X2445" t="s">
        <v>19130</v>
      </c>
    </row>
    <row r="2446" spans="1:24" hidden="1" x14ac:dyDescent="0.25">
      <c r="A2446" t="s">
        <v>19131</v>
      </c>
      <c r="B2446" t="s">
        <v>19132</v>
      </c>
      <c r="C2446" s="1" t="str">
        <f t="shared" si="249"/>
        <v>21:0955</v>
      </c>
      <c r="D2446" s="1" t="str">
        <f t="shared" si="250"/>
        <v>21:0006</v>
      </c>
      <c r="E2446" t="s">
        <v>11729</v>
      </c>
      <c r="F2446" t="s">
        <v>19133</v>
      </c>
      <c r="H2446">
        <v>64.591807200000005</v>
      </c>
      <c r="I2446">
        <v>-110.1490563</v>
      </c>
      <c r="J2446" s="1" t="str">
        <f t="shared" si="251"/>
        <v>Till</v>
      </c>
      <c r="K2446" s="1" t="str">
        <f t="shared" si="252"/>
        <v>Grain Mount: 0.50 – 1.00 mm</v>
      </c>
      <c r="L2446" t="s">
        <v>18799</v>
      </c>
      <c r="M2446" s="1" t="str">
        <f t="shared" si="254"/>
        <v>Prp</v>
      </c>
      <c r="N2446" t="s">
        <v>19134</v>
      </c>
      <c r="O2446" t="s">
        <v>19135</v>
      </c>
      <c r="P2446" t="s">
        <v>19136</v>
      </c>
      <c r="Q2446" t="s">
        <v>2227</v>
      </c>
      <c r="R2446" t="s">
        <v>246</v>
      </c>
      <c r="S2446" t="s">
        <v>10555</v>
      </c>
      <c r="T2446" t="s">
        <v>305</v>
      </c>
      <c r="U2446" t="s">
        <v>33</v>
      </c>
      <c r="V2446" t="s">
        <v>19137</v>
      </c>
      <c r="W2446" t="s">
        <v>1719</v>
      </c>
      <c r="X2446" t="s">
        <v>9715</v>
      </c>
    </row>
    <row r="2447" spans="1:24" hidden="1" x14ac:dyDescent="0.25">
      <c r="A2447" t="s">
        <v>19138</v>
      </c>
      <c r="B2447" t="s">
        <v>19139</v>
      </c>
      <c r="C2447" s="1" t="str">
        <f t="shared" si="249"/>
        <v>21:0955</v>
      </c>
      <c r="D2447" s="1" t="str">
        <f t="shared" si="250"/>
        <v>21:0006</v>
      </c>
      <c r="E2447" t="s">
        <v>11729</v>
      </c>
      <c r="F2447" t="s">
        <v>19140</v>
      </c>
      <c r="H2447">
        <v>64.591807200000005</v>
      </c>
      <c r="I2447">
        <v>-110.1490563</v>
      </c>
      <c r="J2447" s="1" t="str">
        <f t="shared" si="251"/>
        <v>Till</v>
      </c>
      <c r="K2447" s="1" t="str">
        <f t="shared" si="252"/>
        <v>Grain Mount: 0.50 – 1.00 mm</v>
      </c>
      <c r="L2447" t="s">
        <v>18799</v>
      </c>
      <c r="M2447" s="1" t="str">
        <f t="shared" si="254"/>
        <v>Prp</v>
      </c>
      <c r="N2447" t="s">
        <v>10132</v>
      </c>
      <c r="O2447" t="s">
        <v>3826</v>
      </c>
      <c r="P2447" t="s">
        <v>4116</v>
      </c>
      <c r="Q2447" t="s">
        <v>32</v>
      </c>
      <c r="R2447" t="s">
        <v>366</v>
      </c>
      <c r="S2447" t="s">
        <v>1919</v>
      </c>
      <c r="T2447" t="s">
        <v>4646</v>
      </c>
      <c r="U2447" t="s">
        <v>50</v>
      </c>
      <c r="V2447" t="s">
        <v>4382</v>
      </c>
      <c r="W2447" t="s">
        <v>211</v>
      </c>
      <c r="X2447" t="s">
        <v>19141</v>
      </c>
    </row>
    <row r="2448" spans="1:24" hidden="1" x14ac:dyDescent="0.25">
      <c r="A2448" t="s">
        <v>19142</v>
      </c>
      <c r="B2448" t="s">
        <v>19143</v>
      </c>
      <c r="C2448" s="1" t="str">
        <f t="shared" si="249"/>
        <v>21:0955</v>
      </c>
      <c r="D2448" s="1" t="str">
        <f t="shared" si="250"/>
        <v>21:0006</v>
      </c>
      <c r="E2448" t="s">
        <v>11729</v>
      </c>
      <c r="F2448" t="s">
        <v>19144</v>
      </c>
      <c r="H2448">
        <v>64.591807200000005</v>
      </c>
      <c r="I2448">
        <v>-110.1490563</v>
      </c>
      <c r="J2448" s="1" t="str">
        <f t="shared" si="251"/>
        <v>Till</v>
      </c>
      <c r="K2448" s="1" t="str">
        <f t="shared" si="252"/>
        <v>Grain Mount: 0.50 – 1.00 mm</v>
      </c>
      <c r="L2448" t="s">
        <v>18799</v>
      </c>
      <c r="M2448" s="1" t="str">
        <f t="shared" si="254"/>
        <v>Prp</v>
      </c>
      <c r="N2448" t="s">
        <v>19145</v>
      </c>
      <c r="O2448" t="s">
        <v>10621</v>
      </c>
      <c r="P2448" t="s">
        <v>7012</v>
      </c>
      <c r="Q2448" t="s">
        <v>19146</v>
      </c>
      <c r="R2448" t="s">
        <v>47</v>
      </c>
      <c r="S2448" t="s">
        <v>13953</v>
      </c>
      <c r="T2448" t="s">
        <v>3479</v>
      </c>
      <c r="U2448" t="s">
        <v>2609</v>
      </c>
      <c r="V2448" t="s">
        <v>19147</v>
      </c>
      <c r="W2448" t="s">
        <v>939</v>
      </c>
      <c r="X2448" t="s">
        <v>17540</v>
      </c>
    </row>
    <row r="2449" spans="1:24" hidden="1" x14ac:dyDescent="0.25">
      <c r="A2449" t="s">
        <v>19148</v>
      </c>
      <c r="B2449" t="s">
        <v>19149</v>
      </c>
      <c r="C2449" s="1" t="str">
        <f t="shared" si="249"/>
        <v>21:0955</v>
      </c>
      <c r="D2449" s="1" t="str">
        <f t="shared" si="250"/>
        <v>21:0006</v>
      </c>
      <c r="E2449" t="s">
        <v>11729</v>
      </c>
      <c r="F2449" t="s">
        <v>19150</v>
      </c>
      <c r="H2449">
        <v>64.591807200000005</v>
      </c>
      <c r="I2449">
        <v>-110.1490563</v>
      </c>
      <c r="J2449" s="1" t="str">
        <f t="shared" si="251"/>
        <v>Till</v>
      </c>
      <c r="K2449" s="1" t="str">
        <f t="shared" si="252"/>
        <v>Grain Mount: 0.50 – 1.00 mm</v>
      </c>
      <c r="L2449" t="s">
        <v>18799</v>
      </c>
      <c r="M2449" s="1" t="str">
        <f t="shared" si="254"/>
        <v>Prp</v>
      </c>
      <c r="N2449" t="s">
        <v>16676</v>
      </c>
      <c r="O2449" t="s">
        <v>19151</v>
      </c>
      <c r="P2449" t="s">
        <v>5274</v>
      </c>
      <c r="Q2449" t="s">
        <v>4292</v>
      </c>
      <c r="R2449" t="s">
        <v>411</v>
      </c>
      <c r="S2449" t="s">
        <v>12112</v>
      </c>
      <c r="T2449" t="s">
        <v>89</v>
      </c>
      <c r="U2449" t="s">
        <v>33</v>
      </c>
      <c r="V2449" t="s">
        <v>19152</v>
      </c>
      <c r="W2449" t="s">
        <v>2141</v>
      </c>
      <c r="X2449" t="s">
        <v>16349</v>
      </c>
    </row>
    <row r="2450" spans="1:24" hidden="1" x14ac:dyDescent="0.25">
      <c r="A2450" t="s">
        <v>19153</v>
      </c>
      <c r="B2450" t="s">
        <v>19154</v>
      </c>
      <c r="C2450" s="1" t="str">
        <f t="shared" si="249"/>
        <v>21:0955</v>
      </c>
      <c r="D2450" s="1" t="str">
        <f t="shared" si="250"/>
        <v>21:0006</v>
      </c>
      <c r="E2450" t="s">
        <v>11729</v>
      </c>
      <c r="F2450" t="s">
        <v>19155</v>
      </c>
      <c r="H2450">
        <v>64.591807200000005</v>
      </c>
      <c r="I2450">
        <v>-110.1490563</v>
      </c>
      <c r="J2450" s="1" t="str">
        <f t="shared" si="251"/>
        <v>Till</v>
      </c>
      <c r="K2450" s="1" t="str">
        <f t="shared" si="252"/>
        <v>Grain Mount: 0.50 – 1.00 mm</v>
      </c>
      <c r="L2450" t="s">
        <v>18799</v>
      </c>
      <c r="M2450" s="1" t="str">
        <f t="shared" si="254"/>
        <v>Prp</v>
      </c>
      <c r="N2450" t="s">
        <v>17685</v>
      </c>
      <c r="O2450" t="s">
        <v>5940</v>
      </c>
      <c r="P2450" t="s">
        <v>19156</v>
      </c>
      <c r="Q2450" t="s">
        <v>19157</v>
      </c>
      <c r="R2450" t="s">
        <v>33</v>
      </c>
      <c r="S2450" t="s">
        <v>921</v>
      </c>
      <c r="T2450" t="s">
        <v>3019</v>
      </c>
      <c r="U2450" t="s">
        <v>33</v>
      </c>
      <c r="V2450" t="s">
        <v>19158</v>
      </c>
      <c r="W2450" t="s">
        <v>2257</v>
      </c>
      <c r="X2450" t="s">
        <v>19159</v>
      </c>
    </row>
    <row r="2451" spans="1:24" hidden="1" x14ac:dyDescent="0.25">
      <c r="A2451" t="s">
        <v>19160</v>
      </c>
      <c r="B2451" t="s">
        <v>19161</v>
      </c>
      <c r="C2451" s="1" t="str">
        <f t="shared" si="249"/>
        <v>21:0955</v>
      </c>
      <c r="D2451" s="1" t="str">
        <f t="shared" si="250"/>
        <v>21:0006</v>
      </c>
      <c r="E2451" t="s">
        <v>11729</v>
      </c>
      <c r="F2451" t="s">
        <v>19162</v>
      </c>
      <c r="H2451">
        <v>64.591807200000005</v>
      </c>
      <c r="I2451">
        <v>-110.1490563</v>
      </c>
      <c r="J2451" s="1" t="str">
        <f t="shared" si="251"/>
        <v>Till</v>
      </c>
      <c r="K2451" s="1" t="str">
        <f t="shared" si="252"/>
        <v>Grain Mount: 0.50 – 1.00 mm</v>
      </c>
      <c r="L2451" t="s">
        <v>18799</v>
      </c>
      <c r="M2451" s="1" t="str">
        <f t="shared" si="254"/>
        <v>Prp</v>
      </c>
      <c r="N2451" t="s">
        <v>19163</v>
      </c>
      <c r="O2451" t="s">
        <v>19164</v>
      </c>
      <c r="P2451" t="s">
        <v>19165</v>
      </c>
      <c r="Q2451" t="s">
        <v>19166</v>
      </c>
      <c r="R2451" t="s">
        <v>278</v>
      </c>
      <c r="S2451" t="s">
        <v>4084</v>
      </c>
      <c r="T2451" t="s">
        <v>8206</v>
      </c>
      <c r="U2451" t="s">
        <v>233</v>
      </c>
      <c r="V2451" t="s">
        <v>16096</v>
      </c>
      <c r="W2451" t="s">
        <v>3223</v>
      </c>
      <c r="X2451" t="s">
        <v>19167</v>
      </c>
    </row>
    <row r="2452" spans="1:24" hidden="1" x14ac:dyDescent="0.25">
      <c r="A2452" t="s">
        <v>19168</v>
      </c>
      <c r="B2452" t="s">
        <v>19169</v>
      </c>
      <c r="C2452" s="1" t="str">
        <f t="shared" si="249"/>
        <v>21:0955</v>
      </c>
      <c r="D2452" s="1" t="str">
        <f t="shared" si="250"/>
        <v>21:0006</v>
      </c>
      <c r="E2452" t="s">
        <v>11729</v>
      </c>
      <c r="F2452" t="s">
        <v>19170</v>
      </c>
      <c r="H2452">
        <v>64.591807200000005</v>
      </c>
      <c r="I2452">
        <v>-110.1490563</v>
      </c>
      <c r="J2452" s="1" t="str">
        <f t="shared" si="251"/>
        <v>Till</v>
      </c>
      <c r="K2452" s="1" t="str">
        <f t="shared" si="252"/>
        <v>Grain Mount: 0.50 – 1.00 mm</v>
      </c>
      <c r="L2452" t="s">
        <v>18799</v>
      </c>
      <c r="M2452" s="1" t="str">
        <f t="shared" si="254"/>
        <v>Prp</v>
      </c>
      <c r="N2452" t="s">
        <v>2587</v>
      </c>
      <c r="O2452" t="s">
        <v>19171</v>
      </c>
      <c r="P2452" t="s">
        <v>19172</v>
      </c>
      <c r="Q2452" t="s">
        <v>17426</v>
      </c>
      <c r="R2452" t="s">
        <v>245</v>
      </c>
      <c r="S2452" t="s">
        <v>4078</v>
      </c>
      <c r="T2452" t="s">
        <v>2707</v>
      </c>
      <c r="U2452" t="s">
        <v>254</v>
      </c>
      <c r="V2452" t="s">
        <v>19173</v>
      </c>
      <c r="W2452" t="s">
        <v>880</v>
      </c>
      <c r="X2452" t="s">
        <v>19174</v>
      </c>
    </row>
    <row r="2453" spans="1:24" hidden="1" x14ac:dyDescent="0.25">
      <c r="A2453" t="s">
        <v>19175</v>
      </c>
      <c r="B2453" t="s">
        <v>19176</v>
      </c>
      <c r="C2453" s="1" t="str">
        <f t="shared" si="249"/>
        <v>21:0955</v>
      </c>
      <c r="D2453" s="1" t="str">
        <f t="shared" si="250"/>
        <v>21:0006</v>
      </c>
      <c r="E2453" t="s">
        <v>11729</v>
      </c>
      <c r="F2453" t="s">
        <v>19177</v>
      </c>
      <c r="H2453">
        <v>64.591807200000005</v>
      </c>
      <c r="I2453">
        <v>-110.1490563</v>
      </c>
      <c r="J2453" s="1" t="str">
        <f t="shared" si="251"/>
        <v>Till</v>
      </c>
      <c r="K2453" s="1" t="str">
        <f t="shared" si="252"/>
        <v>Grain Mount: 0.50 – 1.00 mm</v>
      </c>
      <c r="L2453" t="s">
        <v>18799</v>
      </c>
      <c r="M2453" s="1" t="str">
        <f t="shared" si="254"/>
        <v>Prp</v>
      </c>
      <c r="N2453" t="s">
        <v>4597</v>
      </c>
      <c r="O2453" t="s">
        <v>8699</v>
      </c>
      <c r="P2453" t="s">
        <v>302</v>
      </c>
      <c r="Q2453" t="s">
        <v>10518</v>
      </c>
      <c r="R2453" t="s">
        <v>33</v>
      </c>
      <c r="S2453" t="s">
        <v>19178</v>
      </c>
      <c r="T2453" t="s">
        <v>38</v>
      </c>
      <c r="U2453" t="s">
        <v>47</v>
      </c>
      <c r="V2453" t="s">
        <v>10528</v>
      </c>
      <c r="W2453" t="s">
        <v>2936</v>
      </c>
      <c r="X2453" t="s">
        <v>11691</v>
      </c>
    </row>
    <row r="2454" spans="1:24" hidden="1" x14ac:dyDescent="0.25">
      <c r="A2454" t="s">
        <v>19179</v>
      </c>
      <c r="B2454" t="s">
        <v>19180</v>
      </c>
      <c r="C2454" s="1" t="str">
        <f t="shared" si="249"/>
        <v>21:0955</v>
      </c>
      <c r="D2454" s="1" t="str">
        <f t="shared" si="250"/>
        <v>21:0006</v>
      </c>
      <c r="E2454" t="s">
        <v>11729</v>
      </c>
      <c r="F2454" t="s">
        <v>19181</v>
      </c>
      <c r="H2454">
        <v>64.591807200000005</v>
      </c>
      <c r="I2454">
        <v>-110.1490563</v>
      </c>
      <c r="J2454" s="1" t="str">
        <f t="shared" si="251"/>
        <v>Till</v>
      </c>
      <c r="K2454" s="1" t="str">
        <f t="shared" si="252"/>
        <v>Grain Mount: 0.50 – 1.00 mm</v>
      </c>
      <c r="L2454" t="s">
        <v>18799</v>
      </c>
      <c r="M2454" s="1" t="str">
        <f t="shared" si="254"/>
        <v>Prp</v>
      </c>
      <c r="N2454" t="s">
        <v>19182</v>
      </c>
      <c r="O2454" t="s">
        <v>10598</v>
      </c>
      <c r="P2454" t="s">
        <v>19183</v>
      </c>
      <c r="Q2454" t="s">
        <v>7799</v>
      </c>
      <c r="R2454" t="s">
        <v>33</v>
      </c>
      <c r="S2454" t="s">
        <v>19184</v>
      </c>
      <c r="T2454" t="s">
        <v>207</v>
      </c>
      <c r="U2454" t="s">
        <v>246</v>
      </c>
      <c r="V2454" t="s">
        <v>8601</v>
      </c>
      <c r="W2454" t="s">
        <v>3223</v>
      </c>
      <c r="X2454" t="s">
        <v>19003</v>
      </c>
    </row>
    <row r="2455" spans="1:24" hidden="1" x14ac:dyDescent="0.25">
      <c r="A2455" t="s">
        <v>19185</v>
      </c>
      <c r="B2455" t="s">
        <v>19186</v>
      </c>
      <c r="C2455" s="1" t="str">
        <f t="shared" si="249"/>
        <v>21:0955</v>
      </c>
      <c r="D2455" s="1" t="str">
        <f t="shared" si="250"/>
        <v>21:0006</v>
      </c>
      <c r="E2455" t="s">
        <v>11729</v>
      </c>
      <c r="F2455" t="s">
        <v>19187</v>
      </c>
      <c r="H2455">
        <v>64.591807200000005</v>
      </c>
      <c r="I2455">
        <v>-110.1490563</v>
      </c>
      <c r="J2455" s="1" t="str">
        <f t="shared" si="251"/>
        <v>Till</v>
      </c>
      <c r="K2455" s="1" t="str">
        <f t="shared" si="252"/>
        <v>Grain Mount: 0.50 – 1.00 mm</v>
      </c>
      <c r="L2455" t="s">
        <v>18799</v>
      </c>
      <c r="M2455" s="1" t="str">
        <f t="shared" si="254"/>
        <v>Prp</v>
      </c>
      <c r="N2455" t="s">
        <v>7612</v>
      </c>
      <c r="O2455" t="s">
        <v>19188</v>
      </c>
      <c r="P2455" t="s">
        <v>19189</v>
      </c>
      <c r="Q2455" t="s">
        <v>19190</v>
      </c>
      <c r="R2455" t="s">
        <v>223</v>
      </c>
      <c r="S2455" t="s">
        <v>19191</v>
      </c>
      <c r="T2455" t="s">
        <v>1115</v>
      </c>
      <c r="U2455" t="s">
        <v>235</v>
      </c>
      <c r="V2455" t="s">
        <v>12025</v>
      </c>
      <c r="W2455" t="s">
        <v>2905</v>
      </c>
      <c r="X2455" t="s">
        <v>19192</v>
      </c>
    </row>
    <row r="2456" spans="1:24" hidden="1" x14ac:dyDescent="0.25">
      <c r="A2456" t="s">
        <v>19193</v>
      </c>
      <c r="B2456" t="s">
        <v>19194</v>
      </c>
      <c r="C2456" s="1" t="str">
        <f t="shared" si="249"/>
        <v>21:0955</v>
      </c>
      <c r="D2456" s="1" t="str">
        <f t="shared" si="250"/>
        <v>21:0006</v>
      </c>
      <c r="E2456" t="s">
        <v>11729</v>
      </c>
      <c r="F2456" t="s">
        <v>19195</v>
      </c>
      <c r="H2456">
        <v>64.591807200000005</v>
      </c>
      <c r="I2456">
        <v>-110.1490563</v>
      </c>
      <c r="J2456" s="1" t="str">
        <f t="shared" si="251"/>
        <v>Till</v>
      </c>
      <c r="K2456" s="1" t="str">
        <f t="shared" si="252"/>
        <v>Grain Mount: 0.50 – 1.00 mm</v>
      </c>
      <c r="L2456" t="s">
        <v>18799</v>
      </c>
      <c r="M2456" s="1" t="str">
        <f t="shared" si="254"/>
        <v>Prp</v>
      </c>
      <c r="N2456" t="s">
        <v>13117</v>
      </c>
      <c r="O2456" t="s">
        <v>19196</v>
      </c>
      <c r="P2456" t="s">
        <v>11477</v>
      </c>
      <c r="Q2456" t="s">
        <v>4175</v>
      </c>
      <c r="R2456" t="s">
        <v>33</v>
      </c>
      <c r="S2456" t="s">
        <v>16295</v>
      </c>
      <c r="T2456" t="s">
        <v>903</v>
      </c>
      <c r="U2456" t="s">
        <v>142</v>
      </c>
      <c r="V2456" t="s">
        <v>19197</v>
      </c>
      <c r="W2456" t="s">
        <v>9345</v>
      </c>
      <c r="X2456" t="s">
        <v>19198</v>
      </c>
    </row>
    <row r="2457" spans="1:24" hidden="1" x14ac:dyDescent="0.25">
      <c r="A2457" t="s">
        <v>19199</v>
      </c>
      <c r="B2457" t="s">
        <v>19200</v>
      </c>
      <c r="C2457" s="1" t="str">
        <f t="shared" si="249"/>
        <v>21:0955</v>
      </c>
      <c r="D2457" s="1" t="str">
        <f t="shared" si="250"/>
        <v>21:0006</v>
      </c>
      <c r="E2457" t="s">
        <v>11729</v>
      </c>
      <c r="F2457" t="s">
        <v>19201</v>
      </c>
      <c r="H2457">
        <v>64.591807200000005</v>
      </c>
      <c r="I2457">
        <v>-110.1490563</v>
      </c>
      <c r="J2457" s="1" t="str">
        <f t="shared" si="251"/>
        <v>Till</v>
      </c>
      <c r="K2457" s="1" t="str">
        <f t="shared" si="252"/>
        <v>Grain Mount: 0.50 – 1.00 mm</v>
      </c>
      <c r="L2457" t="s">
        <v>18799</v>
      </c>
      <c r="M2457" s="1" t="str">
        <f t="shared" si="254"/>
        <v>Prp</v>
      </c>
      <c r="N2457" t="s">
        <v>19202</v>
      </c>
      <c r="O2457" t="s">
        <v>19203</v>
      </c>
      <c r="P2457" t="s">
        <v>19204</v>
      </c>
      <c r="Q2457" t="s">
        <v>19205</v>
      </c>
      <c r="R2457" t="s">
        <v>33</v>
      </c>
      <c r="S2457" t="s">
        <v>19206</v>
      </c>
      <c r="T2457" t="s">
        <v>5507</v>
      </c>
      <c r="U2457" t="s">
        <v>64</v>
      </c>
      <c r="V2457" t="s">
        <v>19207</v>
      </c>
      <c r="W2457" t="s">
        <v>8121</v>
      </c>
      <c r="X2457" t="s">
        <v>19208</v>
      </c>
    </row>
    <row r="2458" spans="1:24" hidden="1" x14ac:dyDescent="0.25">
      <c r="A2458" t="s">
        <v>19209</v>
      </c>
      <c r="B2458" t="s">
        <v>19210</v>
      </c>
      <c r="C2458" s="1" t="str">
        <f t="shared" si="249"/>
        <v>21:0955</v>
      </c>
      <c r="D2458" s="1" t="str">
        <f t="shared" si="250"/>
        <v>21:0006</v>
      </c>
      <c r="E2458" t="s">
        <v>11729</v>
      </c>
      <c r="F2458" t="s">
        <v>19211</v>
      </c>
      <c r="H2458">
        <v>64.591807200000005</v>
      </c>
      <c r="I2458">
        <v>-110.1490563</v>
      </c>
      <c r="J2458" s="1" t="str">
        <f t="shared" si="251"/>
        <v>Till</v>
      </c>
      <c r="K2458" s="1" t="str">
        <f t="shared" si="252"/>
        <v>Grain Mount: 0.50 – 1.00 mm</v>
      </c>
      <c r="L2458" t="s">
        <v>18799</v>
      </c>
      <c r="M2458" s="1" t="str">
        <f>HYPERLINK("http://geochem.nrcan.gc.ca/cdogs/content/kwd/kwd030530_e.htm", "Cr_Di")</f>
        <v>Cr_Di</v>
      </c>
      <c r="N2458" t="s">
        <v>6796</v>
      </c>
      <c r="O2458" t="s">
        <v>15280</v>
      </c>
      <c r="P2458" t="s">
        <v>9975</v>
      </c>
      <c r="Q2458" t="s">
        <v>19212</v>
      </c>
      <c r="R2458" t="s">
        <v>64</v>
      </c>
      <c r="S2458" t="s">
        <v>19213</v>
      </c>
      <c r="T2458" t="s">
        <v>158</v>
      </c>
      <c r="U2458" t="s">
        <v>6557</v>
      </c>
      <c r="V2458" t="s">
        <v>19214</v>
      </c>
      <c r="W2458" t="s">
        <v>4550</v>
      </c>
      <c r="X2458" t="s">
        <v>19215</v>
      </c>
    </row>
    <row r="2459" spans="1:24" hidden="1" x14ac:dyDescent="0.25">
      <c r="A2459" t="s">
        <v>19216</v>
      </c>
      <c r="B2459" t="s">
        <v>19217</v>
      </c>
      <c r="C2459" s="1" t="str">
        <f t="shared" si="249"/>
        <v>21:0955</v>
      </c>
      <c r="D2459" s="1" t="str">
        <f t="shared" si="250"/>
        <v>21:0006</v>
      </c>
      <c r="E2459" t="s">
        <v>11729</v>
      </c>
      <c r="F2459" t="s">
        <v>19218</v>
      </c>
      <c r="H2459">
        <v>64.591807200000005</v>
      </c>
      <c r="I2459">
        <v>-110.1490563</v>
      </c>
      <c r="J2459" s="1" t="str">
        <f t="shared" si="251"/>
        <v>Till</v>
      </c>
      <c r="K2459" s="1" t="str">
        <f t="shared" si="252"/>
        <v>Grain Mount: 0.50 – 1.00 mm</v>
      </c>
      <c r="L2459" t="s">
        <v>18799</v>
      </c>
      <c r="M2459" s="1" t="str">
        <f>HYPERLINK("http://geochem.nrcan.gc.ca/cdogs/content/kwd/kwd030530_e.htm", "Cr_Di")</f>
        <v>Cr_Di</v>
      </c>
      <c r="N2459" t="s">
        <v>14014</v>
      </c>
      <c r="O2459" t="s">
        <v>19219</v>
      </c>
      <c r="P2459" t="s">
        <v>205</v>
      </c>
      <c r="Q2459" t="s">
        <v>19220</v>
      </c>
      <c r="R2459" t="s">
        <v>1156</v>
      </c>
      <c r="S2459" t="s">
        <v>19221</v>
      </c>
      <c r="T2459" t="s">
        <v>4992</v>
      </c>
      <c r="U2459" t="s">
        <v>19222</v>
      </c>
      <c r="V2459" t="s">
        <v>19223</v>
      </c>
      <c r="W2459" t="s">
        <v>6605</v>
      </c>
      <c r="X2459" t="s">
        <v>19224</v>
      </c>
    </row>
    <row r="2460" spans="1:24" hidden="1" x14ac:dyDescent="0.25">
      <c r="A2460" t="s">
        <v>19225</v>
      </c>
      <c r="B2460" t="s">
        <v>19226</v>
      </c>
      <c r="C2460" s="1" t="str">
        <f t="shared" si="249"/>
        <v>21:0955</v>
      </c>
      <c r="D2460" s="1" t="str">
        <f t="shared" si="250"/>
        <v>21:0006</v>
      </c>
      <c r="E2460" t="s">
        <v>11729</v>
      </c>
      <c r="F2460" t="s">
        <v>19227</v>
      </c>
      <c r="H2460">
        <v>64.591807200000005</v>
      </c>
      <c r="I2460">
        <v>-110.1490563</v>
      </c>
      <c r="J2460" s="1" t="str">
        <f t="shared" si="251"/>
        <v>Till</v>
      </c>
      <c r="K2460" s="1" t="str">
        <f t="shared" si="252"/>
        <v>Grain Mount: 0.50 – 1.00 mm</v>
      </c>
      <c r="L2460" t="s">
        <v>18799</v>
      </c>
      <c r="M2460" s="1" t="str">
        <f>HYPERLINK("http://geochem.nrcan.gc.ca/cdogs/content/kwd/kwd030530_e.htm", "Cr_Di")</f>
        <v>Cr_Di</v>
      </c>
      <c r="N2460" t="s">
        <v>13440</v>
      </c>
      <c r="O2460" t="s">
        <v>3857</v>
      </c>
      <c r="P2460" t="s">
        <v>6494</v>
      </c>
      <c r="Q2460" t="s">
        <v>2464</v>
      </c>
      <c r="R2460" t="s">
        <v>254</v>
      </c>
      <c r="S2460" t="s">
        <v>13526</v>
      </c>
      <c r="T2460" t="s">
        <v>3470</v>
      </c>
      <c r="U2460" t="s">
        <v>13249</v>
      </c>
      <c r="V2460" t="s">
        <v>19228</v>
      </c>
      <c r="W2460" t="s">
        <v>6605</v>
      </c>
      <c r="X2460" t="s">
        <v>9515</v>
      </c>
    </row>
    <row r="2461" spans="1:24" hidden="1" x14ac:dyDescent="0.25">
      <c r="A2461" t="s">
        <v>19229</v>
      </c>
      <c r="B2461" t="s">
        <v>19230</v>
      </c>
      <c r="C2461" s="1" t="str">
        <f t="shared" si="249"/>
        <v>21:0955</v>
      </c>
      <c r="D2461" s="1" t="str">
        <f t="shared" si="250"/>
        <v>21:0006</v>
      </c>
      <c r="E2461" t="s">
        <v>11729</v>
      </c>
      <c r="F2461" t="s">
        <v>19231</v>
      </c>
      <c r="H2461">
        <v>64.591807200000005</v>
      </c>
      <c r="I2461">
        <v>-110.1490563</v>
      </c>
      <c r="J2461" s="1" t="str">
        <f t="shared" si="251"/>
        <v>Till</v>
      </c>
      <c r="K2461" s="1" t="str">
        <f t="shared" si="252"/>
        <v>Grain Mount: 0.50 – 1.00 mm</v>
      </c>
      <c r="L2461" t="s">
        <v>18799</v>
      </c>
      <c r="M2461" s="1" t="str">
        <f>HYPERLINK("http://geochem.nrcan.gc.ca/cdogs/content/kwd/kwd030543_e.htm", "Di")</f>
        <v>Di</v>
      </c>
      <c r="N2461" t="s">
        <v>15882</v>
      </c>
      <c r="O2461" t="s">
        <v>1202</v>
      </c>
      <c r="P2461" t="s">
        <v>13156</v>
      </c>
      <c r="Q2461" t="s">
        <v>19232</v>
      </c>
      <c r="R2461" t="s">
        <v>728</v>
      </c>
      <c r="S2461" t="s">
        <v>5791</v>
      </c>
      <c r="T2461" t="s">
        <v>158</v>
      </c>
      <c r="U2461" t="s">
        <v>721</v>
      </c>
      <c r="V2461" t="s">
        <v>19233</v>
      </c>
      <c r="W2461" t="s">
        <v>1822</v>
      </c>
      <c r="X2461" t="s">
        <v>656</v>
      </c>
    </row>
    <row r="2462" spans="1:24" hidden="1" x14ac:dyDescent="0.25">
      <c r="A2462" t="s">
        <v>19234</v>
      </c>
      <c r="B2462" t="s">
        <v>19235</v>
      </c>
      <c r="C2462" s="1" t="str">
        <f t="shared" ref="C2462:C2525" si="255">HYPERLINK("http://geochem.nrcan.gc.ca/cdogs/content/bdl/bdl210955_e.htm", "21:0955")</f>
        <v>21:0955</v>
      </c>
      <c r="D2462" s="1" t="str">
        <f t="shared" ref="D2462:D2525" si="256">HYPERLINK("http://geochem.nrcan.gc.ca/cdogs/content/svy/svy210006_e.htm", "21:0006")</f>
        <v>21:0006</v>
      </c>
      <c r="E2462" t="s">
        <v>11729</v>
      </c>
      <c r="F2462" t="s">
        <v>19236</v>
      </c>
      <c r="H2462">
        <v>64.591807200000005</v>
      </c>
      <c r="I2462">
        <v>-110.1490563</v>
      </c>
      <c r="J2462" s="1" t="str">
        <f t="shared" si="251"/>
        <v>Till</v>
      </c>
      <c r="K2462" s="1" t="str">
        <f t="shared" si="252"/>
        <v>Grain Mount: 0.50 – 1.00 mm</v>
      </c>
      <c r="L2462" t="s">
        <v>18799</v>
      </c>
      <c r="M2462" s="1" t="str">
        <f>HYPERLINK("http://geochem.nrcan.gc.ca/cdogs/content/kwd/kwd030530_e.htm", "Cr_Di")</f>
        <v>Cr_Di</v>
      </c>
      <c r="N2462" t="s">
        <v>6567</v>
      </c>
      <c r="O2462" t="s">
        <v>19237</v>
      </c>
      <c r="P2462" t="s">
        <v>9114</v>
      </c>
      <c r="Q2462" t="s">
        <v>4776</v>
      </c>
      <c r="R2462" t="s">
        <v>50</v>
      </c>
      <c r="S2462" t="s">
        <v>19238</v>
      </c>
      <c r="T2462" t="s">
        <v>775</v>
      </c>
      <c r="U2462" t="s">
        <v>13289</v>
      </c>
      <c r="V2462" t="s">
        <v>19239</v>
      </c>
      <c r="W2462" t="s">
        <v>6675</v>
      </c>
      <c r="X2462" t="s">
        <v>19240</v>
      </c>
    </row>
    <row r="2463" spans="1:24" hidden="1" x14ac:dyDescent="0.25">
      <c r="A2463" t="s">
        <v>19241</v>
      </c>
      <c r="B2463" t="s">
        <v>19242</v>
      </c>
      <c r="C2463" s="1" t="str">
        <f t="shared" si="255"/>
        <v>21:0955</v>
      </c>
      <c r="D2463" s="1" t="str">
        <f t="shared" si="256"/>
        <v>21:0006</v>
      </c>
      <c r="E2463" t="s">
        <v>11729</v>
      </c>
      <c r="F2463" t="s">
        <v>19243</v>
      </c>
      <c r="H2463">
        <v>64.591807200000005</v>
      </c>
      <c r="I2463">
        <v>-110.1490563</v>
      </c>
      <c r="J2463" s="1" t="str">
        <f t="shared" ref="J2463:J2526" si="257">HYPERLINK("http://geochem.nrcan.gc.ca/cdogs/content/kwd/kwd020044_e.htm", "Till")</f>
        <v>Till</v>
      </c>
      <c r="K2463" s="1" t="str">
        <f t="shared" si="252"/>
        <v>Grain Mount: 0.50 – 1.00 mm</v>
      </c>
      <c r="L2463" t="s">
        <v>18799</v>
      </c>
      <c r="M2463" s="1" t="str">
        <f>HYPERLINK("http://geochem.nrcan.gc.ca/cdogs/content/kwd/kwd030530_e.htm", "Cr_Di")</f>
        <v>Cr_Di</v>
      </c>
      <c r="N2463" t="s">
        <v>19244</v>
      </c>
      <c r="O2463" t="s">
        <v>19245</v>
      </c>
      <c r="P2463" t="s">
        <v>6803</v>
      </c>
      <c r="Q2463" t="s">
        <v>19246</v>
      </c>
      <c r="R2463" t="s">
        <v>469</v>
      </c>
      <c r="S2463" t="s">
        <v>19247</v>
      </c>
      <c r="T2463" t="s">
        <v>4842</v>
      </c>
      <c r="U2463" t="s">
        <v>13693</v>
      </c>
      <c r="V2463" t="s">
        <v>19248</v>
      </c>
      <c r="W2463" t="s">
        <v>4619</v>
      </c>
      <c r="X2463" t="s">
        <v>19249</v>
      </c>
    </row>
    <row r="2464" spans="1:24" hidden="1" x14ac:dyDescent="0.25">
      <c r="A2464" t="s">
        <v>19250</v>
      </c>
      <c r="B2464" t="s">
        <v>19251</v>
      </c>
      <c r="C2464" s="1" t="str">
        <f t="shared" si="255"/>
        <v>21:0955</v>
      </c>
      <c r="D2464" s="1" t="str">
        <f t="shared" si="256"/>
        <v>21:0006</v>
      </c>
      <c r="E2464" t="s">
        <v>11729</v>
      </c>
      <c r="F2464" t="s">
        <v>19252</v>
      </c>
      <c r="H2464">
        <v>64.591807200000005</v>
      </c>
      <c r="I2464">
        <v>-110.1490563</v>
      </c>
      <c r="J2464" s="1" t="str">
        <f t="shared" si="257"/>
        <v>Till</v>
      </c>
      <c r="K2464" s="1" t="str">
        <f t="shared" si="252"/>
        <v>Grain Mount: 0.50 – 1.00 mm</v>
      </c>
      <c r="L2464" t="s">
        <v>18799</v>
      </c>
      <c r="M2464" s="1" t="str">
        <f>HYPERLINK("http://geochem.nrcan.gc.ca/cdogs/content/kwd/kwd030530_e.htm", "Cr_Di")</f>
        <v>Cr_Di</v>
      </c>
      <c r="N2464" t="s">
        <v>13847</v>
      </c>
      <c r="O2464" t="s">
        <v>13449</v>
      </c>
      <c r="P2464" t="s">
        <v>6408</v>
      </c>
      <c r="Q2464" t="s">
        <v>14518</v>
      </c>
      <c r="R2464" t="s">
        <v>480</v>
      </c>
      <c r="S2464" t="s">
        <v>19253</v>
      </c>
      <c r="T2464" t="s">
        <v>4992</v>
      </c>
      <c r="U2464" t="s">
        <v>816</v>
      </c>
      <c r="V2464" t="s">
        <v>18767</v>
      </c>
      <c r="W2464" t="s">
        <v>1780</v>
      </c>
      <c r="X2464" t="s">
        <v>19254</v>
      </c>
    </row>
    <row r="2465" spans="1:24" hidden="1" x14ac:dyDescent="0.25">
      <c r="A2465" t="s">
        <v>19255</v>
      </c>
      <c r="B2465" t="s">
        <v>19256</v>
      </c>
      <c r="C2465" s="1" t="str">
        <f t="shared" si="255"/>
        <v>21:0955</v>
      </c>
      <c r="D2465" s="1" t="str">
        <f t="shared" si="256"/>
        <v>21:0006</v>
      </c>
      <c r="E2465" t="s">
        <v>11729</v>
      </c>
      <c r="F2465" t="s">
        <v>19257</v>
      </c>
      <c r="H2465">
        <v>64.591807200000005</v>
      </c>
      <c r="I2465">
        <v>-110.1490563</v>
      </c>
      <c r="J2465" s="1" t="str">
        <f t="shared" si="257"/>
        <v>Till</v>
      </c>
      <c r="K2465" s="1" t="str">
        <f t="shared" si="252"/>
        <v>Grain Mount: 0.50 – 1.00 mm</v>
      </c>
      <c r="L2465" t="s">
        <v>18799</v>
      </c>
      <c r="M2465" s="1" t="str">
        <f>HYPERLINK("http://geochem.nrcan.gc.ca/cdogs/content/kwd/kwd030529_e.htm", "Hi_Cr_Di")</f>
        <v>Hi_Cr_Di</v>
      </c>
      <c r="N2465" t="s">
        <v>6610</v>
      </c>
      <c r="O2465" t="s">
        <v>11543</v>
      </c>
      <c r="P2465" t="s">
        <v>19258</v>
      </c>
      <c r="Q2465" t="s">
        <v>6441</v>
      </c>
      <c r="R2465" t="s">
        <v>64</v>
      </c>
      <c r="S2465" t="s">
        <v>9627</v>
      </c>
      <c r="T2465" t="s">
        <v>1149</v>
      </c>
      <c r="U2465" t="s">
        <v>5976</v>
      </c>
      <c r="V2465" t="s">
        <v>19259</v>
      </c>
      <c r="W2465" t="s">
        <v>6605</v>
      </c>
      <c r="X2465" t="s">
        <v>1697</v>
      </c>
    </row>
    <row r="2466" spans="1:24" hidden="1" x14ac:dyDescent="0.25">
      <c r="A2466" t="s">
        <v>19260</v>
      </c>
      <c r="B2466" t="s">
        <v>19261</v>
      </c>
      <c r="C2466" s="1" t="str">
        <f t="shared" si="255"/>
        <v>21:0955</v>
      </c>
      <c r="D2466" s="1" t="str">
        <f t="shared" si="256"/>
        <v>21:0006</v>
      </c>
      <c r="E2466" t="s">
        <v>11729</v>
      </c>
      <c r="F2466" t="s">
        <v>19262</v>
      </c>
      <c r="H2466">
        <v>64.591807200000005</v>
      </c>
      <c r="I2466">
        <v>-110.1490563</v>
      </c>
      <c r="J2466" s="1" t="str">
        <f t="shared" si="257"/>
        <v>Till</v>
      </c>
      <c r="K2466" s="1" t="str">
        <f t="shared" si="252"/>
        <v>Grain Mount: 0.50 – 1.00 mm</v>
      </c>
      <c r="L2466" t="s">
        <v>18799</v>
      </c>
      <c r="M2466" s="1" t="str">
        <f>HYPERLINK("http://geochem.nrcan.gc.ca/cdogs/content/kwd/kwd030530_e.htm", "Cr_Di")</f>
        <v>Cr_Di</v>
      </c>
      <c r="N2466" t="s">
        <v>19263</v>
      </c>
      <c r="O2466" t="s">
        <v>19264</v>
      </c>
      <c r="P2466" t="s">
        <v>6304</v>
      </c>
      <c r="Q2466" t="s">
        <v>6910</v>
      </c>
      <c r="R2466" t="s">
        <v>1558</v>
      </c>
      <c r="S2466" t="s">
        <v>19265</v>
      </c>
      <c r="T2466" t="s">
        <v>4550</v>
      </c>
      <c r="U2466" t="s">
        <v>13560</v>
      </c>
      <c r="V2466" t="s">
        <v>19266</v>
      </c>
      <c r="W2466" t="s">
        <v>2257</v>
      </c>
      <c r="X2466" t="s">
        <v>19267</v>
      </c>
    </row>
    <row r="2467" spans="1:24" hidden="1" x14ac:dyDescent="0.25">
      <c r="A2467" t="s">
        <v>19268</v>
      </c>
      <c r="B2467" t="s">
        <v>19269</v>
      </c>
      <c r="C2467" s="1" t="str">
        <f t="shared" si="255"/>
        <v>21:0955</v>
      </c>
      <c r="D2467" s="1" t="str">
        <f t="shared" si="256"/>
        <v>21:0006</v>
      </c>
      <c r="E2467" t="s">
        <v>11729</v>
      </c>
      <c r="F2467" t="s">
        <v>19270</v>
      </c>
      <c r="H2467">
        <v>64.591807200000005</v>
      </c>
      <c r="I2467">
        <v>-110.1490563</v>
      </c>
      <c r="J2467" s="1" t="str">
        <f t="shared" si="257"/>
        <v>Till</v>
      </c>
      <c r="K2467" s="1" t="str">
        <f t="shared" si="252"/>
        <v>Grain Mount: 0.50 – 1.00 mm</v>
      </c>
      <c r="L2467" t="s">
        <v>18799</v>
      </c>
      <c r="M2467" s="1" t="str">
        <f>HYPERLINK("http://geochem.nrcan.gc.ca/cdogs/content/kwd/kwd030530_e.htm", "Cr_Di")</f>
        <v>Cr_Di</v>
      </c>
      <c r="N2467" t="s">
        <v>13295</v>
      </c>
      <c r="O2467" t="s">
        <v>19271</v>
      </c>
      <c r="P2467" t="s">
        <v>634</v>
      </c>
      <c r="Q2467" t="s">
        <v>7384</v>
      </c>
      <c r="R2467" t="s">
        <v>307</v>
      </c>
      <c r="S2467" t="s">
        <v>6787</v>
      </c>
      <c r="T2467" t="s">
        <v>693</v>
      </c>
      <c r="U2467" t="s">
        <v>13896</v>
      </c>
      <c r="V2467" t="s">
        <v>19272</v>
      </c>
      <c r="W2467" t="s">
        <v>3021</v>
      </c>
      <c r="X2467" t="s">
        <v>9450</v>
      </c>
    </row>
    <row r="2468" spans="1:24" hidden="1" x14ac:dyDescent="0.25">
      <c r="A2468" t="s">
        <v>19273</v>
      </c>
      <c r="B2468" t="s">
        <v>19274</v>
      </c>
      <c r="C2468" s="1" t="str">
        <f t="shared" si="255"/>
        <v>21:0955</v>
      </c>
      <c r="D2468" s="1" t="str">
        <f t="shared" si="256"/>
        <v>21:0006</v>
      </c>
      <c r="E2468" t="s">
        <v>11729</v>
      </c>
      <c r="F2468" t="s">
        <v>19275</v>
      </c>
      <c r="H2468">
        <v>64.591807200000005</v>
      </c>
      <c r="I2468">
        <v>-110.1490563</v>
      </c>
      <c r="J2468" s="1" t="str">
        <f t="shared" si="257"/>
        <v>Till</v>
      </c>
      <c r="K2468" s="1" t="str">
        <f t="shared" ref="K2468:K2531" si="258">HYPERLINK("http://geochem.nrcan.gc.ca/cdogs/content/kwd/kwd080044_e.htm", "Grain Mount: 0.50 – 1.00 mm")</f>
        <v>Grain Mount: 0.50 – 1.00 mm</v>
      </c>
      <c r="L2468" t="s">
        <v>18799</v>
      </c>
      <c r="M2468" s="1" t="str">
        <f>HYPERLINK("http://geochem.nrcan.gc.ca/cdogs/content/kwd/kwd030543_e.htm", "Di")</f>
        <v>Di</v>
      </c>
      <c r="N2468" t="s">
        <v>628</v>
      </c>
      <c r="O2468" t="s">
        <v>19276</v>
      </c>
      <c r="P2468" t="s">
        <v>19277</v>
      </c>
      <c r="Q2468" t="s">
        <v>19278</v>
      </c>
      <c r="R2468" t="s">
        <v>380</v>
      </c>
      <c r="S2468" t="s">
        <v>7178</v>
      </c>
      <c r="T2468" t="s">
        <v>9526</v>
      </c>
      <c r="U2468" t="s">
        <v>19279</v>
      </c>
      <c r="V2468" t="s">
        <v>19280</v>
      </c>
      <c r="W2468" t="s">
        <v>1022</v>
      </c>
      <c r="X2468" t="s">
        <v>19281</v>
      </c>
    </row>
    <row r="2469" spans="1:24" hidden="1" x14ac:dyDescent="0.25">
      <c r="A2469" t="s">
        <v>19282</v>
      </c>
      <c r="B2469" t="s">
        <v>19283</v>
      </c>
      <c r="C2469" s="1" t="str">
        <f t="shared" si="255"/>
        <v>21:0955</v>
      </c>
      <c r="D2469" s="1" t="str">
        <f t="shared" si="256"/>
        <v>21:0006</v>
      </c>
      <c r="E2469" t="s">
        <v>11729</v>
      </c>
      <c r="F2469" t="s">
        <v>19284</v>
      </c>
      <c r="H2469">
        <v>64.591807200000005</v>
      </c>
      <c r="I2469">
        <v>-110.1490563</v>
      </c>
      <c r="J2469" s="1" t="str">
        <f t="shared" si="257"/>
        <v>Till</v>
      </c>
      <c r="K2469" s="1" t="str">
        <f t="shared" si="258"/>
        <v>Grain Mount: 0.50 – 1.00 mm</v>
      </c>
      <c r="L2469" t="s">
        <v>18799</v>
      </c>
      <c r="M2469" s="1" t="str">
        <f>HYPERLINK("http://geochem.nrcan.gc.ca/cdogs/content/kwd/kwd030529_e.htm", "Hi_Cr_Di")</f>
        <v>Hi_Cr_Di</v>
      </c>
      <c r="N2469" t="s">
        <v>2484</v>
      </c>
      <c r="O2469" t="s">
        <v>16575</v>
      </c>
      <c r="P2469" t="s">
        <v>15727</v>
      </c>
      <c r="Q2469" t="s">
        <v>11044</v>
      </c>
      <c r="R2469" t="s">
        <v>380</v>
      </c>
      <c r="S2469" t="s">
        <v>19285</v>
      </c>
      <c r="T2469" t="s">
        <v>1706</v>
      </c>
      <c r="U2469" t="s">
        <v>14530</v>
      </c>
      <c r="V2469" t="s">
        <v>19286</v>
      </c>
      <c r="W2469" t="s">
        <v>3202</v>
      </c>
      <c r="X2469" t="s">
        <v>19287</v>
      </c>
    </row>
    <row r="2470" spans="1:24" hidden="1" x14ac:dyDescent="0.25">
      <c r="A2470" t="s">
        <v>19288</v>
      </c>
      <c r="B2470" t="s">
        <v>19289</v>
      </c>
      <c r="C2470" s="1" t="str">
        <f t="shared" si="255"/>
        <v>21:0955</v>
      </c>
      <c r="D2470" s="1" t="str">
        <f t="shared" si="256"/>
        <v>21:0006</v>
      </c>
      <c r="E2470" t="s">
        <v>11729</v>
      </c>
      <c r="F2470" t="s">
        <v>19290</v>
      </c>
      <c r="H2470">
        <v>64.591807200000005</v>
      </c>
      <c r="I2470">
        <v>-110.1490563</v>
      </c>
      <c r="J2470" s="1" t="str">
        <f t="shared" si="257"/>
        <v>Till</v>
      </c>
      <c r="K2470" s="1" t="str">
        <f t="shared" si="258"/>
        <v>Grain Mount: 0.50 – 1.00 mm</v>
      </c>
      <c r="L2470" t="s">
        <v>18799</v>
      </c>
      <c r="M2470" s="1" t="str">
        <f>HYPERLINK("http://geochem.nrcan.gc.ca/cdogs/content/kwd/kwd030543_e.htm", "Di")</f>
        <v>Di</v>
      </c>
      <c r="N2470" t="s">
        <v>6645</v>
      </c>
      <c r="O2470" t="s">
        <v>19291</v>
      </c>
      <c r="P2470" t="s">
        <v>19292</v>
      </c>
      <c r="Q2470" t="s">
        <v>19293</v>
      </c>
      <c r="R2470" t="s">
        <v>490</v>
      </c>
      <c r="S2470" t="s">
        <v>19294</v>
      </c>
      <c r="T2470" t="s">
        <v>3470</v>
      </c>
      <c r="U2470" t="s">
        <v>6081</v>
      </c>
      <c r="V2470" t="s">
        <v>19295</v>
      </c>
      <c r="W2470" t="s">
        <v>1027</v>
      </c>
      <c r="X2470" t="s">
        <v>1249</v>
      </c>
    </row>
    <row r="2471" spans="1:24" hidden="1" x14ac:dyDescent="0.25">
      <c r="A2471" t="s">
        <v>19296</v>
      </c>
      <c r="B2471" t="s">
        <v>19297</v>
      </c>
      <c r="C2471" s="1" t="str">
        <f t="shared" si="255"/>
        <v>21:0955</v>
      </c>
      <c r="D2471" s="1" t="str">
        <f t="shared" si="256"/>
        <v>21:0006</v>
      </c>
      <c r="E2471" t="s">
        <v>11729</v>
      </c>
      <c r="F2471" t="s">
        <v>19298</v>
      </c>
      <c r="H2471">
        <v>64.591807200000005</v>
      </c>
      <c r="I2471">
        <v>-110.1490563</v>
      </c>
      <c r="J2471" s="1" t="str">
        <f t="shared" si="257"/>
        <v>Till</v>
      </c>
      <c r="K2471" s="1" t="str">
        <f t="shared" si="258"/>
        <v>Grain Mount: 0.50 – 1.00 mm</v>
      </c>
      <c r="L2471" t="s">
        <v>18799</v>
      </c>
      <c r="M2471" s="1" t="str">
        <f t="shared" ref="M2471:M2489" si="259">HYPERLINK("http://geochem.nrcan.gc.ca/cdogs/content/kwd/kwd030530_e.htm", "Cr_Di")</f>
        <v>Cr_Di</v>
      </c>
      <c r="N2471" t="s">
        <v>2348</v>
      </c>
      <c r="O2471" t="s">
        <v>19299</v>
      </c>
      <c r="P2471" t="s">
        <v>3480</v>
      </c>
      <c r="Q2471" t="s">
        <v>11164</v>
      </c>
      <c r="R2471" t="s">
        <v>50</v>
      </c>
      <c r="S2471" t="s">
        <v>19300</v>
      </c>
      <c r="T2471" t="s">
        <v>3871</v>
      </c>
      <c r="U2471" t="s">
        <v>11335</v>
      </c>
      <c r="V2471" t="s">
        <v>19301</v>
      </c>
      <c r="W2471" t="s">
        <v>6315</v>
      </c>
      <c r="X2471" t="s">
        <v>19302</v>
      </c>
    </row>
    <row r="2472" spans="1:24" hidden="1" x14ac:dyDescent="0.25">
      <c r="A2472" t="s">
        <v>19303</v>
      </c>
      <c r="B2472" t="s">
        <v>19304</v>
      </c>
      <c r="C2472" s="1" t="str">
        <f t="shared" si="255"/>
        <v>21:0955</v>
      </c>
      <c r="D2472" s="1" t="str">
        <f t="shared" si="256"/>
        <v>21:0006</v>
      </c>
      <c r="E2472" t="s">
        <v>11729</v>
      </c>
      <c r="F2472" t="s">
        <v>19305</v>
      </c>
      <c r="H2472">
        <v>64.591807200000005</v>
      </c>
      <c r="I2472">
        <v>-110.1490563</v>
      </c>
      <c r="J2472" s="1" t="str">
        <f t="shared" si="257"/>
        <v>Till</v>
      </c>
      <c r="K2472" s="1" t="str">
        <f t="shared" si="258"/>
        <v>Grain Mount: 0.50 – 1.00 mm</v>
      </c>
      <c r="L2472" t="s">
        <v>18799</v>
      </c>
      <c r="M2472" s="1" t="str">
        <f t="shared" si="259"/>
        <v>Cr_Di</v>
      </c>
      <c r="N2472" t="s">
        <v>4098</v>
      </c>
      <c r="O2472" t="s">
        <v>19306</v>
      </c>
      <c r="P2472" t="s">
        <v>6486</v>
      </c>
      <c r="Q2472" t="s">
        <v>19307</v>
      </c>
      <c r="R2472" t="s">
        <v>1156</v>
      </c>
      <c r="S2472" t="s">
        <v>13848</v>
      </c>
      <c r="T2472" t="s">
        <v>480</v>
      </c>
      <c r="U2472" t="s">
        <v>832</v>
      </c>
      <c r="V2472" t="s">
        <v>19308</v>
      </c>
      <c r="W2472" t="s">
        <v>1780</v>
      </c>
      <c r="X2472" t="s">
        <v>19309</v>
      </c>
    </row>
    <row r="2473" spans="1:24" hidden="1" x14ac:dyDescent="0.25">
      <c r="A2473" t="s">
        <v>19310</v>
      </c>
      <c r="B2473" t="s">
        <v>19311</v>
      </c>
      <c r="C2473" s="1" t="str">
        <f t="shared" si="255"/>
        <v>21:0955</v>
      </c>
      <c r="D2473" s="1" t="str">
        <f t="shared" si="256"/>
        <v>21:0006</v>
      </c>
      <c r="E2473" t="s">
        <v>11729</v>
      </c>
      <c r="F2473" t="s">
        <v>19312</v>
      </c>
      <c r="H2473">
        <v>64.591807200000005</v>
      </c>
      <c r="I2473">
        <v>-110.1490563</v>
      </c>
      <c r="J2473" s="1" t="str">
        <f t="shared" si="257"/>
        <v>Till</v>
      </c>
      <c r="K2473" s="1" t="str">
        <f t="shared" si="258"/>
        <v>Grain Mount: 0.50 – 1.00 mm</v>
      </c>
      <c r="L2473" t="s">
        <v>18799</v>
      </c>
      <c r="M2473" s="1" t="str">
        <f t="shared" si="259"/>
        <v>Cr_Di</v>
      </c>
      <c r="N2473" t="s">
        <v>6635</v>
      </c>
      <c r="O2473" t="s">
        <v>2803</v>
      </c>
      <c r="P2473" t="s">
        <v>6396</v>
      </c>
      <c r="Q2473" t="s">
        <v>6661</v>
      </c>
      <c r="R2473" t="s">
        <v>662</v>
      </c>
      <c r="S2473" t="s">
        <v>16061</v>
      </c>
      <c r="T2473" t="s">
        <v>400</v>
      </c>
      <c r="U2473" t="s">
        <v>5697</v>
      </c>
      <c r="V2473" t="s">
        <v>19313</v>
      </c>
      <c r="W2473" t="s">
        <v>1058</v>
      </c>
      <c r="X2473" t="s">
        <v>19314</v>
      </c>
    </row>
    <row r="2474" spans="1:24" hidden="1" x14ac:dyDescent="0.25">
      <c r="A2474" t="s">
        <v>19315</v>
      </c>
      <c r="B2474" t="s">
        <v>19316</v>
      </c>
      <c r="C2474" s="1" t="str">
        <f t="shared" si="255"/>
        <v>21:0955</v>
      </c>
      <c r="D2474" s="1" t="str">
        <f t="shared" si="256"/>
        <v>21:0006</v>
      </c>
      <c r="E2474" t="s">
        <v>11729</v>
      </c>
      <c r="F2474" t="s">
        <v>19317</v>
      </c>
      <c r="H2474">
        <v>64.591807200000005</v>
      </c>
      <c r="I2474">
        <v>-110.1490563</v>
      </c>
      <c r="J2474" s="1" t="str">
        <f t="shared" si="257"/>
        <v>Till</v>
      </c>
      <c r="K2474" s="1" t="str">
        <f t="shared" si="258"/>
        <v>Grain Mount: 0.50 – 1.00 mm</v>
      </c>
      <c r="L2474" t="s">
        <v>18799</v>
      </c>
      <c r="M2474" s="1" t="str">
        <f t="shared" si="259"/>
        <v>Cr_Di</v>
      </c>
      <c r="N2474" t="s">
        <v>13886</v>
      </c>
      <c r="O2474" t="s">
        <v>6280</v>
      </c>
      <c r="P2474" t="s">
        <v>11182</v>
      </c>
      <c r="Q2474" t="s">
        <v>19318</v>
      </c>
      <c r="R2474" t="s">
        <v>50</v>
      </c>
      <c r="S2474" t="s">
        <v>13308</v>
      </c>
      <c r="T2474" t="s">
        <v>1213</v>
      </c>
      <c r="U2474" t="s">
        <v>1820</v>
      </c>
      <c r="V2474" t="s">
        <v>19319</v>
      </c>
      <c r="W2474" t="s">
        <v>1601</v>
      </c>
      <c r="X2474" t="s">
        <v>19320</v>
      </c>
    </row>
    <row r="2475" spans="1:24" hidden="1" x14ac:dyDescent="0.25">
      <c r="A2475" t="s">
        <v>19321</v>
      </c>
      <c r="B2475" t="s">
        <v>19322</v>
      </c>
      <c r="C2475" s="1" t="str">
        <f t="shared" si="255"/>
        <v>21:0955</v>
      </c>
      <c r="D2475" s="1" t="str">
        <f t="shared" si="256"/>
        <v>21:0006</v>
      </c>
      <c r="E2475" t="s">
        <v>11729</v>
      </c>
      <c r="F2475" t="s">
        <v>19323</v>
      </c>
      <c r="H2475">
        <v>64.591807200000005</v>
      </c>
      <c r="I2475">
        <v>-110.1490563</v>
      </c>
      <c r="J2475" s="1" t="str">
        <f t="shared" si="257"/>
        <v>Till</v>
      </c>
      <c r="K2475" s="1" t="str">
        <f t="shared" si="258"/>
        <v>Grain Mount: 0.50 – 1.00 mm</v>
      </c>
      <c r="L2475" t="s">
        <v>18799</v>
      </c>
      <c r="M2475" s="1" t="str">
        <f t="shared" si="259"/>
        <v>Cr_Di</v>
      </c>
      <c r="N2475" t="s">
        <v>6440</v>
      </c>
      <c r="O2475" t="s">
        <v>5114</v>
      </c>
      <c r="P2475" t="s">
        <v>6300</v>
      </c>
      <c r="Q2475" t="s">
        <v>1777</v>
      </c>
      <c r="R2475" t="s">
        <v>421</v>
      </c>
      <c r="S2475" t="s">
        <v>3975</v>
      </c>
      <c r="T2475" t="s">
        <v>158</v>
      </c>
      <c r="U2475" t="s">
        <v>1817</v>
      </c>
      <c r="V2475" t="s">
        <v>19324</v>
      </c>
      <c r="W2475" t="s">
        <v>1408</v>
      </c>
      <c r="X2475" t="s">
        <v>17575</v>
      </c>
    </row>
    <row r="2476" spans="1:24" hidden="1" x14ac:dyDescent="0.25">
      <c r="A2476" t="s">
        <v>19325</v>
      </c>
      <c r="B2476" t="s">
        <v>19326</v>
      </c>
      <c r="C2476" s="1" t="str">
        <f t="shared" si="255"/>
        <v>21:0955</v>
      </c>
      <c r="D2476" s="1" t="str">
        <f t="shared" si="256"/>
        <v>21:0006</v>
      </c>
      <c r="E2476" t="s">
        <v>11729</v>
      </c>
      <c r="F2476" t="s">
        <v>19327</v>
      </c>
      <c r="H2476">
        <v>64.591807200000005</v>
      </c>
      <c r="I2476">
        <v>-110.1490563</v>
      </c>
      <c r="J2476" s="1" t="str">
        <f t="shared" si="257"/>
        <v>Till</v>
      </c>
      <c r="K2476" s="1" t="str">
        <f t="shared" si="258"/>
        <v>Grain Mount: 0.50 – 1.00 mm</v>
      </c>
      <c r="L2476" t="s">
        <v>18799</v>
      </c>
      <c r="M2476" s="1" t="str">
        <f t="shared" si="259"/>
        <v>Cr_Di</v>
      </c>
      <c r="N2476" t="s">
        <v>2043</v>
      </c>
      <c r="O2476" t="s">
        <v>19328</v>
      </c>
      <c r="P2476" t="s">
        <v>13638</v>
      </c>
      <c r="Q2476" t="s">
        <v>19329</v>
      </c>
      <c r="R2476" t="s">
        <v>331</v>
      </c>
      <c r="S2476" t="s">
        <v>2618</v>
      </c>
      <c r="T2476" t="s">
        <v>390</v>
      </c>
      <c r="U2476" t="s">
        <v>13882</v>
      </c>
      <c r="V2476" t="s">
        <v>19330</v>
      </c>
      <c r="W2476" t="s">
        <v>3902</v>
      </c>
      <c r="X2476" t="s">
        <v>19331</v>
      </c>
    </row>
    <row r="2477" spans="1:24" hidden="1" x14ac:dyDescent="0.25">
      <c r="A2477" t="s">
        <v>19332</v>
      </c>
      <c r="B2477" t="s">
        <v>19333</v>
      </c>
      <c r="C2477" s="1" t="str">
        <f t="shared" si="255"/>
        <v>21:0955</v>
      </c>
      <c r="D2477" s="1" t="str">
        <f t="shared" si="256"/>
        <v>21:0006</v>
      </c>
      <c r="E2477" t="s">
        <v>11729</v>
      </c>
      <c r="F2477" t="s">
        <v>19334</v>
      </c>
      <c r="H2477">
        <v>64.591807200000005</v>
      </c>
      <c r="I2477">
        <v>-110.1490563</v>
      </c>
      <c r="J2477" s="1" t="str">
        <f t="shared" si="257"/>
        <v>Till</v>
      </c>
      <c r="K2477" s="1" t="str">
        <f t="shared" si="258"/>
        <v>Grain Mount: 0.50 – 1.00 mm</v>
      </c>
      <c r="L2477" t="s">
        <v>18799</v>
      </c>
      <c r="M2477" s="1" t="str">
        <f t="shared" si="259"/>
        <v>Cr_Di</v>
      </c>
      <c r="N2477" t="s">
        <v>14040</v>
      </c>
      <c r="O2477" t="s">
        <v>855</v>
      </c>
      <c r="P2477" t="s">
        <v>6440</v>
      </c>
      <c r="Q2477" t="s">
        <v>6945</v>
      </c>
      <c r="R2477" t="s">
        <v>129</v>
      </c>
      <c r="S2477" t="s">
        <v>13969</v>
      </c>
      <c r="T2477" t="s">
        <v>633</v>
      </c>
      <c r="U2477" t="s">
        <v>13435</v>
      </c>
      <c r="V2477" t="s">
        <v>14683</v>
      </c>
      <c r="W2477" t="s">
        <v>3124</v>
      </c>
      <c r="X2477" t="s">
        <v>7131</v>
      </c>
    </row>
    <row r="2478" spans="1:24" hidden="1" x14ac:dyDescent="0.25">
      <c r="A2478" t="s">
        <v>19335</v>
      </c>
      <c r="B2478" t="s">
        <v>19336</v>
      </c>
      <c r="C2478" s="1" t="str">
        <f t="shared" si="255"/>
        <v>21:0955</v>
      </c>
      <c r="D2478" s="1" t="str">
        <f t="shared" si="256"/>
        <v>21:0006</v>
      </c>
      <c r="E2478" t="s">
        <v>11729</v>
      </c>
      <c r="F2478" t="s">
        <v>19337</v>
      </c>
      <c r="H2478">
        <v>64.591807200000005</v>
      </c>
      <c r="I2478">
        <v>-110.1490563</v>
      </c>
      <c r="J2478" s="1" t="str">
        <f t="shared" si="257"/>
        <v>Till</v>
      </c>
      <c r="K2478" s="1" t="str">
        <f t="shared" si="258"/>
        <v>Grain Mount: 0.50 – 1.00 mm</v>
      </c>
      <c r="L2478" t="s">
        <v>18799</v>
      </c>
      <c r="M2478" s="1" t="str">
        <f t="shared" si="259"/>
        <v>Cr_Di</v>
      </c>
      <c r="N2478" t="s">
        <v>6358</v>
      </c>
      <c r="O2478" t="s">
        <v>3315</v>
      </c>
      <c r="P2478" t="s">
        <v>1887</v>
      </c>
      <c r="Q2478" t="s">
        <v>19246</v>
      </c>
      <c r="R2478" t="s">
        <v>409</v>
      </c>
      <c r="S2478" t="s">
        <v>19338</v>
      </c>
      <c r="T2478" t="s">
        <v>1503</v>
      </c>
      <c r="U2478" t="s">
        <v>6281</v>
      </c>
      <c r="V2478" t="s">
        <v>19339</v>
      </c>
      <c r="W2478" t="s">
        <v>4550</v>
      </c>
      <c r="X2478" t="s">
        <v>6685</v>
      </c>
    </row>
    <row r="2479" spans="1:24" hidden="1" x14ac:dyDescent="0.25">
      <c r="A2479" t="s">
        <v>19340</v>
      </c>
      <c r="B2479" t="s">
        <v>19341</v>
      </c>
      <c r="C2479" s="1" t="str">
        <f t="shared" si="255"/>
        <v>21:0955</v>
      </c>
      <c r="D2479" s="1" t="str">
        <f t="shared" si="256"/>
        <v>21:0006</v>
      </c>
      <c r="E2479" t="s">
        <v>11729</v>
      </c>
      <c r="F2479" t="s">
        <v>19342</v>
      </c>
      <c r="H2479">
        <v>64.591807200000005</v>
      </c>
      <c r="I2479">
        <v>-110.1490563</v>
      </c>
      <c r="J2479" s="1" t="str">
        <f t="shared" si="257"/>
        <v>Till</v>
      </c>
      <c r="K2479" s="1" t="str">
        <f t="shared" si="258"/>
        <v>Grain Mount: 0.50 – 1.00 mm</v>
      </c>
      <c r="L2479" t="s">
        <v>18799</v>
      </c>
      <c r="M2479" s="1" t="str">
        <f t="shared" si="259"/>
        <v>Cr_Di</v>
      </c>
      <c r="N2479" t="s">
        <v>13295</v>
      </c>
      <c r="O2479" t="s">
        <v>8189</v>
      </c>
      <c r="P2479" t="s">
        <v>6717</v>
      </c>
      <c r="Q2479" t="s">
        <v>6894</v>
      </c>
      <c r="R2479" t="s">
        <v>50</v>
      </c>
      <c r="S2479" t="s">
        <v>19343</v>
      </c>
      <c r="T2479" t="s">
        <v>531</v>
      </c>
      <c r="U2479" t="s">
        <v>13693</v>
      </c>
      <c r="V2479" t="s">
        <v>19344</v>
      </c>
      <c r="W2479" t="s">
        <v>1196</v>
      </c>
      <c r="X2479" t="s">
        <v>19345</v>
      </c>
    </row>
    <row r="2480" spans="1:24" hidden="1" x14ac:dyDescent="0.25">
      <c r="A2480" t="s">
        <v>19346</v>
      </c>
      <c r="B2480" t="s">
        <v>19347</v>
      </c>
      <c r="C2480" s="1" t="str">
        <f t="shared" si="255"/>
        <v>21:0955</v>
      </c>
      <c r="D2480" s="1" t="str">
        <f t="shared" si="256"/>
        <v>21:0006</v>
      </c>
      <c r="E2480" t="s">
        <v>11729</v>
      </c>
      <c r="F2480" t="s">
        <v>19348</v>
      </c>
      <c r="H2480">
        <v>64.591807200000005</v>
      </c>
      <c r="I2480">
        <v>-110.1490563</v>
      </c>
      <c r="J2480" s="1" t="str">
        <f t="shared" si="257"/>
        <v>Till</v>
      </c>
      <c r="K2480" s="1" t="str">
        <f t="shared" si="258"/>
        <v>Grain Mount: 0.50 – 1.00 mm</v>
      </c>
      <c r="L2480" t="s">
        <v>18799</v>
      </c>
      <c r="M2480" s="1" t="str">
        <f t="shared" si="259"/>
        <v>Cr_Di</v>
      </c>
      <c r="N2480" t="s">
        <v>13896</v>
      </c>
      <c r="O2480" t="s">
        <v>19349</v>
      </c>
      <c r="P2480" t="s">
        <v>19350</v>
      </c>
      <c r="Q2480" t="s">
        <v>19351</v>
      </c>
      <c r="R2480" t="s">
        <v>457</v>
      </c>
      <c r="S2480" t="s">
        <v>19352</v>
      </c>
      <c r="T2480" t="s">
        <v>775</v>
      </c>
      <c r="U2480" t="s">
        <v>19350</v>
      </c>
      <c r="V2480" t="s">
        <v>19353</v>
      </c>
      <c r="W2480" t="s">
        <v>451</v>
      </c>
      <c r="X2480" t="s">
        <v>19354</v>
      </c>
    </row>
    <row r="2481" spans="1:24" hidden="1" x14ac:dyDescent="0.25">
      <c r="A2481" t="s">
        <v>19355</v>
      </c>
      <c r="B2481" t="s">
        <v>19356</v>
      </c>
      <c r="C2481" s="1" t="str">
        <f t="shared" si="255"/>
        <v>21:0955</v>
      </c>
      <c r="D2481" s="1" t="str">
        <f t="shared" si="256"/>
        <v>21:0006</v>
      </c>
      <c r="E2481" t="s">
        <v>11729</v>
      </c>
      <c r="F2481" t="s">
        <v>19357</v>
      </c>
      <c r="H2481">
        <v>64.591807200000005</v>
      </c>
      <c r="I2481">
        <v>-110.1490563</v>
      </c>
      <c r="J2481" s="1" t="str">
        <f t="shared" si="257"/>
        <v>Till</v>
      </c>
      <c r="K2481" s="1" t="str">
        <f t="shared" si="258"/>
        <v>Grain Mount: 0.50 – 1.00 mm</v>
      </c>
      <c r="L2481" t="s">
        <v>18799</v>
      </c>
      <c r="M2481" s="1" t="str">
        <f t="shared" si="259"/>
        <v>Cr_Di</v>
      </c>
      <c r="N2481" t="s">
        <v>14404</v>
      </c>
      <c r="O2481" t="s">
        <v>6660</v>
      </c>
      <c r="P2481" t="s">
        <v>6300</v>
      </c>
      <c r="Q2481" t="s">
        <v>6555</v>
      </c>
      <c r="R2481" t="s">
        <v>398</v>
      </c>
      <c r="S2481" t="s">
        <v>14649</v>
      </c>
      <c r="T2481" t="s">
        <v>643</v>
      </c>
      <c r="U2481" t="s">
        <v>2987</v>
      </c>
      <c r="V2481" t="s">
        <v>19233</v>
      </c>
      <c r="W2481" t="s">
        <v>1780</v>
      </c>
      <c r="X2481" t="s">
        <v>10464</v>
      </c>
    </row>
    <row r="2482" spans="1:24" hidden="1" x14ac:dyDescent="0.25">
      <c r="A2482" t="s">
        <v>19358</v>
      </c>
      <c r="B2482" t="s">
        <v>19359</v>
      </c>
      <c r="C2482" s="1" t="str">
        <f t="shared" si="255"/>
        <v>21:0955</v>
      </c>
      <c r="D2482" s="1" t="str">
        <f t="shared" si="256"/>
        <v>21:0006</v>
      </c>
      <c r="E2482" t="s">
        <v>11729</v>
      </c>
      <c r="F2482" t="s">
        <v>19360</v>
      </c>
      <c r="H2482">
        <v>64.591807200000005</v>
      </c>
      <c r="I2482">
        <v>-110.1490563</v>
      </c>
      <c r="J2482" s="1" t="str">
        <f t="shared" si="257"/>
        <v>Till</v>
      </c>
      <c r="K2482" s="1" t="str">
        <f t="shared" si="258"/>
        <v>Grain Mount: 0.50 – 1.00 mm</v>
      </c>
      <c r="L2482" t="s">
        <v>18799</v>
      </c>
      <c r="M2482" s="1" t="str">
        <f t="shared" si="259"/>
        <v>Cr_Di</v>
      </c>
      <c r="N2482" t="s">
        <v>11316</v>
      </c>
      <c r="O2482" t="s">
        <v>3344</v>
      </c>
      <c r="P2482" t="s">
        <v>13874</v>
      </c>
      <c r="Q2482" t="s">
        <v>19361</v>
      </c>
      <c r="R2482" t="s">
        <v>480</v>
      </c>
      <c r="S2482" t="s">
        <v>14304</v>
      </c>
      <c r="T2482" t="s">
        <v>2038</v>
      </c>
      <c r="U2482" t="s">
        <v>3057</v>
      </c>
      <c r="V2482" t="s">
        <v>19362</v>
      </c>
      <c r="W2482" t="s">
        <v>1780</v>
      </c>
      <c r="X2482" t="s">
        <v>19363</v>
      </c>
    </row>
    <row r="2483" spans="1:24" hidden="1" x14ac:dyDescent="0.25">
      <c r="A2483" t="s">
        <v>19364</v>
      </c>
      <c r="B2483" t="s">
        <v>19365</v>
      </c>
      <c r="C2483" s="1" t="str">
        <f t="shared" si="255"/>
        <v>21:0955</v>
      </c>
      <c r="D2483" s="1" t="str">
        <f t="shared" si="256"/>
        <v>21:0006</v>
      </c>
      <c r="E2483" t="s">
        <v>11729</v>
      </c>
      <c r="F2483" t="s">
        <v>19366</v>
      </c>
      <c r="H2483">
        <v>64.591807200000005</v>
      </c>
      <c r="I2483">
        <v>-110.1490563</v>
      </c>
      <c r="J2483" s="1" t="str">
        <f t="shared" si="257"/>
        <v>Till</v>
      </c>
      <c r="K2483" s="1" t="str">
        <f t="shared" si="258"/>
        <v>Grain Mount: 0.50 – 1.00 mm</v>
      </c>
      <c r="L2483" t="s">
        <v>18799</v>
      </c>
      <c r="M2483" s="1" t="str">
        <f t="shared" si="259"/>
        <v>Cr_Di</v>
      </c>
      <c r="N2483" t="s">
        <v>6838</v>
      </c>
      <c r="O2483" t="s">
        <v>6636</v>
      </c>
      <c r="P2483" t="s">
        <v>6875</v>
      </c>
      <c r="Q2483" t="s">
        <v>141</v>
      </c>
      <c r="R2483" t="s">
        <v>2948</v>
      </c>
      <c r="S2483" t="s">
        <v>18937</v>
      </c>
      <c r="T2483" t="s">
        <v>398</v>
      </c>
      <c r="U2483" t="s">
        <v>13355</v>
      </c>
      <c r="V2483" t="s">
        <v>19367</v>
      </c>
      <c r="W2483" t="s">
        <v>2257</v>
      </c>
      <c r="X2483" t="s">
        <v>19368</v>
      </c>
    </row>
    <row r="2484" spans="1:24" hidden="1" x14ac:dyDescent="0.25">
      <c r="A2484" t="s">
        <v>19369</v>
      </c>
      <c r="B2484" t="s">
        <v>19370</v>
      </c>
      <c r="C2484" s="1" t="str">
        <f t="shared" si="255"/>
        <v>21:0955</v>
      </c>
      <c r="D2484" s="1" t="str">
        <f t="shared" si="256"/>
        <v>21:0006</v>
      </c>
      <c r="E2484" t="s">
        <v>11729</v>
      </c>
      <c r="F2484" t="s">
        <v>19371</v>
      </c>
      <c r="H2484">
        <v>64.591807200000005</v>
      </c>
      <c r="I2484">
        <v>-110.1490563</v>
      </c>
      <c r="J2484" s="1" t="str">
        <f t="shared" si="257"/>
        <v>Till</v>
      </c>
      <c r="K2484" s="1" t="str">
        <f t="shared" si="258"/>
        <v>Grain Mount: 0.50 – 1.00 mm</v>
      </c>
      <c r="L2484" t="s">
        <v>18799</v>
      </c>
      <c r="M2484" s="1" t="str">
        <f t="shared" si="259"/>
        <v>Cr_Di</v>
      </c>
      <c r="N2484" t="s">
        <v>6689</v>
      </c>
      <c r="O2484" t="s">
        <v>15149</v>
      </c>
      <c r="P2484" t="s">
        <v>5421</v>
      </c>
      <c r="Q2484" t="s">
        <v>6692</v>
      </c>
      <c r="R2484" t="s">
        <v>156</v>
      </c>
      <c r="S2484" t="s">
        <v>19372</v>
      </c>
      <c r="T2484" t="s">
        <v>693</v>
      </c>
      <c r="U2484" t="s">
        <v>13327</v>
      </c>
      <c r="V2484" t="s">
        <v>19373</v>
      </c>
      <c r="W2484" t="s">
        <v>1390</v>
      </c>
      <c r="X2484" t="s">
        <v>260</v>
      </c>
    </row>
    <row r="2485" spans="1:24" hidden="1" x14ac:dyDescent="0.25">
      <c r="A2485" t="s">
        <v>19374</v>
      </c>
      <c r="B2485" t="s">
        <v>19375</v>
      </c>
      <c r="C2485" s="1" t="str">
        <f t="shared" si="255"/>
        <v>21:0955</v>
      </c>
      <c r="D2485" s="1" t="str">
        <f t="shared" si="256"/>
        <v>21:0006</v>
      </c>
      <c r="E2485" t="s">
        <v>11729</v>
      </c>
      <c r="F2485" t="s">
        <v>19376</v>
      </c>
      <c r="H2485">
        <v>64.591807200000005</v>
      </c>
      <c r="I2485">
        <v>-110.1490563</v>
      </c>
      <c r="J2485" s="1" t="str">
        <f t="shared" si="257"/>
        <v>Till</v>
      </c>
      <c r="K2485" s="1" t="str">
        <f t="shared" si="258"/>
        <v>Grain Mount: 0.50 – 1.00 mm</v>
      </c>
      <c r="L2485" t="s">
        <v>18799</v>
      </c>
      <c r="M2485" s="1" t="str">
        <f t="shared" si="259"/>
        <v>Cr_Di</v>
      </c>
      <c r="N2485" t="s">
        <v>5320</v>
      </c>
      <c r="O2485" t="s">
        <v>6260</v>
      </c>
      <c r="P2485" t="s">
        <v>205</v>
      </c>
      <c r="Q2485" t="s">
        <v>11156</v>
      </c>
      <c r="R2485" t="s">
        <v>184</v>
      </c>
      <c r="S2485" t="s">
        <v>19377</v>
      </c>
      <c r="T2485" t="s">
        <v>4827</v>
      </c>
      <c r="U2485" t="s">
        <v>11805</v>
      </c>
      <c r="V2485" t="s">
        <v>19378</v>
      </c>
      <c r="W2485" t="s">
        <v>6400</v>
      </c>
      <c r="X2485" t="s">
        <v>19379</v>
      </c>
    </row>
    <row r="2486" spans="1:24" hidden="1" x14ac:dyDescent="0.25">
      <c r="A2486" t="s">
        <v>19380</v>
      </c>
      <c r="B2486" t="s">
        <v>19381</v>
      </c>
      <c r="C2486" s="1" t="str">
        <f t="shared" si="255"/>
        <v>21:0955</v>
      </c>
      <c r="D2486" s="1" t="str">
        <f t="shared" si="256"/>
        <v>21:0006</v>
      </c>
      <c r="E2486" t="s">
        <v>11729</v>
      </c>
      <c r="F2486" t="s">
        <v>19382</v>
      </c>
      <c r="H2486">
        <v>64.591807200000005</v>
      </c>
      <c r="I2486">
        <v>-110.1490563</v>
      </c>
      <c r="J2486" s="1" t="str">
        <f t="shared" si="257"/>
        <v>Till</v>
      </c>
      <c r="K2486" s="1" t="str">
        <f t="shared" si="258"/>
        <v>Grain Mount: 0.50 – 1.00 mm</v>
      </c>
      <c r="L2486" t="s">
        <v>18799</v>
      </c>
      <c r="M2486" s="1" t="str">
        <f t="shared" si="259"/>
        <v>Cr_Di</v>
      </c>
      <c r="N2486" t="s">
        <v>13675</v>
      </c>
      <c r="O2486" t="s">
        <v>15383</v>
      </c>
      <c r="P2486" t="s">
        <v>19383</v>
      </c>
      <c r="Q2486" t="s">
        <v>6545</v>
      </c>
      <c r="R2486" t="s">
        <v>421</v>
      </c>
      <c r="S2486" t="s">
        <v>936</v>
      </c>
      <c r="T2486" t="s">
        <v>693</v>
      </c>
      <c r="U2486" t="s">
        <v>6499</v>
      </c>
      <c r="V2486" t="s">
        <v>19384</v>
      </c>
      <c r="W2486" t="s">
        <v>3202</v>
      </c>
      <c r="X2486" t="s">
        <v>19385</v>
      </c>
    </row>
    <row r="2487" spans="1:24" hidden="1" x14ac:dyDescent="0.25">
      <c r="A2487" t="s">
        <v>19386</v>
      </c>
      <c r="B2487" t="s">
        <v>19387</v>
      </c>
      <c r="C2487" s="1" t="str">
        <f t="shared" si="255"/>
        <v>21:0955</v>
      </c>
      <c r="D2487" s="1" t="str">
        <f t="shared" si="256"/>
        <v>21:0006</v>
      </c>
      <c r="E2487" t="s">
        <v>11729</v>
      </c>
      <c r="F2487" t="s">
        <v>19388</v>
      </c>
      <c r="H2487">
        <v>64.591807200000005</v>
      </c>
      <c r="I2487">
        <v>-110.1490563</v>
      </c>
      <c r="J2487" s="1" t="str">
        <f t="shared" si="257"/>
        <v>Till</v>
      </c>
      <c r="K2487" s="1" t="str">
        <f t="shared" si="258"/>
        <v>Grain Mount: 0.50 – 1.00 mm</v>
      </c>
      <c r="L2487" t="s">
        <v>18799</v>
      </c>
      <c r="M2487" s="1" t="str">
        <f t="shared" si="259"/>
        <v>Cr_Di</v>
      </c>
      <c r="N2487" t="s">
        <v>14587</v>
      </c>
      <c r="O2487" t="s">
        <v>19389</v>
      </c>
      <c r="P2487" t="s">
        <v>19390</v>
      </c>
      <c r="Q2487" t="s">
        <v>19391</v>
      </c>
      <c r="R2487" t="s">
        <v>156</v>
      </c>
      <c r="S2487" t="s">
        <v>19392</v>
      </c>
      <c r="T2487" t="s">
        <v>104</v>
      </c>
      <c r="U2487" t="s">
        <v>6268</v>
      </c>
      <c r="V2487" t="s">
        <v>19393</v>
      </c>
      <c r="W2487" t="s">
        <v>6412</v>
      </c>
      <c r="X2487" t="s">
        <v>19394</v>
      </c>
    </row>
    <row r="2488" spans="1:24" hidden="1" x14ac:dyDescent="0.25">
      <c r="A2488" t="s">
        <v>19395</v>
      </c>
      <c r="B2488" t="s">
        <v>19396</v>
      </c>
      <c r="C2488" s="1" t="str">
        <f t="shared" si="255"/>
        <v>21:0955</v>
      </c>
      <c r="D2488" s="1" t="str">
        <f t="shared" si="256"/>
        <v>21:0006</v>
      </c>
      <c r="E2488" t="s">
        <v>11729</v>
      </c>
      <c r="F2488" t="s">
        <v>19397</v>
      </c>
      <c r="H2488">
        <v>64.591807200000005</v>
      </c>
      <c r="I2488">
        <v>-110.1490563</v>
      </c>
      <c r="J2488" s="1" t="str">
        <f t="shared" si="257"/>
        <v>Till</v>
      </c>
      <c r="K2488" s="1" t="str">
        <f t="shared" si="258"/>
        <v>Grain Mount: 0.50 – 1.00 mm</v>
      </c>
      <c r="L2488" t="s">
        <v>18799</v>
      </c>
      <c r="M2488" s="1" t="str">
        <f t="shared" si="259"/>
        <v>Cr_Di</v>
      </c>
      <c r="N2488" t="s">
        <v>9437</v>
      </c>
      <c r="O2488" t="s">
        <v>19398</v>
      </c>
      <c r="P2488" t="s">
        <v>13169</v>
      </c>
      <c r="Q2488" t="s">
        <v>14622</v>
      </c>
      <c r="R2488" t="s">
        <v>728</v>
      </c>
      <c r="S2488" t="s">
        <v>19399</v>
      </c>
      <c r="T2488" t="s">
        <v>669</v>
      </c>
      <c r="U2488" t="s">
        <v>4455</v>
      </c>
      <c r="V2488" t="s">
        <v>19400</v>
      </c>
      <c r="W2488" t="s">
        <v>2571</v>
      </c>
      <c r="X2488" t="s">
        <v>19192</v>
      </c>
    </row>
    <row r="2489" spans="1:24" hidden="1" x14ac:dyDescent="0.25">
      <c r="A2489" t="s">
        <v>19401</v>
      </c>
      <c r="B2489" t="s">
        <v>19402</v>
      </c>
      <c r="C2489" s="1" t="str">
        <f t="shared" si="255"/>
        <v>21:0955</v>
      </c>
      <c r="D2489" s="1" t="str">
        <f t="shared" si="256"/>
        <v>21:0006</v>
      </c>
      <c r="E2489" t="s">
        <v>11729</v>
      </c>
      <c r="F2489" t="s">
        <v>19403</v>
      </c>
      <c r="H2489">
        <v>64.591807200000005</v>
      </c>
      <c r="I2489">
        <v>-110.1490563</v>
      </c>
      <c r="J2489" s="1" t="str">
        <f t="shared" si="257"/>
        <v>Till</v>
      </c>
      <c r="K2489" s="1" t="str">
        <f t="shared" si="258"/>
        <v>Grain Mount: 0.50 – 1.00 mm</v>
      </c>
      <c r="L2489" t="s">
        <v>18799</v>
      </c>
      <c r="M2489" s="1" t="str">
        <f t="shared" si="259"/>
        <v>Cr_Di</v>
      </c>
      <c r="N2489" t="s">
        <v>2335</v>
      </c>
      <c r="O2489" t="s">
        <v>19404</v>
      </c>
      <c r="P2489" t="s">
        <v>3460</v>
      </c>
      <c r="Q2489" t="s">
        <v>6804</v>
      </c>
      <c r="R2489" t="s">
        <v>254</v>
      </c>
      <c r="S2489" t="s">
        <v>19405</v>
      </c>
      <c r="T2489" t="s">
        <v>158</v>
      </c>
      <c r="U2489" t="s">
        <v>19406</v>
      </c>
      <c r="V2489" t="s">
        <v>19407</v>
      </c>
      <c r="W2489" t="s">
        <v>1390</v>
      </c>
      <c r="X2489" t="s">
        <v>19408</v>
      </c>
    </row>
    <row r="2490" spans="1:24" hidden="1" x14ac:dyDescent="0.25">
      <c r="A2490" t="s">
        <v>19409</v>
      </c>
      <c r="B2490" t="s">
        <v>19410</v>
      </c>
      <c r="C2490" s="1" t="str">
        <f t="shared" si="255"/>
        <v>21:0955</v>
      </c>
      <c r="D2490" s="1" t="str">
        <f t="shared" si="256"/>
        <v>21:0006</v>
      </c>
      <c r="E2490" t="s">
        <v>11729</v>
      </c>
      <c r="F2490" t="s">
        <v>19411</v>
      </c>
      <c r="H2490">
        <v>64.591807200000005</v>
      </c>
      <c r="I2490">
        <v>-110.1490563</v>
      </c>
      <c r="J2490" s="1" t="str">
        <f t="shared" si="257"/>
        <v>Till</v>
      </c>
      <c r="K2490" s="1" t="str">
        <f t="shared" si="258"/>
        <v>Grain Mount: 0.50 – 1.00 mm</v>
      </c>
      <c r="L2490" t="s">
        <v>19412</v>
      </c>
      <c r="M2490" s="1" t="str">
        <f>HYPERLINK("http://geochem.nrcan.gc.ca/cdogs/content/kwd/kwd030529_e.htm", "Hi_Cr_Di")</f>
        <v>Hi_Cr_Di</v>
      </c>
      <c r="N2490" t="s">
        <v>14194</v>
      </c>
      <c r="O2490" t="s">
        <v>19413</v>
      </c>
      <c r="P2490" t="s">
        <v>19414</v>
      </c>
      <c r="Q2490" t="s">
        <v>19415</v>
      </c>
      <c r="R2490" t="s">
        <v>390</v>
      </c>
      <c r="S2490" t="s">
        <v>7982</v>
      </c>
      <c r="T2490" t="s">
        <v>775</v>
      </c>
      <c r="U2490" t="s">
        <v>5867</v>
      </c>
      <c r="V2490" t="s">
        <v>19416</v>
      </c>
      <c r="W2490" t="s">
        <v>684</v>
      </c>
      <c r="X2490" t="s">
        <v>19417</v>
      </c>
    </row>
    <row r="2491" spans="1:24" hidden="1" x14ac:dyDescent="0.25">
      <c r="A2491" t="s">
        <v>19418</v>
      </c>
      <c r="B2491" t="s">
        <v>19419</v>
      </c>
      <c r="C2491" s="1" t="str">
        <f t="shared" si="255"/>
        <v>21:0955</v>
      </c>
      <c r="D2491" s="1" t="str">
        <f t="shared" si="256"/>
        <v>21:0006</v>
      </c>
      <c r="E2491" t="s">
        <v>11729</v>
      </c>
      <c r="F2491" t="s">
        <v>19420</v>
      </c>
      <c r="H2491">
        <v>64.591807200000005</v>
      </c>
      <c r="I2491">
        <v>-110.1490563</v>
      </c>
      <c r="J2491" s="1" t="str">
        <f t="shared" si="257"/>
        <v>Till</v>
      </c>
      <c r="K2491" s="1" t="str">
        <f t="shared" si="258"/>
        <v>Grain Mount: 0.50 – 1.00 mm</v>
      </c>
      <c r="L2491" t="s">
        <v>19412</v>
      </c>
      <c r="M2491" s="1" t="str">
        <f t="shared" ref="M2491:M2498" si="260">HYPERLINK("http://geochem.nrcan.gc.ca/cdogs/content/kwd/kwd030530_e.htm", "Cr_Di")</f>
        <v>Cr_Di</v>
      </c>
      <c r="N2491" t="s">
        <v>14404</v>
      </c>
      <c r="O2491" t="s">
        <v>3740</v>
      </c>
      <c r="P2491" t="s">
        <v>10294</v>
      </c>
      <c r="Q2491" t="s">
        <v>14202</v>
      </c>
      <c r="R2491" t="s">
        <v>220</v>
      </c>
      <c r="S2491" t="s">
        <v>6538</v>
      </c>
      <c r="T2491" t="s">
        <v>509</v>
      </c>
      <c r="U2491" t="s">
        <v>13614</v>
      </c>
      <c r="V2491" t="s">
        <v>19421</v>
      </c>
      <c r="W2491" t="s">
        <v>295</v>
      </c>
      <c r="X2491" t="s">
        <v>19422</v>
      </c>
    </row>
    <row r="2492" spans="1:24" hidden="1" x14ac:dyDescent="0.25">
      <c r="A2492" t="s">
        <v>19423</v>
      </c>
      <c r="B2492" t="s">
        <v>19424</v>
      </c>
      <c r="C2492" s="1" t="str">
        <f t="shared" si="255"/>
        <v>21:0955</v>
      </c>
      <c r="D2492" s="1" t="str">
        <f t="shared" si="256"/>
        <v>21:0006</v>
      </c>
      <c r="E2492" t="s">
        <v>11729</v>
      </c>
      <c r="F2492" t="s">
        <v>19425</v>
      </c>
      <c r="H2492">
        <v>64.591807200000005</v>
      </c>
      <c r="I2492">
        <v>-110.1490563</v>
      </c>
      <c r="J2492" s="1" t="str">
        <f t="shared" si="257"/>
        <v>Till</v>
      </c>
      <c r="K2492" s="1" t="str">
        <f t="shared" si="258"/>
        <v>Grain Mount: 0.50 – 1.00 mm</v>
      </c>
      <c r="L2492" t="s">
        <v>19412</v>
      </c>
      <c r="M2492" s="1" t="str">
        <f t="shared" si="260"/>
        <v>Cr_Di</v>
      </c>
      <c r="N2492" t="s">
        <v>13880</v>
      </c>
      <c r="O2492" t="s">
        <v>10795</v>
      </c>
      <c r="P2492" t="s">
        <v>13760</v>
      </c>
      <c r="Q2492" t="s">
        <v>11156</v>
      </c>
      <c r="R2492" t="s">
        <v>318</v>
      </c>
      <c r="S2492" t="s">
        <v>19426</v>
      </c>
      <c r="T2492" t="s">
        <v>64</v>
      </c>
      <c r="U2492" t="s">
        <v>9552</v>
      </c>
      <c r="V2492" t="s">
        <v>19427</v>
      </c>
      <c r="W2492" t="s">
        <v>4160</v>
      </c>
      <c r="X2492" t="s">
        <v>5488</v>
      </c>
    </row>
    <row r="2493" spans="1:24" hidden="1" x14ac:dyDescent="0.25">
      <c r="A2493" t="s">
        <v>19428</v>
      </c>
      <c r="B2493" t="s">
        <v>19429</v>
      </c>
      <c r="C2493" s="1" t="str">
        <f t="shared" si="255"/>
        <v>21:0955</v>
      </c>
      <c r="D2493" s="1" t="str">
        <f t="shared" si="256"/>
        <v>21:0006</v>
      </c>
      <c r="E2493" t="s">
        <v>11729</v>
      </c>
      <c r="F2493" t="s">
        <v>19430</v>
      </c>
      <c r="H2493">
        <v>64.591807200000005</v>
      </c>
      <c r="I2493">
        <v>-110.1490563</v>
      </c>
      <c r="J2493" s="1" t="str">
        <f t="shared" si="257"/>
        <v>Till</v>
      </c>
      <c r="K2493" s="1" t="str">
        <f t="shared" si="258"/>
        <v>Grain Mount: 0.50 – 1.00 mm</v>
      </c>
      <c r="L2493" t="s">
        <v>19412</v>
      </c>
      <c r="M2493" s="1" t="str">
        <f t="shared" si="260"/>
        <v>Cr_Di</v>
      </c>
      <c r="N2493" t="s">
        <v>14587</v>
      </c>
      <c r="O2493" t="s">
        <v>13699</v>
      </c>
      <c r="P2493" t="s">
        <v>13788</v>
      </c>
      <c r="Q2493" t="s">
        <v>14518</v>
      </c>
      <c r="R2493" t="s">
        <v>50</v>
      </c>
      <c r="S2493" t="s">
        <v>10979</v>
      </c>
      <c r="T2493" t="s">
        <v>1558</v>
      </c>
      <c r="U2493" t="s">
        <v>19279</v>
      </c>
      <c r="V2493" t="s">
        <v>19313</v>
      </c>
      <c r="W2493" t="s">
        <v>414</v>
      </c>
      <c r="X2493" t="s">
        <v>19431</v>
      </c>
    </row>
    <row r="2494" spans="1:24" hidden="1" x14ac:dyDescent="0.25">
      <c r="A2494" t="s">
        <v>19432</v>
      </c>
      <c r="B2494" t="s">
        <v>19433</v>
      </c>
      <c r="C2494" s="1" t="str">
        <f t="shared" si="255"/>
        <v>21:0955</v>
      </c>
      <c r="D2494" s="1" t="str">
        <f t="shared" si="256"/>
        <v>21:0006</v>
      </c>
      <c r="E2494" t="s">
        <v>11729</v>
      </c>
      <c r="F2494" t="s">
        <v>19434</v>
      </c>
      <c r="H2494">
        <v>64.591807200000005</v>
      </c>
      <c r="I2494">
        <v>-110.1490563</v>
      </c>
      <c r="J2494" s="1" t="str">
        <f t="shared" si="257"/>
        <v>Till</v>
      </c>
      <c r="K2494" s="1" t="str">
        <f t="shared" si="258"/>
        <v>Grain Mount: 0.50 – 1.00 mm</v>
      </c>
      <c r="L2494" t="s">
        <v>19412</v>
      </c>
      <c r="M2494" s="1" t="str">
        <f t="shared" si="260"/>
        <v>Cr_Di</v>
      </c>
      <c r="N2494" t="s">
        <v>14367</v>
      </c>
      <c r="O2494" t="s">
        <v>19349</v>
      </c>
      <c r="P2494" t="s">
        <v>13573</v>
      </c>
      <c r="Q2494" t="s">
        <v>11183</v>
      </c>
      <c r="R2494" t="s">
        <v>170</v>
      </c>
      <c r="S2494" t="s">
        <v>19435</v>
      </c>
      <c r="T2494" t="s">
        <v>144</v>
      </c>
      <c r="U2494" t="s">
        <v>9967</v>
      </c>
      <c r="V2494" t="s">
        <v>19436</v>
      </c>
      <c r="W2494" t="s">
        <v>295</v>
      </c>
      <c r="X2494" t="s">
        <v>19437</v>
      </c>
    </row>
    <row r="2495" spans="1:24" hidden="1" x14ac:dyDescent="0.25">
      <c r="A2495" t="s">
        <v>19438</v>
      </c>
      <c r="B2495" t="s">
        <v>19439</v>
      </c>
      <c r="C2495" s="1" t="str">
        <f t="shared" si="255"/>
        <v>21:0955</v>
      </c>
      <c r="D2495" s="1" t="str">
        <f t="shared" si="256"/>
        <v>21:0006</v>
      </c>
      <c r="E2495" t="s">
        <v>11729</v>
      </c>
      <c r="F2495" t="s">
        <v>19440</v>
      </c>
      <c r="H2495">
        <v>64.591807200000005</v>
      </c>
      <c r="I2495">
        <v>-110.1490563</v>
      </c>
      <c r="J2495" s="1" t="str">
        <f t="shared" si="257"/>
        <v>Till</v>
      </c>
      <c r="K2495" s="1" t="str">
        <f t="shared" si="258"/>
        <v>Grain Mount: 0.50 – 1.00 mm</v>
      </c>
      <c r="L2495" t="s">
        <v>19412</v>
      </c>
      <c r="M2495" s="1" t="str">
        <f t="shared" si="260"/>
        <v>Cr_Di</v>
      </c>
      <c r="N2495" t="s">
        <v>6689</v>
      </c>
      <c r="O2495" t="s">
        <v>8617</v>
      </c>
      <c r="P2495" t="s">
        <v>19441</v>
      </c>
      <c r="Q2495" t="s">
        <v>13691</v>
      </c>
      <c r="R2495" t="s">
        <v>390</v>
      </c>
      <c r="S2495" t="s">
        <v>19442</v>
      </c>
      <c r="T2495" t="s">
        <v>669</v>
      </c>
      <c r="U2495" t="s">
        <v>6521</v>
      </c>
      <c r="V2495" t="s">
        <v>19443</v>
      </c>
      <c r="W2495" t="s">
        <v>2392</v>
      </c>
      <c r="X2495" t="s">
        <v>19444</v>
      </c>
    </row>
    <row r="2496" spans="1:24" hidden="1" x14ac:dyDescent="0.25">
      <c r="A2496" t="s">
        <v>19445</v>
      </c>
      <c r="B2496" t="s">
        <v>19446</v>
      </c>
      <c r="C2496" s="1" t="str">
        <f t="shared" si="255"/>
        <v>21:0955</v>
      </c>
      <c r="D2496" s="1" t="str">
        <f t="shared" si="256"/>
        <v>21:0006</v>
      </c>
      <c r="E2496" t="s">
        <v>11729</v>
      </c>
      <c r="F2496" t="s">
        <v>19447</v>
      </c>
      <c r="H2496">
        <v>64.591807200000005</v>
      </c>
      <c r="I2496">
        <v>-110.1490563</v>
      </c>
      <c r="J2496" s="1" t="str">
        <f t="shared" si="257"/>
        <v>Till</v>
      </c>
      <c r="K2496" s="1" t="str">
        <f t="shared" si="258"/>
        <v>Grain Mount: 0.50 – 1.00 mm</v>
      </c>
      <c r="L2496" t="s">
        <v>19412</v>
      </c>
      <c r="M2496" s="1" t="str">
        <f t="shared" si="260"/>
        <v>Cr_Di</v>
      </c>
      <c r="N2496" t="s">
        <v>19258</v>
      </c>
      <c r="O2496" t="s">
        <v>11378</v>
      </c>
      <c r="P2496" t="s">
        <v>13573</v>
      </c>
      <c r="Q2496" t="s">
        <v>19448</v>
      </c>
      <c r="R2496" t="s">
        <v>480</v>
      </c>
      <c r="S2496" t="s">
        <v>19449</v>
      </c>
      <c r="T2496" t="s">
        <v>1009</v>
      </c>
      <c r="U2496" t="s">
        <v>15705</v>
      </c>
      <c r="V2496" t="s">
        <v>19450</v>
      </c>
      <c r="W2496" t="s">
        <v>6913</v>
      </c>
      <c r="X2496" t="s">
        <v>19451</v>
      </c>
    </row>
    <row r="2497" spans="1:24" hidden="1" x14ac:dyDescent="0.25">
      <c r="A2497" t="s">
        <v>19452</v>
      </c>
      <c r="B2497" t="s">
        <v>19453</v>
      </c>
      <c r="C2497" s="1" t="str">
        <f t="shared" si="255"/>
        <v>21:0955</v>
      </c>
      <c r="D2497" s="1" t="str">
        <f t="shared" si="256"/>
        <v>21:0006</v>
      </c>
      <c r="E2497" t="s">
        <v>11729</v>
      </c>
      <c r="F2497" t="s">
        <v>19454</v>
      </c>
      <c r="H2497">
        <v>64.591807200000005</v>
      </c>
      <c r="I2497">
        <v>-110.1490563</v>
      </c>
      <c r="J2497" s="1" t="str">
        <f t="shared" si="257"/>
        <v>Till</v>
      </c>
      <c r="K2497" s="1" t="str">
        <f t="shared" si="258"/>
        <v>Grain Mount: 0.50 – 1.00 mm</v>
      </c>
      <c r="L2497" t="s">
        <v>19412</v>
      </c>
      <c r="M2497" s="1" t="str">
        <f t="shared" si="260"/>
        <v>Cr_Di</v>
      </c>
      <c r="N2497" t="s">
        <v>1073</v>
      </c>
      <c r="O2497" t="s">
        <v>19455</v>
      </c>
      <c r="P2497" t="s">
        <v>5702</v>
      </c>
      <c r="Q2497" t="s">
        <v>9025</v>
      </c>
      <c r="R2497" t="s">
        <v>457</v>
      </c>
      <c r="S2497" t="s">
        <v>19456</v>
      </c>
      <c r="T2497" t="s">
        <v>1558</v>
      </c>
      <c r="U2497" t="s">
        <v>14848</v>
      </c>
      <c r="V2497" t="s">
        <v>19457</v>
      </c>
      <c r="W2497" t="s">
        <v>3932</v>
      </c>
      <c r="X2497" t="s">
        <v>19458</v>
      </c>
    </row>
    <row r="2498" spans="1:24" hidden="1" x14ac:dyDescent="0.25">
      <c r="A2498" t="s">
        <v>19459</v>
      </c>
      <c r="B2498" t="s">
        <v>19460</v>
      </c>
      <c r="C2498" s="1" t="str">
        <f t="shared" si="255"/>
        <v>21:0955</v>
      </c>
      <c r="D2498" s="1" t="str">
        <f t="shared" si="256"/>
        <v>21:0006</v>
      </c>
      <c r="E2498" t="s">
        <v>11729</v>
      </c>
      <c r="F2498" t="s">
        <v>19461</v>
      </c>
      <c r="H2498">
        <v>64.591807200000005</v>
      </c>
      <c r="I2498">
        <v>-110.1490563</v>
      </c>
      <c r="J2498" s="1" t="str">
        <f t="shared" si="257"/>
        <v>Till</v>
      </c>
      <c r="K2498" s="1" t="str">
        <f t="shared" si="258"/>
        <v>Grain Mount: 0.50 – 1.00 mm</v>
      </c>
      <c r="L2498" t="s">
        <v>19412</v>
      </c>
      <c r="M2498" s="1" t="str">
        <f t="shared" si="260"/>
        <v>Cr_Di</v>
      </c>
      <c r="N2498" t="s">
        <v>118</v>
      </c>
      <c r="O2498" t="s">
        <v>2632</v>
      </c>
      <c r="P2498" t="s">
        <v>6284</v>
      </c>
      <c r="Q2498" t="s">
        <v>14588</v>
      </c>
      <c r="R2498" t="s">
        <v>104</v>
      </c>
      <c r="S2498" t="s">
        <v>6584</v>
      </c>
      <c r="T2498" t="s">
        <v>1149</v>
      </c>
      <c r="U2498" t="s">
        <v>4952</v>
      </c>
      <c r="V2498" t="s">
        <v>19462</v>
      </c>
      <c r="W2498" t="s">
        <v>3021</v>
      </c>
      <c r="X2498" t="s">
        <v>9515</v>
      </c>
    </row>
    <row r="2499" spans="1:24" hidden="1" x14ac:dyDescent="0.25">
      <c r="A2499" t="s">
        <v>19463</v>
      </c>
      <c r="B2499" t="s">
        <v>19464</v>
      </c>
      <c r="C2499" s="1" t="str">
        <f t="shared" si="255"/>
        <v>21:0955</v>
      </c>
      <c r="D2499" s="1" t="str">
        <f t="shared" si="256"/>
        <v>21:0006</v>
      </c>
      <c r="E2499" t="s">
        <v>11729</v>
      </c>
      <c r="F2499" t="s">
        <v>19465</v>
      </c>
      <c r="H2499">
        <v>64.591807200000005</v>
      </c>
      <c r="I2499">
        <v>-110.1490563</v>
      </c>
      <c r="J2499" s="1" t="str">
        <f t="shared" si="257"/>
        <v>Till</v>
      </c>
      <c r="K2499" s="1" t="str">
        <f t="shared" si="258"/>
        <v>Grain Mount: 0.50 – 1.00 mm</v>
      </c>
      <c r="L2499" t="s">
        <v>19412</v>
      </c>
      <c r="M2499" s="1" t="str">
        <f>HYPERLINK("http://geochem.nrcan.gc.ca/cdogs/content/kwd/kwd030529_e.htm", "Hi_Cr_Di")</f>
        <v>Hi_Cr_Di</v>
      </c>
      <c r="N2499" t="s">
        <v>14620</v>
      </c>
      <c r="O2499" t="s">
        <v>5022</v>
      </c>
      <c r="P2499" t="s">
        <v>19466</v>
      </c>
      <c r="Q2499" t="s">
        <v>19467</v>
      </c>
      <c r="R2499" t="s">
        <v>233</v>
      </c>
      <c r="S2499" t="s">
        <v>7170</v>
      </c>
      <c r="T2499" t="s">
        <v>2948</v>
      </c>
      <c r="U2499" t="s">
        <v>4926</v>
      </c>
      <c r="V2499" t="s">
        <v>19468</v>
      </c>
      <c r="W2499" t="s">
        <v>248</v>
      </c>
      <c r="X2499" t="s">
        <v>19469</v>
      </c>
    </row>
    <row r="2500" spans="1:24" hidden="1" x14ac:dyDescent="0.25">
      <c r="A2500" t="s">
        <v>19470</v>
      </c>
      <c r="B2500" t="s">
        <v>19471</v>
      </c>
      <c r="C2500" s="1" t="str">
        <f t="shared" si="255"/>
        <v>21:0955</v>
      </c>
      <c r="D2500" s="1" t="str">
        <f t="shared" si="256"/>
        <v>21:0006</v>
      </c>
      <c r="E2500" t="s">
        <v>11729</v>
      </c>
      <c r="F2500" t="s">
        <v>19472</v>
      </c>
      <c r="H2500">
        <v>64.591807200000005</v>
      </c>
      <c r="I2500">
        <v>-110.1490563</v>
      </c>
      <c r="J2500" s="1" t="str">
        <f t="shared" si="257"/>
        <v>Till</v>
      </c>
      <c r="K2500" s="1" t="str">
        <f t="shared" si="258"/>
        <v>Grain Mount: 0.50 – 1.00 mm</v>
      </c>
      <c r="L2500" t="s">
        <v>19412</v>
      </c>
      <c r="M2500" s="1" t="str">
        <f t="shared" ref="M2500:M2511" si="261">HYPERLINK("http://geochem.nrcan.gc.ca/cdogs/content/kwd/kwd030530_e.htm", "Cr_Di")</f>
        <v>Cr_Di</v>
      </c>
      <c r="N2500" t="s">
        <v>125</v>
      </c>
      <c r="O2500" t="s">
        <v>8641</v>
      </c>
      <c r="P2500" t="s">
        <v>9545</v>
      </c>
      <c r="Q2500" t="s">
        <v>19473</v>
      </c>
      <c r="R2500" t="s">
        <v>115</v>
      </c>
      <c r="S2500" t="s">
        <v>19474</v>
      </c>
      <c r="T2500" t="s">
        <v>1350</v>
      </c>
      <c r="U2500" t="s">
        <v>13410</v>
      </c>
      <c r="V2500" t="s">
        <v>19475</v>
      </c>
      <c r="W2500" t="s">
        <v>1780</v>
      </c>
      <c r="X2500" t="s">
        <v>19476</v>
      </c>
    </row>
    <row r="2501" spans="1:24" hidden="1" x14ac:dyDescent="0.25">
      <c r="A2501" t="s">
        <v>19477</v>
      </c>
      <c r="B2501" t="s">
        <v>19478</v>
      </c>
      <c r="C2501" s="1" t="str">
        <f t="shared" si="255"/>
        <v>21:0955</v>
      </c>
      <c r="D2501" s="1" t="str">
        <f t="shared" si="256"/>
        <v>21:0006</v>
      </c>
      <c r="E2501" t="s">
        <v>11729</v>
      </c>
      <c r="F2501" t="s">
        <v>19479</v>
      </c>
      <c r="H2501">
        <v>64.591807200000005</v>
      </c>
      <c r="I2501">
        <v>-110.1490563</v>
      </c>
      <c r="J2501" s="1" t="str">
        <f t="shared" si="257"/>
        <v>Till</v>
      </c>
      <c r="K2501" s="1" t="str">
        <f t="shared" si="258"/>
        <v>Grain Mount: 0.50 – 1.00 mm</v>
      </c>
      <c r="L2501" t="s">
        <v>19412</v>
      </c>
      <c r="M2501" s="1" t="str">
        <f t="shared" si="261"/>
        <v>Cr_Di</v>
      </c>
      <c r="N2501" t="s">
        <v>6856</v>
      </c>
      <c r="O2501" t="s">
        <v>18627</v>
      </c>
      <c r="P2501" t="s">
        <v>6717</v>
      </c>
      <c r="Q2501" t="s">
        <v>13933</v>
      </c>
      <c r="R2501" t="s">
        <v>380</v>
      </c>
      <c r="S2501" t="s">
        <v>12339</v>
      </c>
      <c r="T2501" t="s">
        <v>1078</v>
      </c>
      <c r="U2501" t="s">
        <v>13327</v>
      </c>
      <c r="V2501" t="s">
        <v>6815</v>
      </c>
      <c r="W2501" t="s">
        <v>495</v>
      </c>
      <c r="X2501" t="s">
        <v>19480</v>
      </c>
    </row>
    <row r="2502" spans="1:24" hidden="1" x14ac:dyDescent="0.25">
      <c r="A2502" t="s">
        <v>19481</v>
      </c>
      <c r="B2502" t="s">
        <v>19482</v>
      </c>
      <c r="C2502" s="1" t="str">
        <f t="shared" si="255"/>
        <v>21:0955</v>
      </c>
      <c r="D2502" s="1" t="str">
        <f t="shared" si="256"/>
        <v>21:0006</v>
      </c>
      <c r="E2502" t="s">
        <v>11729</v>
      </c>
      <c r="F2502" t="s">
        <v>19483</v>
      </c>
      <c r="H2502">
        <v>64.591807200000005</v>
      </c>
      <c r="I2502">
        <v>-110.1490563</v>
      </c>
      <c r="J2502" s="1" t="str">
        <f t="shared" si="257"/>
        <v>Till</v>
      </c>
      <c r="K2502" s="1" t="str">
        <f t="shared" si="258"/>
        <v>Grain Mount: 0.50 – 1.00 mm</v>
      </c>
      <c r="L2502" t="s">
        <v>19412</v>
      </c>
      <c r="M2502" s="1" t="str">
        <f t="shared" si="261"/>
        <v>Cr_Di</v>
      </c>
      <c r="N2502" t="s">
        <v>4829</v>
      </c>
      <c r="O2502" t="s">
        <v>19484</v>
      </c>
      <c r="P2502" t="s">
        <v>14848</v>
      </c>
      <c r="Q2502" t="s">
        <v>6945</v>
      </c>
      <c r="R2502" t="s">
        <v>645</v>
      </c>
      <c r="S2502" t="s">
        <v>5696</v>
      </c>
      <c r="T2502" t="s">
        <v>282</v>
      </c>
      <c r="U2502" t="s">
        <v>19485</v>
      </c>
      <c r="V2502" t="s">
        <v>19319</v>
      </c>
      <c r="W2502" t="s">
        <v>6274</v>
      </c>
      <c r="X2502" t="s">
        <v>19486</v>
      </c>
    </row>
    <row r="2503" spans="1:24" hidden="1" x14ac:dyDescent="0.25">
      <c r="A2503" t="s">
        <v>19487</v>
      </c>
      <c r="B2503" t="s">
        <v>19488</v>
      </c>
      <c r="C2503" s="1" t="str">
        <f t="shared" si="255"/>
        <v>21:0955</v>
      </c>
      <c r="D2503" s="1" t="str">
        <f t="shared" si="256"/>
        <v>21:0006</v>
      </c>
      <c r="E2503" t="s">
        <v>11729</v>
      </c>
      <c r="F2503" t="s">
        <v>19489</v>
      </c>
      <c r="H2503">
        <v>64.591807200000005</v>
      </c>
      <c r="I2503">
        <v>-110.1490563</v>
      </c>
      <c r="J2503" s="1" t="str">
        <f t="shared" si="257"/>
        <v>Till</v>
      </c>
      <c r="K2503" s="1" t="str">
        <f t="shared" si="258"/>
        <v>Grain Mount: 0.50 – 1.00 mm</v>
      </c>
      <c r="L2503" t="s">
        <v>19412</v>
      </c>
      <c r="M2503" s="1" t="str">
        <f t="shared" si="261"/>
        <v>Cr_Di</v>
      </c>
      <c r="N2503" t="s">
        <v>113</v>
      </c>
      <c r="O2503" t="s">
        <v>19490</v>
      </c>
      <c r="P2503" t="s">
        <v>6903</v>
      </c>
      <c r="Q2503" t="s">
        <v>6926</v>
      </c>
      <c r="R2503" t="s">
        <v>480</v>
      </c>
      <c r="S2503" t="s">
        <v>19491</v>
      </c>
      <c r="T2503" t="s">
        <v>318</v>
      </c>
      <c r="U2503" t="s">
        <v>13700</v>
      </c>
      <c r="V2503" t="s">
        <v>19492</v>
      </c>
      <c r="W2503" t="s">
        <v>147</v>
      </c>
      <c r="X2503" t="s">
        <v>19493</v>
      </c>
    </row>
    <row r="2504" spans="1:24" hidden="1" x14ac:dyDescent="0.25">
      <c r="A2504" t="s">
        <v>19494</v>
      </c>
      <c r="B2504" t="s">
        <v>19495</v>
      </c>
      <c r="C2504" s="1" t="str">
        <f t="shared" si="255"/>
        <v>21:0955</v>
      </c>
      <c r="D2504" s="1" t="str">
        <f t="shared" si="256"/>
        <v>21:0006</v>
      </c>
      <c r="E2504" t="s">
        <v>11729</v>
      </c>
      <c r="F2504" t="s">
        <v>19496</v>
      </c>
      <c r="H2504">
        <v>64.591807200000005</v>
      </c>
      <c r="I2504">
        <v>-110.1490563</v>
      </c>
      <c r="J2504" s="1" t="str">
        <f t="shared" si="257"/>
        <v>Till</v>
      </c>
      <c r="K2504" s="1" t="str">
        <f t="shared" si="258"/>
        <v>Grain Mount: 0.50 – 1.00 mm</v>
      </c>
      <c r="L2504" t="s">
        <v>19412</v>
      </c>
      <c r="M2504" s="1" t="str">
        <f t="shared" si="261"/>
        <v>Cr_Di</v>
      </c>
      <c r="N2504" t="s">
        <v>6473</v>
      </c>
      <c r="O2504" t="s">
        <v>19497</v>
      </c>
      <c r="P2504" t="s">
        <v>13326</v>
      </c>
      <c r="Q2504" t="s">
        <v>11156</v>
      </c>
      <c r="R2504" t="s">
        <v>501</v>
      </c>
      <c r="S2504" t="s">
        <v>19498</v>
      </c>
      <c r="T2504" t="s">
        <v>2392</v>
      </c>
      <c r="U2504" t="s">
        <v>19406</v>
      </c>
      <c r="V2504" t="s">
        <v>19499</v>
      </c>
      <c r="W2504" t="s">
        <v>133</v>
      </c>
      <c r="X2504" t="s">
        <v>19500</v>
      </c>
    </row>
    <row r="2505" spans="1:24" hidden="1" x14ac:dyDescent="0.25">
      <c r="A2505" t="s">
        <v>19501</v>
      </c>
      <c r="B2505" t="s">
        <v>19502</v>
      </c>
      <c r="C2505" s="1" t="str">
        <f t="shared" si="255"/>
        <v>21:0955</v>
      </c>
      <c r="D2505" s="1" t="str">
        <f t="shared" si="256"/>
        <v>21:0006</v>
      </c>
      <c r="E2505" t="s">
        <v>11729</v>
      </c>
      <c r="F2505" t="s">
        <v>19503</v>
      </c>
      <c r="H2505">
        <v>64.591807200000005</v>
      </c>
      <c r="I2505">
        <v>-110.1490563</v>
      </c>
      <c r="J2505" s="1" t="str">
        <f t="shared" si="257"/>
        <v>Till</v>
      </c>
      <c r="K2505" s="1" t="str">
        <f t="shared" si="258"/>
        <v>Grain Mount: 0.50 – 1.00 mm</v>
      </c>
      <c r="L2505" t="s">
        <v>19412</v>
      </c>
      <c r="M2505" s="1" t="str">
        <f t="shared" si="261"/>
        <v>Cr_Di</v>
      </c>
      <c r="N2505" t="s">
        <v>2348</v>
      </c>
      <c r="O2505" t="s">
        <v>10842</v>
      </c>
      <c r="P2505" t="s">
        <v>4455</v>
      </c>
      <c r="Q2505" t="s">
        <v>9801</v>
      </c>
      <c r="R2505" t="s">
        <v>209</v>
      </c>
      <c r="S2505" t="s">
        <v>12663</v>
      </c>
      <c r="T2505" t="s">
        <v>987</v>
      </c>
      <c r="U2505" t="s">
        <v>2112</v>
      </c>
      <c r="V2505" t="s">
        <v>19504</v>
      </c>
      <c r="W2505" t="s">
        <v>3546</v>
      </c>
      <c r="X2505" t="s">
        <v>5415</v>
      </c>
    </row>
    <row r="2506" spans="1:24" hidden="1" x14ac:dyDescent="0.25">
      <c r="A2506" t="s">
        <v>19505</v>
      </c>
      <c r="B2506" t="s">
        <v>19506</v>
      </c>
      <c r="C2506" s="1" t="str">
        <f t="shared" si="255"/>
        <v>21:0955</v>
      </c>
      <c r="D2506" s="1" t="str">
        <f t="shared" si="256"/>
        <v>21:0006</v>
      </c>
      <c r="E2506" t="s">
        <v>11729</v>
      </c>
      <c r="F2506" t="s">
        <v>19507</v>
      </c>
      <c r="H2506">
        <v>64.591807200000005</v>
      </c>
      <c r="I2506">
        <v>-110.1490563</v>
      </c>
      <c r="J2506" s="1" t="str">
        <f t="shared" si="257"/>
        <v>Till</v>
      </c>
      <c r="K2506" s="1" t="str">
        <f t="shared" si="258"/>
        <v>Grain Mount: 0.50 – 1.00 mm</v>
      </c>
      <c r="L2506" t="s">
        <v>19412</v>
      </c>
      <c r="M2506" s="1" t="str">
        <f t="shared" si="261"/>
        <v>Cr_Di</v>
      </c>
      <c r="N2506" t="s">
        <v>4794</v>
      </c>
      <c r="O2506" t="s">
        <v>3587</v>
      </c>
      <c r="P2506" t="s">
        <v>6458</v>
      </c>
      <c r="Q2506" t="s">
        <v>19508</v>
      </c>
      <c r="R2506" t="s">
        <v>1246</v>
      </c>
      <c r="S2506" t="s">
        <v>18779</v>
      </c>
      <c r="T2506" t="s">
        <v>4992</v>
      </c>
      <c r="U2506" t="s">
        <v>5697</v>
      </c>
      <c r="V2506" t="s">
        <v>5034</v>
      </c>
      <c r="W2506" t="s">
        <v>2960</v>
      </c>
      <c r="X2506" t="s">
        <v>19509</v>
      </c>
    </row>
    <row r="2507" spans="1:24" hidden="1" x14ac:dyDescent="0.25">
      <c r="A2507" t="s">
        <v>19510</v>
      </c>
      <c r="B2507" t="s">
        <v>19511</v>
      </c>
      <c r="C2507" s="1" t="str">
        <f t="shared" si="255"/>
        <v>21:0955</v>
      </c>
      <c r="D2507" s="1" t="str">
        <f t="shared" si="256"/>
        <v>21:0006</v>
      </c>
      <c r="E2507" t="s">
        <v>11729</v>
      </c>
      <c r="F2507" t="s">
        <v>19512</v>
      </c>
      <c r="H2507">
        <v>64.591807200000005</v>
      </c>
      <c r="I2507">
        <v>-110.1490563</v>
      </c>
      <c r="J2507" s="1" t="str">
        <f t="shared" si="257"/>
        <v>Till</v>
      </c>
      <c r="K2507" s="1" t="str">
        <f t="shared" si="258"/>
        <v>Grain Mount: 0.50 – 1.00 mm</v>
      </c>
      <c r="L2507" t="s">
        <v>19412</v>
      </c>
      <c r="M2507" s="1" t="str">
        <f t="shared" si="261"/>
        <v>Cr_Di</v>
      </c>
      <c r="N2507" t="s">
        <v>1016</v>
      </c>
      <c r="O2507" t="s">
        <v>19513</v>
      </c>
      <c r="P2507" t="s">
        <v>4829</v>
      </c>
      <c r="Q2507" t="s">
        <v>6709</v>
      </c>
      <c r="R2507" t="s">
        <v>676</v>
      </c>
      <c r="S2507" t="s">
        <v>19514</v>
      </c>
      <c r="T2507" t="s">
        <v>676</v>
      </c>
      <c r="U2507" t="s">
        <v>13557</v>
      </c>
      <c r="V2507" t="s">
        <v>19515</v>
      </c>
      <c r="W2507" t="s">
        <v>115</v>
      </c>
      <c r="X2507" t="s">
        <v>19516</v>
      </c>
    </row>
    <row r="2508" spans="1:24" hidden="1" x14ac:dyDescent="0.25">
      <c r="A2508" t="s">
        <v>19517</v>
      </c>
      <c r="B2508" t="s">
        <v>19518</v>
      </c>
      <c r="C2508" s="1" t="str">
        <f t="shared" si="255"/>
        <v>21:0955</v>
      </c>
      <c r="D2508" s="1" t="str">
        <f t="shared" si="256"/>
        <v>21:0006</v>
      </c>
      <c r="E2508" t="s">
        <v>11729</v>
      </c>
      <c r="F2508" t="s">
        <v>19519</v>
      </c>
      <c r="H2508">
        <v>64.591807200000005</v>
      </c>
      <c r="I2508">
        <v>-110.1490563</v>
      </c>
      <c r="J2508" s="1" t="str">
        <f t="shared" si="257"/>
        <v>Till</v>
      </c>
      <c r="K2508" s="1" t="str">
        <f t="shared" si="258"/>
        <v>Grain Mount: 0.50 – 1.00 mm</v>
      </c>
      <c r="L2508" t="s">
        <v>19412</v>
      </c>
      <c r="M2508" s="1" t="str">
        <f t="shared" si="261"/>
        <v>Cr_Di</v>
      </c>
      <c r="N2508" t="s">
        <v>15805</v>
      </c>
      <c r="O2508" t="s">
        <v>6311</v>
      </c>
      <c r="P2508" t="s">
        <v>423</v>
      </c>
      <c r="Q2508" t="s">
        <v>14692</v>
      </c>
      <c r="R2508" t="s">
        <v>765</v>
      </c>
      <c r="S2508" t="s">
        <v>19520</v>
      </c>
      <c r="T2508" t="s">
        <v>1124</v>
      </c>
      <c r="U2508" t="s">
        <v>6754</v>
      </c>
      <c r="V2508" t="s">
        <v>19521</v>
      </c>
      <c r="W2508" t="s">
        <v>3902</v>
      </c>
      <c r="X2508" t="s">
        <v>19522</v>
      </c>
    </row>
    <row r="2509" spans="1:24" hidden="1" x14ac:dyDescent="0.25">
      <c r="A2509" t="s">
        <v>19523</v>
      </c>
      <c r="B2509" t="s">
        <v>19524</v>
      </c>
      <c r="C2509" s="1" t="str">
        <f t="shared" si="255"/>
        <v>21:0955</v>
      </c>
      <c r="D2509" s="1" t="str">
        <f t="shared" si="256"/>
        <v>21:0006</v>
      </c>
      <c r="E2509" t="s">
        <v>11729</v>
      </c>
      <c r="F2509" t="s">
        <v>19525</v>
      </c>
      <c r="H2509">
        <v>64.591807200000005</v>
      </c>
      <c r="I2509">
        <v>-110.1490563</v>
      </c>
      <c r="J2509" s="1" t="str">
        <f t="shared" si="257"/>
        <v>Till</v>
      </c>
      <c r="K2509" s="1" t="str">
        <f t="shared" si="258"/>
        <v>Grain Mount: 0.50 – 1.00 mm</v>
      </c>
      <c r="L2509" t="s">
        <v>19412</v>
      </c>
      <c r="M2509" s="1" t="str">
        <f t="shared" si="261"/>
        <v>Cr_Di</v>
      </c>
      <c r="N2509" t="s">
        <v>6334</v>
      </c>
      <c r="O2509" t="s">
        <v>19526</v>
      </c>
      <c r="P2509" t="s">
        <v>11085</v>
      </c>
      <c r="Q2509" t="s">
        <v>6501</v>
      </c>
      <c r="R2509" t="s">
        <v>390</v>
      </c>
      <c r="S2509" t="s">
        <v>19527</v>
      </c>
      <c r="T2509" t="s">
        <v>1193</v>
      </c>
      <c r="U2509" t="s">
        <v>5304</v>
      </c>
      <c r="V2509" t="s">
        <v>19528</v>
      </c>
      <c r="W2509" t="s">
        <v>1246</v>
      </c>
      <c r="X2509" t="s">
        <v>19529</v>
      </c>
    </row>
    <row r="2510" spans="1:24" hidden="1" x14ac:dyDescent="0.25">
      <c r="A2510" t="s">
        <v>19530</v>
      </c>
      <c r="B2510" t="s">
        <v>19531</v>
      </c>
      <c r="C2510" s="1" t="str">
        <f t="shared" si="255"/>
        <v>21:0955</v>
      </c>
      <c r="D2510" s="1" t="str">
        <f t="shared" si="256"/>
        <v>21:0006</v>
      </c>
      <c r="E2510" t="s">
        <v>11729</v>
      </c>
      <c r="F2510" t="s">
        <v>19532</v>
      </c>
      <c r="H2510">
        <v>64.591807200000005</v>
      </c>
      <c r="I2510">
        <v>-110.1490563</v>
      </c>
      <c r="J2510" s="1" t="str">
        <f t="shared" si="257"/>
        <v>Till</v>
      </c>
      <c r="K2510" s="1" t="str">
        <f t="shared" si="258"/>
        <v>Grain Mount: 0.50 – 1.00 mm</v>
      </c>
      <c r="L2510" t="s">
        <v>19412</v>
      </c>
      <c r="M2510" s="1" t="str">
        <f t="shared" si="261"/>
        <v>Cr_Di</v>
      </c>
      <c r="N2510" t="s">
        <v>13448</v>
      </c>
      <c r="O2510" t="s">
        <v>14086</v>
      </c>
      <c r="P2510" t="s">
        <v>5702</v>
      </c>
      <c r="Q2510" t="s">
        <v>2338</v>
      </c>
      <c r="R2510" t="s">
        <v>662</v>
      </c>
      <c r="S2510" t="s">
        <v>19533</v>
      </c>
      <c r="T2510" t="s">
        <v>1036</v>
      </c>
      <c r="U2510" t="s">
        <v>6878</v>
      </c>
      <c r="V2510" t="s">
        <v>19534</v>
      </c>
      <c r="W2510" t="s">
        <v>636</v>
      </c>
      <c r="X2510" t="s">
        <v>19535</v>
      </c>
    </row>
    <row r="2511" spans="1:24" hidden="1" x14ac:dyDescent="0.25">
      <c r="A2511" t="s">
        <v>19536</v>
      </c>
      <c r="B2511" t="s">
        <v>19537</v>
      </c>
      <c r="C2511" s="1" t="str">
        <f t="shared" si="255"/>
        <v>21:0955</v>
      </c>
      <c r="D2511" s="1" t="str">
        <f t="shared" si="256"/>
        <v>21:0006</v>
      </c>
      <c r="E2511" t="s">
        <v>11729</v>
      </c>
      <c r="F2511" t="s">
        <v>19538</v>
      </c>
      <c r="H2511">
        <v>64.591807200000005</v>
      </c>
      <c r="I2511">
        <v>-110.1490563</v>
      </c>
      <c r="J2511" s="1" t="str">
        <f t="shared" si="257"/>
        <v>Till</v>
      </c>
      <c r="K2511" s="1" t="str">
        <f t="shared" si="258"/>
        <v>Grain Mount: 0.50 – 1.00 mm</v>
      </c>
      <c r="L2511" t="s">
        <v>19412</v>
      </c>
      <c r="M2511" s="1" t="str">
        <f t="shared" si="261"/>
        <v>Cr_Di</v>
      </c>
      <c r="N2511" t="s">
        <v>6535</v>
      </c>
      <c r="O2511" t="s">
        <v>19539</v>
      </c>
      <c r="P2511" t="s">
        <v>13223</v>
      </c>
      <c r="Q2511" t="s">
        <v>19540</v>
      </c>
      <c r="R2511" t="s">
        <v>2609</v>
      </c>
      <c r="S2511" t="s">
        <v>16820</v>
      </c>
      <c r="T2511" t="s">
        <v>390</v>
      </c>
      <c r="U2511" t="s">
        <v>6547</v>
      </c>
      <c r="V2511" t="s">
        <v>19534</v>
      </c>
      <c r="W2511" t="s">
        <v>1365</v>
      </c>
      <c r="X2511" t="s">
        <v>6198</v>
      </c>
    </row>
    <row r="2512" spans="1:24" hidden="1" x14ac:dyDescent="0.25">
      <c r="A2512" t="s">
        <v>19541</v>
      </c>
      <c r="B2512" t="s">
        <v>19542</v>
      </c>
      <c r="C2512" s="1" t="str">
        <f t="shared" si="255"/>
        <v>21:0955</v>
      </c>
      <c r="D2512" s="1" t="str">
        <f t="shared" si="256"/>
        <v>21:0006</v>
      </c>
      <c r="E2512" t="s">
        <v>11729</v>
      </c>
      <c r="F2512" t="s">
        <v>19543</v>
      </c>
      <c r="H2512">
        <v>64.591807200000005</v>
      </c>
      <c r="I2512">
        <v>-110.1490563</v>
      </c>
      <c r="J2512" s="1" t="str">
        <f t="shared" si="257"/>
        <v>Till</v>
      </c>
      <c r="K2512" s="1" t="str">
        <f t="shared" si="258"/>
        <v>Grain Mount: 0.50 – 1.00 mm</v>
      </c>
      <c r="L2512" t="s">
        <v>19412</v>
      </c>
      <c r="M2512" s="1" t="str">
        <f>HYPERLINK("http://geochem.nrcan.gc.ca/cdogs/content/kwd/kwd030543_e.htm", "Di")</f>
        <v>Di</v>
      </c>
      <c r="N2512" t="s">
        <v>4411</v>
      </c>
      <c r="O2512" t="s">
        <v>3218</v>
      </c>
      <c r="P2512" t="s">
        <v>13156</v>
      </c>
      <c r="Q2512" t="s">
        <v>19544</v>
      </c>
      <c r="R2512" t="s">
        <v>728</v>
      </c>
      <c r="S2512" t="s">
        <v>19545</v>
      </c>
      <c r="T2512" t="s">
        <v>144</v>
      </c>
      <c r="U2512" t="s">
        <v>2546</v>
      </c>
      <c r="V2512" t="s">
        <v>19546</v>
      </c>
      <c r="W2512" t="s">
        <v>295</v>
      </c>
      <c r="X2512" t="s">
        <v>505</v>
      </c>
    </row>
    <row r="2513" spans="1:24" hidden="1" x14ac:dyDescent="0.25">
      <c r="A2513" t="s">
        <v>19547</v>
      </c>
      <c r="B2513" t="s">
        <v>19548</v>
      </c>
      <c r="C2513" s="1" t="str">
        <f t="shared" si="255"/>
        <v>21:0955</v>
      </c>
      <c r="D2513" s="1" t="str">
        <f t="shared" si="256"/>
        <v>21:0006</v>
      </c>
      <c r="E2513" t="s">
        <v>11729</v>
      </c>
      <c r="F2513" t="s">
        <v>19549</v>
      </c>
      <c r="H2513">
        <v>64.591807200000005</v>
      </c>
      <c r="I2513">
        <v>-110.1490563</v>
      </c>
      <c r="J2513" s="1" t="str">
        <f t="shared" si="257"/>
        <v>Till</v>
      </c>
      <c r="K2513" s="1" t="str">
        <f t="shared" si="258"/>
        <v>Grain Mount: 0.50 – 1.00 mm</v>
      </c>
      <c r="L2513" t="s">
        <v>19412</v>
      </c>
      <c r="M2513" s="1" t="str">
        <f>HYPERLINK("http://geochem.nrcan.gc.ca/cdogs/content/kwd/kwd030529_e.htm", "Hi_Cr_Di")</f>
        <v>Hi_Cr_Di</v>
      </c>
      <c r="N2513" t="s">
        <v>19550</v>
      </c>
      <c r="O2513" t="s">
        <v>8679</v>
      </c>
      <c r="P2513" t="s">
        <v>1688</v>
      </c>
      <c r="Q2513" t="s">
        <v>6284</v>
      </c>
      <c r="R2513" t="s">
        <v>420</v>
      </c>
      <c r="S2513" t="s">
        <v>19551</v>
      </c>
      <c r="T2513" t="s">
        <v>489</v>
      </c>
      <c r="U2513" t="s">
        <v>14466</v>
      </c>
      <c r="V2513" t="s">
        <v>19552</v>
      </c>
      <c r="W2513" t="s">
        <v>2290</v>
      </c>
      <c r="X2513" t="s">
        <v>19553</v>
      </c>
    </row>
    <row r="2514" spans="1:24" hidden="1" x14ac:dyDescent="0.25">
      <c r="A2514" t="s">
        <v>19554</v>
      </c>
      <c r="B2514" t="s">
        <v>19555</v>
      </c>
      <c r="C2514" s="1" t="str">
        <f t="shared" si="255"/>
        <v>21:0955</v>
      </c>
      <c r="D2514" s="1" t="str">
        <f t="shared" si="256"/>
        <v>21:0006</v>
      </c>
      <c r="E2514" t="s">
        <v>11729</v>
      </c>
      <c r="F2514" t="s">
        <v>19556</v>
      </c>
      <c r="H2514">
        <v>64.591807200000005</v>
      </c>
      <c r="I2514">
        <v>-110.1490563</v>
      </c>
      <c r="J2514" s="1" t="str">
        <f t="shared" si="257"/>
        <v>Till</v>
      </c>
      <c r="K2514" s="1" t="str">
        <f t="shared" si="258"/>
        <v>Grain Mount: 0.50 – 1.00 mm</v>
      </c>
      <c r="L2514" t="s">
        <v>19412</v>
      </c>
      <c r="M2514" s="1" t="str">
        <f>HYPERLINK("http://geochem.nrcan.gc.ca/cdogs/content/kwd/kwd030530_e.htm", "Cr_Di")</f>
        <v>Cr_Di</v>
      </c>
      <c r="N2514" t="s">
        <v>19557</v>
      </c>
      <c r="O2514" t="s">
        <v>19558</v>
      </c>
      <c r="P2514" t="s">
        <v>19559</v>
      </c>
      <c r="Q2514" t="s">
        <v>6692</v>
      </c>
      <c r="R2514" t="s">
        <v>278</v>
      </c>
      <c r="S2514" t="s">
        <v>11157</v>
      </c>
      <c r="T2514" t="s">
        <v>398</v>
      </c>
      <c r="U2514" t="s">
        <v>13481</v>
      </c>
      <c r="V2514" t="s">
        <v>19560</v>
      </c>
      <c r="W2514" t="s">
        <v>1719</v>
      </c>
      <c r="X2514" t="s">
        <v>19561</v>
      </c>
    </row>
    <row r="2515" spans="1:24" hidden="1" x14ac:dyDescent="0.25">
      <c r="A2515" t="s">
        <v>19562</v>
      </c>
      <c r="B2515" t="s">
        <v>19563</v>
      </c>
      <c r="C2515" s="1" t="str">
        <f t="shared" si="255"/>
        <v>21:0955</v>
      </c>
      <c r="D2515" s="1" t="str">
        <f t="shared" si="256"/>
        <v>21:0006</v>
      </c>
      <c r="E2515" t="s">
        <v>11729</v>
      </c>
      <c r="F2515" t="s">
        <v>19564</v>
      </c>
      <c r="H2515">
        <v>64.591807200000005</v>
      </c>
      <c r="I2515">
        <v>-110.1490563</v>
      </c>
      <c r="J2515" s="1" t="str">
        <f t="shared" si="257"/>
        <v>Till</v>
      </c>
      <c r="K2515" s="1" t="str">
        <f t="shared" si="258"/>
        <v>Grain Mount: 0.50 – 1.00 mm</v>
      </c>
      <c r="L2515" t="s">
        <v>19412</v>
      </c>
      <c r="M2515" s="1" t="str">
        <f>HYPERLINK("http://geochem.nrcan.gc.ca/cdogs/content/kwd/kwd030530_e.htm", "Cr_Di")</f>
        <v>Cr_Di</v>
      </c>
      <c r="N2515" t="s">
        <v>922</v>
      </c>
      <c r="O2515" t="s">
        <v>10782</v>
      </c>
      <c r="P2515" t="s">
        <v>6681</v>
      </c>
      <c r="Q2515" t="s">
        <v>15606</v>
      </c>
      <c r="R2515" t="s">
        <v>2609</v>
      </c>
      <c r="S2515" t="s">
        <v>19565</v>
      </c>
      <c r="T2515" t="s">
        <v>693</v>
      </c>
      <c r="U2515" t="s">
        <v>13693</v>
      </c>
      <c r="V2515" t="s">
        <v>19566</v>
      </c>
      <c r="W2515" t="s">
        <v>2132</v>
      </c>
      <c r="X2515" t="s">
        <v>9412</v>
      </c>
    </row>
    <row r="2516" spans="1:24" hidden="1" x14ac:dyDescent="0.25">
      <c r="A2516" t="s">
        <v>19567</v>
      </c>
      <c r="B2516" t="s">
        <v>19568</v>
      </c>
      <c r="C2516" s="1" t="str">
        <f t="shared" si="255"/>
        <v>21:0955</v>
      </c>
      <c r="D2516" s="1" t="str">
        <f t="shared" si="256"/>
        <v>21:0006</v>
      </c>
      <c r="E2516" t="s">
        <v>11729</v>
      </c>
      <c r="F2516" t="s">
        <v>19569</v>
      </c>
      <c r="H2516">
        <v>64.591807200000005</v>
      </c>
      <c r="I2516">
        <v>-110.1490563</v>
      </c>
      <c r="J2516" s="1" t="str">
        <f t="shared" si="257"/>
        <v>Till</v>
      </c>
      <c r="K2516" s="1" t="str">
        <f t="shared" si="258"/>
        <v>Grain Mount: 0.50 – 1.00 mm</v>
      </c>
      <c r="L2516" t="s">
        <v>19412</v>
      </c>
      <c r="M2516" s="1" t="str">
        <f>HYPERLINK("http://geochem.nrcan.gc.ca/cdogs/content/kwd/kwd030529_e.htm", "Hi_Cr_Di")</f>
        <v>Hi_Cr_Di</v>
      </c>
      <c r="N2516" t="s">
        <v>13658</v>
      </c>
      <c r="O2516" t="s">
        <v>19570</v>
      </c>
      <c r="P2516" t="s">
        <v>19571</v>
      </c>
      <c r="Q2516" t="s">
        <v>19572</v>
      </c>
      <c r="R2516" t="s">
        <v>104</v>
      </c>
      <c r="S2516" t="s">
        <v>19573</v>
      </c>
      <c r="T2516" t="s">
        <v>806</v>
      </c>
      <c r="U2516" t="s">
        <v>11132</v>
      </c>
      <c r="V2516" t="s">
        <v>19574</v>
      </c>
      <c r="W2516" t="s">
        <v>6913</v>
      </c>
      <c r="X2516" t="s">
        <v>18460</v>
      </c>
    </row>
    <row r="2517" spans="1:24" hidden="1" x14ac:dyDescent="0.25">
      <c r="A2517" t="s">
        <v>19575</v>
      </c>
      <c r="B2517" t="s">
        <v>19576</v>
      </c>
      <c r="C2517" s="1" t="str">
        <f t="shared" si="255"/>
        <v>21:0955</v>
      </c>
      <c r="D2517" s="1" t="str">
        <f t="shared" si="256"/>
        <v>21:0006</v>
      </c>
      <c r="E2517" t="s">
        <v>11729</v>
      </c>
      <c r="F2517" t="s">
        <v>19577</v>
      </c>
      <c r="H2517">
        <v>64.591807200000005</v>
      </c>
      <c r="I2517">
        <v>-110.1490563</v>
      </c>
      <c r="J2517" s="1" t="str">
        <f t="shared" si="257"/>
        <v>Till</v>
      </c>
      <c r="K2517" s="1" t="str">
        <f t="shared" si="258"/>
        <v>Grain Mount: 0.50 – 1.00 mm</v>
      </c>
      <c r="L2517" t="s">
        <v>19412</v>
      </c>
      <c r="M2517" s="1" t="str">
        <f t="shared" ref="M2517:M2525" si="262">HYPERLINK("http://geochem.nrcan.gc.ca/cdogs/content/kwd/kwd030530_e.htm", "Cr_Di")</f>
        <v>Cr_Di</v>
      </c>
      <c r="N2517" t="s">
        <v>15695</v>
      </c>
      <c r="O2517" t="s">
        <v>13038</v>
      </c>
      <c r="P2517" t="s">
        <v>6901</v>
      </c>
      <c r="Q2517" t="s">
        <v>12963</v>
      </c>
      <c r="R2517" t="s">
        <v>221</v>
      </c>
      <c r="S2517" t="s">
        <v>18681</v>
      </c>
      <c r="T2517" t="s">
        <v>480</v>
      </c>
      <c r="U2517" t="s">
        <v>4698</v>
      </c>
      <c r="V2517" t="s">
        <v>19578</v>
      </c>
      <c r="W2517" t="s">
        <v>6400</v>
      </c>
      <c r="X2517" t="s">
        <v>19579</v>
      </c>
    </row>
    <row r="2518" spans="1:24" hidden="1" x14ac:dyDescent="0.25">
      <c r="A2518" t="s">
        <v>19580</v>
      </c>
      <c r="B2518" t="s">
        <v>19581</v>
      </c>
      <c r="C2518" s="1" t="str">
        <f t="shared" si="255"/>
        <v>21:0955</v>
      </c>
      <c r="D2518" s="1" t="str">
        <f t="shared" si="256"/>
        <v>21:0006</v>
      </c>
      <c r="E2518" t="s">
        <v>11729</v>
      </c>
      <c r="F2518" t="s">
        <v>19582</v>
      </c>
      <c r="H2518">
        <v>64.591807200000005</v>
      </c>
      <c r="I2518">
        <v>-110.1490563</v>
      </c>
      <c r="J2518" s="1" t="str">
        <f t="shared" si="257"/>
        <v>Till</v>
      </c>
      <c r="K2518" s="1" t="str">
        <f t="shared" si="258"/>
        <v>Grain Mount: 0.50 – 1.00 mm</v>
      </c>
      <c r="L2518" t="s">
        <v>19412</v>
      </c>
      <c r="M2518" s="1" t="str">
        <f t="shared" si="262"/>
        <v>Cr_Di</v>
      </c>
      <c r="N2518" t="s">
        <v>5512</v>
      </c>
      <c r="O2518" t="s">
        <v>13818</v>
      </c>
      <c r="P2518" t="s">
        <v>2036</v>
      </c>
      <c r="Q2518" t="s">
        <v>19583</v>
      </c>
      <c r="R2518" t="s">
        <v>115</v>
      </c>
      <c r="S2518" t="s">
        <v>18352</v>
      </c>
      <c r="T2518" t="s">
        <v>1193</v>
      </c>
      <c r="U2518" t="s">
        <v>18825</v>
      </c>
      <c r="V2518" t="s">
        <v>19584</v>
      </c>
      <c r="W2518" t="s">
        <v>133</v>
      </c>
      <c r="X2518" t="s">
        <v>19585</v>
      </c>
    </row>
    <row r="2519" spans="1:24" hidden="1" x14ac:dyDescent="0.25">
      <c r="A2519" t="s">
        <v>19586</v>
      </c>
      <c r="B2519" t="s">
        <v>19587</v>
      </c>
      <c r="C2519" s="1" t="str">
        <f t="shared" si="255"/>
        <v>21:0955</v>
      </c>
      <c r="D2519" s="1" t="str">
        <f t="shared" si="256"/>
        <v>21:0006</v>
      </c>
      <c r="E2519" t="s">
        <v>11729</v>
      </c>
      <c r="F2519" t="s">
        <v>19588</v>
      </c>
      <c r="H2519">
        <v>64.591807200000005</v>
      </c>
      <c r="I2519">
        <v>-110.1490563</v>
      </c>
      <c r="J2519" s="1" t="str">
        <f t="shared" si="257"/>
        <v>Till</v>
      </c>
      <c r="K2519" s="1" t="str">
        <f t="shared" si="258"/>
        <v>Grain Mount: 0.50 – 1.00 mm</v>
      </c>
      <c r="L2519" t="s">
        <v>19412</v>
      </c>
      <c r="M2519" s="1" t="str">
        <f t="shared" si="262"/>
        <v>Cr_Di</v>
      </c>
      <c r="N2519" t="s">
        <v>6944</v>
      </c>
      <c r="O2519" t="s">
        <v>19589</v>
      </c>
      <c r="P2519" t="s">
        <v>19590</v>
      </c>
      <c r="Q2519" t="s">
        <v>10971</v>
      </c>
      <c r="R2519" t="s">
        <v>366</v>
      </c>
      <c r="S2519" t="s">
        <v>14452</v>
      </c>
      <c r="T2519" t="s">
        <v>1009</v>
      </c>
      <c r="U2519" t="s">
        <v>5071</v>
      </c>
      <c r="V2519" t="s">
        <v>19591</v>
      </c>
      <c r="W2519" t="s">
        <v>1822</v>
      </c>
      <c r="X2519" t="s">
        <v>19592</v>
      </c>
    </row>
    <row r="2520" spans="1:24" hidden="1" x14ac:dyDescent="0.25">
      <c r="A2520" t="s">
        <v>19593</v>
      </c>
      <c r="B2520" t="s">
        <v>19594</v>
      </c>
      <c r="C2520" s="1" t="str">
        <f t="shared" si="255"/>
        <v>21:0955</v>
      </c>
      <c r="D2520" s="1" t="str">
        <f t="shared" si="256"/>
        <v>21:0006</v>
      </c>
      <c r="E2520" t="s">
        <v>11729</v>
      </c>
      <c r="F2520" t="s">
        <v>19595</v>
      </c>
      <c r="H2520">
        <v>64.591807200000005</v>
      </c>
      <c r="I2520">
        <v>-110.1490563</v>
      </c>
      <c r="J2520" s="1" t="str">
        <f t="shared" si="257"/>
        <v>Till</v>
      </c>
      <c r="K2520" s="1" t="str">
        <f t="shared" si="258"/>
        <v>Grain Mount: 0.50 – 1.00 mm</v>
      </c>
      <c r="L2520" t="s">
        <v>19412</v>
      </c>
      <c r="M2520" s="1" t="str">
        <f t="shared" si="262"/>
        <v>Cr_Di</v>
      </c>
      <c r="N2520" t="s">
        <v>19244</v>
      </c>
      <c r="O2520" t="s">
        <v>5287</v>
      </c>
      <c r="P2520" t="s">
        <v>3480</v>
      </c>
      <c r="Q2520" t="s">
        <v>14226</v>
      </c>
      <c r="R2520" t="s">
        <v>291</v>
      </c>
      <c r="S2520" t="s">
        <v>3366</v>
      </c>
      <c r="T2520" t="s">
        <v>78</v>
      </c>
      <c r="U2520" t="s">
        <v>6323</v>
      </c>
      <c r="V2520" t="s">
        <v>19443</v>
      </c>
      <c r="W2520" t="s">
        <v>345</v>
      </c>
      <c r="X2520" t="s">
        <v>9412</v>
      </c>
    </row>
    <row r="2521" spans="1:24" hidden="1" x14ac:dyDescent="0.25">
      <c r="A2521" t="s">
        <v>19596</v>
      </c>
      <c r="B2521" t="s">
        <v>19597</v>
      </c>
      <c r="C2521" s="1" t="str">
        <f t="shared" si="255"/>
        <v>21:0955</v>
      </c>
      <c r="D2521" s="1" t="str">
        <f t="shared" si="256"/>
        <v>21:0006</v>
      </c>
      <c r="E2521" t="s">
        <v>11729</v>
      </c>
      <c r="F2521" t="s">
        <v>19598</v>
      </c>
      <c r="H2521">
        <v>64.591807200000005</v>
      </c>
      <c r="I2521">
        <v>-110.1490563</v>
      </c>
      <c r="J2521" s="1" t="str">
        <f t="shared" si="257"/>
        <v>Till</v>
      </c>
      <c r="K2521" s="1" t="str">
        <f t="shared" si="258"/>
        <v>Grain Mount: 0.50 – 1.00 mm</v>
      </c>
      <c r="L2521" t="s">
        <v>19412</v>
      </c>
      <c r="M2521" s="1" t="str">
        <f t="shared" si="262"/>
        <v>Cr_Di</v>
      </c>
      <c r="N2521" t="s">
        <v>6689</v>
      </c>
      <c r="O2521" t="s">
        <v>19599</v>
      </c>
      <c r="P2521" t="s">
        <v>6430</v>
      </c>
      <c r="Q2521" t="s">
        <v>6545</v>
      </c>
      <c r="R2521" t="s">
        <v>662</v>
      </c>
      <c r="S2521" t="s">
        <v>19600</v>
      </c>
      <c r="T2521" t="s">
        <v>743</v>
      </c>
      <c r="U2521" t="s">
        <v>5295</v>
      </c>
      <c r="V2521" t="s">
        <v>19601</v>
      </c>
      <c r="W2521" t="s">
        <v>495</v>
      </c>
      <c r="X2521" t="s">
        <v>19602</v>
      </c>
    </row>
    <row r="2522" spans="1:24" hidden="1" x14ac:dyDescent="0.25">
      <c r="A2522" t="s">
        <v>19603</v>
      </c>
      <c r="B2522" t="s">
        <v>19604</v>
      </c>
      <c r="C2522" s="1" t="str">
        <f t="shared" si="255"/>
        <v>21:0955</v>
      </c>
      <c r="D2522" s="1" t="str">
        <f t="shared" si="256"/>
        <v>21:0006</v>
      </c>
      <c r="E2522" t="s">
        <v>11729</v>
      </c>
      <c r="F2522" t="s">
        <v>19605</v>
      </c>
      <c r="H2522">
        <v>64.591807200000005</v>
      </c>
      <c r="I2522">
        <v>-110.1490563</v>
      </c>
      <c r="J2522" s="1" t="str">
        <f t="shared" si="257"/>
        <v>Till</v>
      </c>
      <c r="K2522" s="1" t="str">
        <f t="shared" si="258"/>
        <v>Grain Mount: 0.50 – 1.00 mm</v>
      </c>
      <c r="L2522" t="s">
        <v>19412</v>
      </c>
      <c r="M2522" s="1" t="str">
        <f t="shared" si="262"/>
        <v>Cr_Di</v>
      </c>
      <c r="N2522" t="s">
        <v>5697</v>
      </c>
      <c r="O2522" t="s">
        <v>19606</v>
      </c>
      <c r="P2522" t="s">
        <v>13355</v>
      </c>
      <c r="Q2522" t="s">
        <v>5849</v>
      </c>
      <c r="R2522" t="s">
        <v>457</v>
      </c>
      <c r="S2522" t="s">
        <v>19247</v>
      </c>
      <c r="T2522" t="s">
        <v>1213</v>
      </c>
      <c r="U2522" t="s">
        <v>13205</v>
      </c>
      <c r="V2522" t="s">
        <v>19607</v>
      </c>
      <c r="W2522" t="s">
        <v>3546</v>
      </c>
      <c r="X2522" t="s">
        <v>9299</v>
      </c>
    </row>
    <row r="2523" spans="1:24" hidden="1" x14ac:dyDescent="0.25">
      <c r="A2523" t="s">
        <v>19608</v>
      </c>
      <c r="B2523" t="s">
        <v>19609</v>
      </c>
      <c r="C2523" s="1" t="str">
        <f t="shared" si="255"/>
        <v>21:0955</v>
      </c>
      <c r="D2523" s="1" t="str">
        <f t="shared" si="256"/>
        <v>21:0006</v>
      </c>
      <c r="E2523" t="s">
        <v>11729</v>
      </c>
      <c r="F2523" t="s">
        <v>19610</v>
      </c>
      <c r="H2523">
        <v>64.591807200000005</v>
      </c>
      <c r="I2523">
        <v>-110.1490563</v>
      </c>
      <c r="J2523" s="1" t="str">
        <f t="shared" si="257"/>
        <v>Till</v>
      </c>
      <c r="K2523" s="1" t="str">
        <f t="shared" si="258"/>
        <v>Grain Mount: 0.50 – 1.00 mm</v>
      </c>
      <c r="L2523" t="s">
        <v>19412</v>
      </c>
      <c r="M2523" s="1" t="str">
        <f t="shared" si="262"/>
        <v>Cr_Di</v>
      </c>
      <c r="N2523" t="s">
        <v>14115</v>
      </c>
      <c r="O2523" t="s">
        <v>8237</v>
      </c>
      <c r="P2523" t="s">
        <v>6430</v>
      </c>
      <c r="Q2523" t="s">
        <v>13691</v>
      </c>
      <c r="R2523" t="s">
        <v>651</v>
      </c>
      <c r="S2523" t="s">
        <v>19611</v>
      </c>
      <c r="T2523" t="s">
        <v>633</v>
      </c>
      <c r="U2523" t="s">
        <v>6547</v>
      </c>
      <c r="V2523" t="s">
        <v>19612</v>
      </c>
      <c r="W2523" t="s">
        <v>1196</v>
      </c>
      <c r="X2523" t="s">
        <v>5725</v>
      </c>
    </row>
    <row r="2524" spans="1:24" hidden="1" x14ac:dyDescent="0.25">
      <c r="A2524" t="s">
        <v>19613</v>
      </c>
      <c r="B2524" t="s">
        <v>19614</v>
      </c>
      <c r="C2524" s="1" t="str">
        <f t="shared" si="255"/>
        <v>21:0955</v>
      </c>
      <c r="D2524" s="1" t="str">
        <f t="shared" si="256"/>
        <v>21:0006</v>
      </c>
      <c r="E2524" t="s">
        <v>11729</v>
      </c>
      <c r="F2524" t="s">
        <v>19615</v>
      </c>
      <c r="H2524">
        <v>64.591807200000005</v>
      </c>
      <c r="I2524">
        <v>-110.1490563</v>
      </c>
      <c r="J2524" s="1" t="str">
        <f t="shared" si="257"/>
        <v>Till</v>
      </c>
      <c r="K2524" s="1" t="str">
        <f t="shared" si="258"/>
        <v>Grain Mount: 0.50 – 1.00 mm</v>
      </c>
      <c r="L2524" t="s">
        <v>19412</v>
      </c>
      <c r="M2524" s="1" t="str">
        <f t="shared" si="262"/>
        <v>Cr_Di</v>
      </c>
      <c r="N2524" t="s">
        <v>6343</v>
      </c>
      <c r="O2524" t="s">
        <v>14247</v>
      </c>
      <c r="P2524" t="s">
        <v>6600</v>
      </c>
      <c r="Q2524" t="s">
        <v>19616</v>
      </c>
      <c r="R2524" t="s">
        <v>645</v>
      </c>
      <c r="S2524" t="s">
        <v>11157</v>
      </c>
      <c r="T2524" t="s">
        <v>2340</v>
      </c>
      <c r="U2524" t="s">
        <v>9267</v>
      </c>
      <c r="V2524" t="s">
        <v>19617</v>
      </c>
      <c r="W2524" t="s">
        <v>161</v>
      </c>
      <c r="X2524" t="s">
        <v>9670</v>
      </c>
    </row>
    <row r="2525" spans="1:24" hidden="1" x14ac:dyDescent="0.25">
      <c r="A2525" t="s">
        <v>19618</v>
      </c>
      <c r="B2525" t="s">
        <v>19619</v>
      </c>
      <c r="C2525" s="1" t="str">
        <f t="shared" si="255"/>
        <v>21:0955</v>
      </c>
      <c r="D2525" s="1" t="str">
        <f t="shared" si="256"/>
        <v>21:0006</v>
      </c>
      <c r="E2525" t="s">
        <v>11729</v>
      </c>
      <c r="F2525" t="s">
        <v>19620</v>
      </c>
      <c r="H2525">
        <v>64.591807200000005</v>
      </c>
      <c r="I2525">
        <v>-110.1490563</v>
      </c>
      <c r="J2525" s="1" t="str">
        <f t="shared" si="257"/>
        <v>Till</v>
      </c>
      <c r="K2525" s="1" t="str">
        <f t="shared" si="258"/>
        <v>Grain Mount: 0.50 – 1.00 mm</v>
      </c>
      <c r="L2525" t="s">
        <v>19412</v>
      </c>
      <c r="M2525" s="1" t="str">
        <f t="shared" si="262"/>
        <v>Cr_Di</v>
      </c>
      <c r="N2525" t="s">
        <v>6387</v>
      </c>
      <c r="O2525" t="s">
        <v>19122</v>
      </c>
      <c r="P2525" t="s">
        <v>6761</v>
      </c>
      <c r="Q2525" t="s">
        <v>14588</v>
      </c>
      <c r="R2525" t="s">
        <v>1156</v>
      </c>
      <c r="S2525" t="s">
        <v>6502</v>
      </c>
      <c r="T2525" t="s">
        <v>1009</v>
      </c>
      <c r="U2525" t="s">
        <v>2139</v>
      </c>
      <c r="V2525" t="s">
        <v>19621</v>
      </c>
      <c r="W2525" t="s">
        <v>238</v>
      </c>
      <c r="X2525" t="s">
        <v>19622</v>
      </c>
    </row>
    <row r="2526" spans="1:24" hidden="1" x14ac:dyDescent="0.25">
      <c r="A2526" t="s">
        <v>19623</v>
      </c>
      <c r="B2526" t="s">
        <v>19624</v>
      </c>
      <c r="C2526" s="1" t="str">
        <f t="shared" ref="C2526:C2589" si="263">HYPERLINK("http://geochem.nrcan.gc.ca/cdogs/content/bdl/bdl210955_e.htm", "21:0955")</f>
        <v>21:0955</v>
      </c>
      <c r="D2526" s="1" t="str">
        <f t="shared" ref="D2526:D2589" si="264">HYPERLINK("http://geochem.nrcan.gc.ca/cdogs/content/svy/svy210006_e.htm", "21:0006")</f>
        <v>21:0006</v>
      </c>
      <c r="E2526" t="s">
        <v>11729</v>
      </c>
      <c r="F2526" t="s">
        <v>19625</v>
      </c>
      <c r="H2526">
        <v>64.591807200000005</v>
      </c>
      <c r="I2526">
        <v>-110.1490563</v>
      </c>
      <c r="J2526" s="1" t="str">
        <f t="shared" si="257"/>
        <v>Till</v>
      </c>
      <c r="K2526" s="1" t="str">
        <f t="shared" si="258"/>
        <v>Grain Mount: 0.50 – 1.00 mm</v>
      </c>
      <c r="L2526" t="s">
        <v>19412</v>
      </c>
      <c r="M2526" s="1" t="str">
        <f>HYPERLINK("http://geochem.nrcan.gc.ca/cdogs/content/kwd/kwd030529_e.htm", "Hi_Cr_Di")</f>
        <v>Hi_Cr_Di</v>
      </c>
      <c r="N2526" t="s">
        <v>5140</v>
      </c>
      <c r="O2526" t="s">
        <v>17126</v>
      </c>
      <c r="P2526" t="s">
        <v>19466</v>
      </c>
      <c r="Q2526" t="s">
        <v>19626</v>
      </c>
      <c r="R2526" t="s">
        <v>221</v>
      </c>
      <c r="S2526" t="s">
        <v>19627</v>
      </c>
      <c r="T2526" t="s">
        <v>318</v>
      </c>
      <c r="U2526" t="s">
        <v>113</v>
      </c>
      <c r="V2526" t="s">
        <v>19628</v>
      </c>
      <c r="W2526" t="s">
        <v>425</v>
      </c>
      <c r="X2526" t="s">
        <v>19629</v>
      </c>
    </row>
    <row r="2527" spans="1:24" hidden="1" x14ac:dyDescent="0.25">
      <c r="A2527" t="s">
        <v>19630</v>
      </c>
      <c r="B2527" t="s">
        <v>19631</v>
      </c>
      <c r="C2527" s="1" t="str">
        <f t="shared" si="263"/>
        <v>21:0955</v>
      </c>
      <c r="D2527" s="1" t="str">
        <f t="shared" si="264"/>
        <v>21:0006</v>
      </c>
      <c r="E2527" t="s">
        <v>11729</v>
      </c>
      <c r="F2527" t="s">
        <v>19632</v>
      </c>
      <c r="H2527">
        <v>64.591807200000005</v>
      </c>
      <c r="I2527">
        <v>-110.1490563</v>
      </c>
      <c r="J2527" s="1" t="str">
        <f t="shared" ref="J2527:J2590" si="265">HYPERLINK("http://geochem.nrcan.gc.ca/cdogs/content/kwd/kwd020044_e.htm", "Till")</f>
        <v>Till</v>
      </c>
      <c r="K2527" s="1" t="str">
        <f t="shared" si="258"/>
        <v>Grain Mount: 0.50 – 1.00 mm</v>
      </c>
      <c r="L2527" t="s">
        <v>19412</v>
      </c>
      <c r="M2527" s="1" t="str">
        <f>HYPERLINK("http://geochem.nrcan.gc.ca/cdogs/content/kwd/kwd030530_e.htm", "Cr_Di")</f>
        <v>Cr_Di</v>
      </c>
      <c r="N2527" t="s">
        <v>6279</v>
      </c>
      <c r="O2527" t="s">
        <v>3911</v>
      </c>
      <c r="P2527" t="s">
        <v>13614</v>
      </c>
      <c r="Q2527" t="s">
        <v>19540</v>
      </c>
      <c r="R2527" t="s">
        <v>233</v>
      </c>
      <c r="S2527" t="s">
        <v>19633</v>
      </c>
      <c r="T2527" t="s">
        <v>1124</v>
      </c>
      <c r="U2527" t="s">
        <v>13320</v>
      </c>
      <c r="V2527" t="s">
        <v>19634</v>
      </c>
      <c r="W2527" t="s">
        <v>1601</v>
      </c>
      <c r="X2527" t="s">
        <v>19635</v>
      </c>
    </row>
    <row r="2528" spans="1:24" hidden="1" x14ac:dyDescent="0.25">
      <c r="A2528" t="s">
        <v>19636</v>
      </c>
      <c r="B2528" t="s">
        <v>19637</v>
      </c>
      <c r="C2528" s="1" t="str">
        <f t="shared" si="263"/>
        <v>21:0955</v>
      </c>
      <c r="D2528" s="1" t="str">
        <f t="shared" si="264"/>
        <v>21:0006</v>
      </c>
      <c r="E2528" t="s">
        <v>11729</v>
      </c>
      <c r="F2528" t="s">
        <v>19638</v>
      </c>
      <c r="H2528">
        <v>64.591807200000005</v>
      </c>
      <c r="I2528">
        <v>-110.1490563</v>
      </c>
      <c r="J2528" s="1" t="str">
        <f t="shared" si="265"/>
        <v>Till</v>
      </c>
      <c r="K2528" s="1" t="str">
        <f t="shared" si="258"/>
        <v>Grain Mount: 0.50 – 1.00 mm</v>
      </c>
      <c r="L2528" t="s">
        <v>19412</v>
      </c>
      <c r="M2528" s="1" t="str">
        <f>HYPERLINK("http://geochem.nrcan.gc.ca/cdogs/content/kwd/kwd030530_e.htm", "Cr_Di")</f>
        <v>Cr_Di</v>
      </c>
      <c r="N2528" t="s">
        <v>6279</v>
      </c>
      <c r="O2528" t="s">
        <v>13346</v>
      </c>
      <c r="P2528" t="s">
        <v>2835</v>
      </c>
      <c r="Q2528" t="s">
        <v>14518</v>
      </c>
      <c r="R2528" t="s">
        <v>2609</v>
      </c>
      <c r="S2528" t="s">
        <v>19639</v>
      </c>
      <c r="T2528" t="s">
        <v>1193</v>
      </c>
      <c r="U2528" t="s">
        <v>5368</v>
      </c>
      <c r="V2528" t="s">
        <v>19640</v>
      </c>
      <c r="W2528" t="s">
        <v>6315</v>
      </c>
      <c r="X2528" t="s">
        <v>19641</v>
      </c>
    </row>
    <row r="2529" spans="1:24" hidden="1" x14ac:dyDescent="0.25">
      <c r="A2529" t="s">
        <v>19642</v>
      </c>
      <c r="B2529" t="s">
        <v>19643</v>
      </c>
      <c r="C2529" s="1" t="str">
        <f t="shared" si="263"/>
        <v>21:0955</v>
      </c>
      <c r="D2529" s="1" t="str">
        <f t="shared" si="264"/>
        <v>21:0006</v>
      </c>
      <c r="E2529" t="s">
        <v>11729</v>
      </c>
      <c r="F2529" t="s">
        <v>19644</v>
      </c>
      <c r="H2529">
        <v>64.591807200000005</v>
      </c>
      <c r="I2529">
        <v>-110.1490563</v>
      </c>
      <c r="J2529" s="1" t="str">
        <f t="shared" si="265"/>
        <v>Till</v>
      </c>
      <c r="K2529" s="1" t="str">
        <f t="shared" si="258"/>
        <v>Grain Mount: 0.50 – 1.00 mm</v>
      </c>
      <c r="L2529" t="s">
        <v>19412</v>
      </c>
      <c r="M2529" s="1" t="str">
        <f>HYPERLINK("http://geochem.nrcan.gc.ca/cdogs/content/kwd/kwd030543_e.htm", "Di")</f>
        <v>Di</v>
      </c>
      <c r="N2529" t="s">
        <v>6358</v>
      </c>
      <c r="O2529" t="s">
        <v>13302</v>
      </c>
      <c r="P2529" t="s">
        <v>19645</v>
      </c>
      <c r="Q2529" t="s">
        <v>14630</v>
      </c>
      <c r="R2529" t="s">
        <v>104</v>
      </c>
      <c r="S2529" t="s">
        <v>13170</v>
      </c>
      <c r="T2529" t="s">
        <v>78</v>
      </c>
      <c r="U2529" t="s">
        <v>958</v>
      </c>
      <c r="V2529" t="s">
        <v>19646</v>
      </c>
      <c r="W2529" t="s">
        <v>6605</v>
      </c>
      <c r="X2529" t="s">
        <v>15204</v>
      </c>
    </row>
    <row r="2530" spans="1:24" hidden="1" x14ac:dyDescent="0.25">
      <c r="A2530" t="s">
        <v>19647</v>
      </c>
      <c r="B2530" t="s">
        <v>19648</v>
      </c>
      <c r="C2530" s="1" t="str">
        <f t="shared" si="263"/>
        <v>21:0955</v>
      </c>
      <c r="D2530" s="1" t="str">
        <f t="shared" si="264"/>
        <v>21:0006</v>
      </c>
      <c r="E2530" t="s">
        <v>11729</v>
      </c>
      <c r="F2530" t="s">
        <v>19649</v>
      </c>
      <c r="H2530">
        <v>64.591807200000005</v>
      </c>
      <c r="I2530">
        <v>-110.1490563</v>
      </c>
      <c r="J2530" s="1" t="str">
        <f t="shared" si="265"/>
        <v>Till</v>
      </c>
      <c r="K2530" s="1" t="str">
        <f t="shared" si="258"/>
        <v>Grain Mount: 0.50 – 1.00 mm</v>
      </c>
      <c r="L2530" t="s">
        <v>19412</v>
      </c>
      <c r="M2530" s="1" t="str">
        <f>HYPERLINK("http://geochem.nrcan.gc.ca/cdogs/content/kwd/kwd030685_e.htm", "Missed")</f>
        <v>Missed</v>
      </c>
      <c r="N2530" t="s">
        <v>89</v>
      </c>
      <c r="O2530" t="s">
        <v>19650</v>
      </c>
      <c r="P2530" t="s">
        <v>2194</v>
      </c>
      <c r="Q2530" t="s">
        <v>19651</v>
      </c>
      <c r="R2530" t="s">
        <v>226</v>
      </c>
      <c r="S2530" t="s">
        <v>19652</v>
      </c>
      <c r="T2530" t="s">
        <v>9526</v>
      </c>
      <c r="U2530" t="s">
        <v>15202</v>
      </c>
      <c r="V2530" t="s">
        <v>19653</v>
      </c>
      <c r="W2530" t="s">
        <v>1365</v>
      </c>
      <c r="X2530" t="s">
        <v>19654</v>
      </c>
    </row>
    <row r="2531" spans="1:24" hidden="1" x14ac:dyDescent="0.25">
      <c r="A2531" t="s">
        <v>19655</v>
      </c>
      <c r="B2531" t="s">
        <v>19656</v>
      </c>
      <c r="C2531" s="1" t="str">
        <f t="shared" si="263"/>
        <v>21:0955</v>
      </c>
      <c r="D2531" s="1" t="str">
        <f t="shared" si="264"/>
        <v>21:0006</v>
      </c>
      <c r="E2531" t="s">
        <v>11729</v>
      </c>
      <c r="F2531" t="s">
        <v>19657</v>
      </c>
      <c r="H2531">
        <v>64.591807200000005</v>
      </c>
      <c r="I2531">
        <v>-110.1490563</v>
      </c>
      <c r="J2531" s="1" t="str">
        <f t="shared" si="265"/>
        <v>Till</v>
      </c>
      <c r="K2531" s="1" t="str">
        <f t="shared" si="258"/>
        <v>Grain Mount: 0.50 – 1.00 mm</v>
      </c>
      <c r="L2531" t="s">
        <v>19412</v>
      </c>
      <c r="M2531" s="1" t="str">
        <f>HYPERLINK("http://geochem.nrcan.gc.ca/cdogs/content/kwd/kwd030530_e.htm", "Cr_Di")</f>
        <v>Cr_Di</v>
      </c>
      <c r="N2531" t="s">
        <v>2251</v>
      </c>
      <c r="O2531" t="s">
        <v>19658</v>
      </c>
      <c r="P2531" t="s">
        <v>6448</v>
      </c>
      <c r="Q2531" t="s">
        <v>19329</v>
      </c>
      <c r="R2531" t="s">
        <v>955</v>
      </c>
      <c r="S2531" t="s">
        <v>14729</v>
      </c>
      <c r="T2531" t="s">
        <v>1193</v>
      </c>
      <c r="U2531" t="s">
        <v>808</v>
      </c>
      <c r="V2531" t="s">
        <v>19659</v>
      </c>
      <c r="W2531" t="s">
        <v>495</v>
      </c>
      <c r="X2531" t="s">
        <v>19660</v>
      </c>
    </row>
    <row r="2532" spans="1:24" hidden="1" x14ac:dyDescent="0.25">
      <c r="A2532" t="s">
        <v>19661</v>
      </c>
      <c r="B2532" t="s">
        <v>19662</v>
      </c>
      <c r="C2532" s="1" t="str">
        <f t="shared" si="263"/>
        <v>21:0955</v>
      </c>
      <c r="D2532" s="1" t="str">
        <f t="shared" si="264"/>
        <v>21:0006</v>
      </c>
      <c r="E2532" t="s">
        <v>11729</v>
      </c>
      <c r="F2532" t="s">
        <v>19663</v>
      </c>
      <c r="H2532">
        <v>64.591807200000005</v>
      </c>
      <c r="I2532">
        <v>-110.1490563</v>
      </c>
      <c r="J2532" s="1" t="str">
        <f t="shared" si="265"/>
        <v>Till</v>
      </c>
      <c r="K2532" s="1" t="str">
        <f t="shared" ref="K2532:K2561" si="266">HYPERLINK("http://geochem.nrcan.gc.ca/cdogs/content/kwd/kwd080044_e.htm", "Grain Mount: 0.50 – 1.00 mm")</f>
        <v>Grain Mount: 0.50 – 1.00 mm</v>
      </c>
      <c r="L2532" t="s">
        <v>19412</v>
      </c>
      <c r="M2532" s="1" t="str">
        <f>HYPERLINK("http://geochem.nrcan.gc.ca/cdogs/content/kwd/kwd030530_e.htm", "Cr_Di")</f>
        <v>Cr_Di</v>
      </c>
      <c r="N2532" t="s">
        <v>131</v>
      </c>
      <c r="O2532" t="s">
        <v>19664</v>
      </c>
      <c r="P2532" t="s">
        <v>3059</v>
      </c>
      <c r="Q2532" t="s">
        <v>6671</v>
      </c>
      <c r="R2532" t="s">
        <v>200</v>
      </c>
      <c r="S2532" t="s">
        <v>19665</v>
      </c>
      <c r="T2532" t="s">
        <v>669</v>
      </c>
      <c r="U2532" t="s">
        <v>6323</v>
      </c>
      <c r="V2532" t="s">
        <v>19666</v>
      </c>
      <c r="W2532" t="s">
        <v>1503</v>
      </c>
      <c r="X2532" t="s">
        <v>19667</v>
      </c>
    </row>
    <row r="2533" spans="1:24" hidden="1" x14ac:dyDescent="0.25">
      <c r="A2533" t="s">
        <v>19668</v>
      </c>
      <c r="B2533" t="s">
        <v>19669</v>
      </c>
      <c r="C2533" s="1" t="str">
        <f t="shared" si="263"/>
        <v>21:0955</v>
      </c>
      <c r="D2533" s="1" t="str">
        <f t="shared" si="264"/>
        <v>21:0006</v>
      </c>
      <c r="E2533" t="s">
        <v>11729</v>
      </c>
      <c r="F2533" t="s">
        <v>19670</v>
      </c>
      <c r="H2533">
        <v>64.591807200000005</v>
      </c>
      <c r="I2533">
        <v>-110.1490563</v>
      </c>
      <c r="J2533" s="1" t="str">
        <f t="shared" si="265"/>
        <v>Till</v>
      </c>
      <c r="K2533" s="1" t="str">
        <f t="shared" si="266"/>
        <v>Grain Mount: 0.50 – 1.00 mm</v>
      </c>
      <c r="L2533" t="s">
        <v>19412</v>
      </c>
      <c r="M2533" s="1" t="str">
        <f>HYPERLINK("http://geochem.nrcan.gc.ca/cdogs/content/kwd/kwd030530_e.htm", "Cr_Di")</f>
        <v>Cr_Di</v>
      </c>
      <c r="N2533" t="s">
        <v>13781</v>
      </c>
      <c r="O2533" t="s">
        <v>19671</v>
      </c>
      <c r="P2533" t="s">
        <v>154</v>
      </c>
      <c r="Q2533" t="s">
        <v>19329</v>
      </c>
      <c r="R2533" t="s">
        <v>645</v>
      </c>
      <c r="S2533" t="s">
        <v>10080</v>
      </c>
      <c r="T2533" t="s">
        <v>2948</v>
      </c>
      <c r="U2533" t="s">
        <v>19222</v>
      </c>
      <c r="V2533" t="s">
        <v>19672</v>
      </c>
      <c r="W2533" t="s">
        <v>2049</v>
      </c>
      <c r="X2533" t="s">
        <v>4838</v>
      </c>
    </row>
    <row r="2534" spans="1:24" hidden="1" x14ac:dyDescent="0.25">
      <c r="A2534" t="s">
        <v>19673</v>
      </c>
      <c r="B2534" t="s">
        <v>19674</v>
      </c>
      <c r="C2534" s="1" t="str">
        <f t="shared" si="263"/>
        <v>21:0955</v>
      </c>
      <c r="D2534" s="1" t="str">
        <f t="shared" si="264"/>
        <v>21:0006</v>
      </c>
      <c r="E2534" t="s">
        <v>11729</v>
      </c>
      <c r="F2534" t="s">
        <v>19675</v>
      </c>
      <c r="H2534">
        <v>64.591807200000005</v>
      </c>
      <c r="I2534">
        <v>-110.1490563</v>
      </c>
      <c r="J2534" s="1" t="str">
        <f t="shared" si="265"/>
        <v>Till</v>
      </c>
      <c r="K2534" s="1" t="str">
        <f t="shared" si="266"/>
        <v>Grain Mount: 0.50 – 1.00 mm</v>
      </c>
      <c r="L2534" t="s">
        <v>19412</v>
      </c>
      <c r="M2534" s="1" t="str">
        <f>HYPERLINK("http://geochem.nrcan.gc.ca/cdogs/content/kwd/kwd030530_e.htm", "Cr_Di")</f>
        <v>Cr_Di</v>
      </c>
      <c r="N2534" t="s">
        <v>13560</v>
      </c>
      <c r="O2534" t="s">
        <v>19676</v>
      </c>
      <c r="P2534" t="s">
        <v>1887</v>
      </c>
      <c r="Q2534" t="s">
        <v>19677</v>
      </c>
      <c r="R2534" t="s">
        <v>409</v>
      </c>
      <c r="S2534" t="s">
        <v>13308</v>
      </c>
      <c r="T2534" t="s">
        <v>1503</v>
      </c>
      <c r="U2534" t="s">
        <v>19678</v>
      </c>
      <c r="V2534" t="s">
        <v>19679</v>
      </c>
      <c r="W2534" t="s">
        <v>2571</v>
      </c>
      <c r="X2534" t="s">
        <v>19680</v>
      </c>
    </row>
    <row r="2535" spans="1:24" hidden="1" x14ac:dyDescent="0.25">
      <c r="A2535" t="s">
        <v>19681</v>
      </c>
      <c r="B2535" t="s">
        <v>19682</v>
      </c>
      <c r="C2535" s="1" t="str">
        <f t="shared" si="263"/>
        <v>21:0955</v>
      </c>
      <c r="D2535" s="1" t="str">
        <f t="shared" si="264"/>
        <v>21:0006</v>
      </c>
      <c r="E2535" t="s">
        <v>11729</v>
      </c>
      <c r="F2535" t="s">
        <v>19683</v>
      </c>
      <c r="H2535">
        <v>64.591807200000005</v>
      </c>
      <c r="I2535">
        <v>-110.1490563</v>
      </c>
      <c r="J2535" s="1" t="str">
        <f t="shared" si="265"/>
        <v>Till</v>
      </c>
      <c r="K2535" s="1" t="str">
        <f t="shared" si="266"/>
        <v>Grain Mount: 0.50 – 1.00 mm</v>
      </c>
      <c r="L2535" t="s">
        <v>19412</v>
      </c>
      <c r="M2535" s="1" t="str">
        <f>HYPERLINK("http://geochem.nrcan.gc.ca/cdogs/content/kwd/kwd030529_e.htm", "Hi_Cr_Di")</f>
        <v>Hi_Cr_Di</v>
      </c>
      <c r="N2535" t="s">
        <v>4707</v>
      </c>
      <c r="O2535" t="s">
        <v>19684</v>
      </c>
      <c r="P2535" t="s">
        <v>9338</v>
      </c>
      <c r="Q2535" t="s">
        <v>10397</v>
      </c>
      <c r="R2535" t="s">
        <v>2609</v>
      </c>
      <c r="S2535" t="s">
        <v>13946</v>
      </c>
      <c r="T2535" t="s">
        <v>2340</v>
      </c>
      <c r="U2535" t="s">
        <v>5876</v>
      </c>
      <c r="V2535" t="s">
        <v>19685</v>
      </c>
      <c r="W2535" t="s">
        <v>1161</v>
      </c>
      <c r="X2535" t="s">
        <v>19686</v>
      </c>
    </row>
    <row r="2536" spans="1:24" hidden="1" x14ac:dyDescent="0.25">
      <c r="A2536" t="s">
        <v>19687</v>
      </c>
      <c r="B2536" t="s">
        <v>19688</v>
      </c>
      <c r="C2536" s="1" t="str">
        <f t="shared" si="263"/>
        <v>21:0955</v>
      </c>
      <c r="D2536" s="1" t="str">
        <f t="shared" si="264"/>
        <v>21:0006</v>
      </c>
      <c r="E2536" t="s">
        <v>11729</v>
      </c>
      <c r="F2536" t="s">
        <v>19689</v>
      </c>
      <c r="H2536">
        <v>64.591807200000005</v>
      </c>
      <c r="I2536">
        <v>-110.1490563</v>
      </c>
      <c r="J2536" s="1" t="str">
        <f t="shared" si="265"/>
        <v>Till</v>
      </c>
      <c r="K2536" s="1" t="str">
        <f t="shared" si="266"/>
        <v>Grain Mount: 0.50 – 1.00 mm</v>
      </c>
      <c r="L2536" t="s">
        <v>19412</v>
      </c>
      <c r="M2536" s="1" t="str">
        <f>HYPERLINK("http://geochem.nrcan.gc.ca/cdogs/content/kwd/kwd030530_e.htm", "Cr_Di")</f>
        <v>Cr_Di</v>
      </c>
      <c r="N2536" t="s">
        <v>5647</v>
      </c>
      <c r="O2536" t="s">
        <v>19690</v>
      </c>
      <c r="P2536" t="s">
        <v>6448</v>
      </c>
      <c r="Q2536" t="s">
        <v>13297</v>
      </c>
      <c r="R2536" t="s">
        <v>254</v>
      </c>
      <c r="S2536" t="s">
        <v>19691</v>
      </c>
      <c r="T2536" t="s">
        <v>489</v>
      </c>
      <c r="U2536" t="s">
        <v>6639</v>
      </c>
      <c r="V2536" t="s">
        <v>19692</v>
      </c>
      <c r="W2536" t="s">
        <v>4883</v>
      </c>
      <c r="X2536" t="s">
        <v>9851</v>
      </c>
    </row>
    <row r="2537" spans="1:24" hidden="1" x14ac:dyDescent="0.25">
      <c r="A2537" t="s">
        <v>19693</v>
      </c>
      <c r="B2537" t="s">
        <v>19694</v>
      </c>
      <c r="C2537" s="1" t="str">
        <f t="shared" si="263"/>
        <v>21:0955</v>
      </c>
      <c r="D2537" s="1" t="str">
        <f t="shared" si="264"/>
        <v>21:0006</v>
      </c>
      <c r="E2537" t="s">
        <v>11729</v>
      </c>
      <c r="F2537" t="s">
        <v>19695</v>
      </c>
      <c r="H2537">
        <v>64.591807200000005</v>
      </c>
      <c r="I2537">
        <v>-110.1490563</v>
      </c>
      <c r="J2537" s="1" t="str">
        <f t="shared" si="265"/>
        <v>Till</v>
      </c>
      <c r="K2537" s="1" t="str">
        <f t="shared" si="266"/>
        <v>Grain Mount: 0.50 – 1.00 mm</v>
      </c>
      <c r="L2537" t="s">
        <v>19412</v>
      </c>
      <c r="M2537" s="1" t="str">
        <f>HYPERLINK("http://geochem.nrcan.gc.ca/cdogs/content/kwd/kwd030115_e.htm", "Chr")</f>
        <v>Chr</v>
      </c>
      <c r="N2537" t="s">
        <v>11316</v>
      </c>
      <c r="O2537" t="s">
        <v>33</v>
      </c>
      <c r="P2537" t="s">
        <v>19696</v>
      </c>
      <c r="Q2537" t="s">
        <v>19697</v>
      </c>
      <c r="R2537" t="s">
        <v>47</v>
      </c>
      <c r="S2537" t="s">
        <v>19698</v>
      </c>
      <c r="T2537" t="s">
        <v>2473</v>
      </c>
      <c r="U2537" t="s">
        <v>33</v>
      </c>
      <c r="V2537" t="s">
        <v>11388</v>
      </c>
      <c r="W2537" t="s">
        <v>19699</v>
      </c>
      <c r="X2537" t="s">
        <v>19700</v>
      </c>
    </row>
    <row r="2538" spans="1:24" hidden="1" x14ac:dyDescent="0.25">
      <c r="A2538" t="s">
        <v>19701</v>
      </c>
      <c r="B2538" t="s">
        <v>19702</v>
      </c>
      <c r="C2538" s="1" t="str">
        <f t="shared" si="263"/>
        <v>21:0955</v>
      </c>
      <c r="D2538" s="1" t="str">
        <f t="shared" si="264"/>
        <v>21:0006</v>
      </c>
      <c r="E2538" t="s">
        <v>11729</v>
      </c>
      <c r="F2538" t="s">
        <v>19703</v>
      </c>
      <c r="H2538">
        <v>64.591807200000005</v>
      </c>
      <c r="I2538">
        <v>-110.1490563</v>
      </c>
      <c r="J2538" s="1" t="str">
        <f t="shared" si="265"/>
        <v>Till</v>
      </c>
      <c r="K2538" s="1" t="str">
        <f t="shared" si="266"/>
        <v>Grain Mount: 0.50 – 1.00 mm</v>
      </c>
      <c r="L2538" t="s">
        <v>19412</v>
      </c>
      <c r="M2538" s="1" t="str">
        <f>HYPERLINK("http://geochem.nrcan.gc.ca/cdogs/content/kwd/kwd030115_e.htm", "Chr")</f>
        <v>Chr</v>
      </c>
      <c r="N2538" t="s">
        <v>2650</v>
      </c>
      <c r="O2538" t="s">
        <v>223</v>
      </c>
      <c r="P2538" t="s">
        <v>19704</v>
      </c>
      <c r="Q2538" t="s">
        <v>5313</v>
      </c>
      <c r="R2538" t="s">
        <v>87</v>
      </c>
      <c r="S2538" t="s">
        <v>19705</v>
      </c>
      <c r="T2538" t="s">
        <v>997</v>
      </c>
      <c r="U2538" t="s">
        <v>226</v>
      </c>
      <c r="V2538" t="s">
        <v>856</v>
      </c>
      <c r="W2538" t="s">
        <v>38</v>
      </c>
      <c r="X2538" t="s">
        <v>16031</v>
      </c>
    </row>
    <row r="2539" spans="1:24" hidden="1" x14ac:dyDescent="0.25">
      <c r="A2539" t="s">
        <v>19706</v>
      </c>
      <c r="B2539" t="s">
        <v>19707</v>
      </c>
      <c r="C2539" s="1" t="str">
        <f t="shared" si="263"/>
        <v>21:0955</v>
      </c>
      <c r="D2539" s="1" t="str">
        <f t="shared" si="264"/>
        <v>21:0006</v>
      </c>
      <c r="E2539" t="s">
        <v>11729</v>
      </c>
      <c r="F2539" t="s">
        <v>19708</v>
      </c>
      <c r="H2539">
        <v>64.591807200000005</v>
      </c>
      <c r="I2539">
        <v>-110.1490563</v>
      </c>
      <c r="J2539" s="1" t="str">
        <f t="shared" si="265"/>
        <v>Till</v>
      </c>
      <c r="K2539" s="1" t="str">
        <f t="shared" si="266"/>
        <v>Grain Mount: 0.50 – 1.00 mm</v>
      </c>
      <c r="L2539" t="s">
        <v>19412</v>
      </c>
      <c r="M2539" s="1" t="str">
        <f>HYPERLINK("http://geochem.nrcan.gc.ca/cdogs/content/kwd/kwd030538_e.htm", "Mg_Ilm")</f>
        <v>Mg_Ilm</v>
      </c>
      <c r="N2539" t="s">
        <v>161</v>
      </c>
      <c r="O2539" t="s">
        <v>255</v>
      </c>
      <c r="P2539" t="s">
        <v>3738</v>
      </c>
      <c r="Q2539" t="s">
        <v>19709</v>
      </c>
      <c r="R2539" t="s">
        <v>33</v>
      </c>
      <c r="S2539" t="s">
        <v>19710</v>
      </c>
      <c r="T2539" t="s">
        <v>957</v>
      </c>
      <c r="U2539" t="s">
        <v>474</v>
      </c>
      <c r="V2539" t="s">
        <v>19711</v>
      </c>
      <c r="W2539" t="s">
        <v>19712</v>
      </c>
      <c r="X2539" t="s">
        <v>19713</v>
      </c>
    </row>
    <row r="2540" spans="1:24" hidden="1" x14ac:dyDescent="0.25">
      <c r="A2540" t="s">
        <v>19714</v>
      </c>
      <c r="B2540" t="s">
        <v>19715</v>
      </c>
      <c r="C2540" s="1" t="str">
        <f t="shared" si="263"/>
        <v>21:0955</v>
      </c>
      <c r="D2540" s="1" t="str">
        <f t="shared" si="264"/>
        <v>21:0006</v>
      </c>
      <c r="E2540" t="s">
        <v>11729</v>
      </c>
      <c r="F2540" t="s">
        <v>19716</v>
      </c>
      <c r="H2540">
        <v>64.591807200000005</v>
      </c>
      <c r="I2540">
        <v>-110.1490563</v>
      </c>
      <c r="J2540" s="1" t="str">
        <f t="shared" si="265"/>
        <v>Till</v>
      </c>
      <c r="K2540" s="1" t="str">
        <f t="shared" si="266"/>
        <v>Grain Mount: 0.50 – 1.00 mm</v>
      </c>
      <c r="L2540" t="s">
        <v>19412</v>
      </c>
      <c r="M2540" s="1" t="str">
        <f>HYPERLINK("http://geochem.nrcan.gc.ca/cdogs/content/kwd/kwd030115_e.htm", "Chr")</f>
        <v>Chr</v>
      </c>
      <c r="N2540" t="s">
        <v>19717</v>
      </c>
      <c r="O2540" t="s">
        <v>234</v>
      </c>
      <c r="P2540" t="s">
        <v>19718</v>
      </c>
      <c r="Q2540" t="s">
        <v>19719</v>
      </c>
      <c r="R2540" t="s">
        <v>246</v>
      </c>
      <c r="S2540" t="s">
        <v>13097</v>
      </c>
      <c r="T2540" t="s">
        <v>4305</v>
      </c>
      <c r="U2540" t="s">
        <v>33</v>
      </c>
      <c r="V2540" t="s">
        <v>2400</v>
      </c>
      <c r="W2540" t="s">
        <v>19720</v>
      </c>
      <c r="X2540" t="s">
        <v>19174</v>
      </c>
    </row>
    <row r="2541" spans="1:24" hidden="1" x14ac:dyDescent="0.25">
      <c r="A2541" t="s">
        <v>19721</v>
      </c>
      <c r="B2541" t="s">
        <v>19722</v>
      </c>
      <c r="C2541" s="1" t="str">
        <f t="shared" si="263"/>
        <v>21:0955</v>
      </c>
      <c r="D2541" s="1" t="str">
        <f t="shared" si="264"/>
        <v>21:0006</v>
      </c>
      <c r="E2541" t="s">
        <v>11729</v>
      </c>
      <c r="F2541" t="s">
        <v>19723</v>
      </c>
      <c r="H2541">
        <v>64.591807200000005</v>
      </c>
      <c r="I2541">
        <v>-110.1490563</v>
      </c>
      <c r="J2541" s="1" t="str">
        <f t="shared" si="265"/>
        <v>Till</v>
      </c>
      <c r="K2541" s="1" t="str">
        <f t="shared" si="266"/>
        <v>Grain Mount: 0.50 – 1.00 mm</v>
      </c>
      <c r="L2541" t="s">
        <v>19412</v>
      </c>
      <c r="M2541" s="1" t="str">
        <f>HYPERLINK("http://geochem.nrcan.gc.ca/cdogs/content/kwd/kwd030538_e.htm", "Mg_Ilm")</f>
        <v>Mg_Ilm</v>
      </c>
      <c r="N2541" t="s">
        <v>1297</v>
      </c>
      <c r="O2541" t="s">
        <v>728</v>
      </c>
      <c r="P2541" t="s">
        <v>5856</v>
      </c>
      <c r="Q2541" t="s">
        <v>19724</v>
      </c>
      <c r="R2541" t="s">
        <v>47</v>
      </c>
      <c r="S2541" t="s">
        <v>19725</v>
      </c>
      <c r="T2541" t="s">
        <v>868</v>
      </c>
      <c r="U2541" t="s">
        <v>449</v>
      </c>
      <c r="V2541" t="s">
        <v>50</v>
      </c>
      <c r="W2541" t="s">
        <v>19726</v>
      </c>
      <c r="X2541" t="s">
        <v>19727</v>
      </c>
    </row>
    <row r="2542" spans="1:24" hidden="1" x14ac:dyDescent="0.25">
      <c r="A2542" t="s">
        <v>19728</v>
      </c>
      <c r="B2542" t="s">
        <v>19729</v>
      </c>
      <c r="C2542" s="1" t="str">
        <f t="shared" si="263"/>
        <v>21:0955</v>
      </c>
      <c r="D2542" s="1" t="str">
        <f t="shared" si="264"/>
        <v>21:0006</v>
      </c>
      <c r="E2542" t="s">
        <v>11729</v>
      </c>
      <c r="F2542" t="s">
        <v>19730</v>
      </c>
      <c r="H2542">
        <v>64.591807200000005</v>
      </c>
      <c r="I2542">
        <v>-110.1490563</v>
      </c>
      <c r="J2542" s="1" t="str">
        <f t="shared" si="265"/>
        <v>Till</v>
      </c>
      <c r="K2542" s="1" t="str">
        <f t="shared" si="266"/>
        <v>Grain Mount: 0.50 – 1.00 mm</v>
      </c>
      <c r="L2542" t="s">
        <v>19412</v>
      </c>
      <c r="M2542" s="1" t="str">
        <f>HYPERLINK("http://geochem.nrcan.gc.ca/cdogs/content/kwd/kwd030115_e.htm", "Chr")</f>
        <v>Chr</v>
      </c>
      <c r="N2542" t="s">
        <v>19731</v>
      </c>
      <c r="O2542" t="s">
        <v>220</v>
      </c>
      <c r="P2542" t="s">
        <v>19732</v>
      </c>
      <c r="Q2542" t="s">
        <v>19733</v>
      </c>
      <c r="R2542" t="s">
        <v>474</v>
      </c>
      <c r="S2542" t="s">
        <v>19734</v>
      </c>
      <c r="T2542" t="s">
        <v>1115</v>
      </c>
      <c r="U2542" t="s">
        <v>61</v>
      </c>
      <c r="V2542" t="s">
        <v>4619</v>
      </c>
      <c r="W2542" t="s">
        <v>987</v>
      </c>
      <c r="X2542" t="s">
        <v>19735</v>
      </c>
    </row>
    <row r="2543" spans="1:24" hidden="1" x14ac:dyDescent="0.25">
      <c r="A2543" t="s">
        <v>19736</v>
      </c>
      <c r="B2543" t="s">
        <v>19737</v>
      </c>
      <c r="C2543" s="1" t="str">
        <f t="shared" si="263"/>
        <v>21:0955</v>
      </c>
      <c r="D2543" s="1" t="str">
        <f t="shared" si="264"/>
        <v>21:0006</v>
      </c>
      <c r="E2543" t="s">
        <v>11729</v>
      </c>
      <c r="F2543" t="s">
        <v>19738</v>
      </c>
      <c r="H2543">
        <v>64.591807200000005</v>
      </c>
      <c r="I2543">
        <v>-110.1490563</v>
      </c>
      <c r="J2543" s="1" t="str">
        <f t="shared" si="265"/>
        <v>Till</v>
      </c>
      <c r="K2543" s="1" t="str">
        <f t="shared" si="266"/>
        <v>Grain Mount: 0.50 – 1.00 mm</v>
      </c>
      <c r="L2543" t="s">
        <v>19412</v>
      </c>
      <c r="M2543" s="1" t="str">
        <f>HYPERLINK("http://geochem.nrcan.gc.ca/cdogs/content/kwd/kwd030115_e.htm", "Chr")</f>
        <v>Chr</v>
      </c>
      <c r="N2543" t="s">
        <v>19739</v>
      </c>
      <c r="O2543" t="s">
        <v>331</v>
      </c>
      <c r="P2543" t="s">
        <v>19740</v>
      </c>
      <c r="Q2543" t="s">
        <v>19741</v>
      </c>
      <c r="R2543" t="s">
        <v>555</v>
      </c>
      <c r="S2543" t="s">
        <v>19742</v>
      </c>
      <c r="T2543" t="s">
        <v>2864</v>
      </c>
      <c r="U2543" t="s">
        <v>33</v>
      </c>
      <c r="V2543" t="s">
        <v>6568</v>
      </c>
      <c r="W2543" t="s">
        <v>19743</v>
      </c>
      <c r="X2543" t="s">
        <v>19744</v>
      </c>
    </row>
    <row r="2544" spans="1:24" hidden="1" x14ac:dyDescent="0.25">
      <c r="A2544" t="s">
        <v>19745</v>
      </c>
      <c r="B2544" t="s">
        <v>19746</v>
      </c>
      <c r="C2544" s="1" t="str">
        <f t="shared" si="263"/>
        <v>21:0955</v>
      </c>
      <c r="D2544" s="1" t="str">
        <f t="shared" si="264"/>
        <v>21:0006</v>
      </c>
      <c r="E2544" t="s">
        <v>11729</v>
      </c>
      <c r="F2544" t="s">
        <v>19747</v>
      </c>
      <c r="H2544">
        <v>64.591807200000005</v>
      </c>
      <c r="I2544">
        <v>-110.1490563</v>
      </c>
      <c r="J2544" s="1" t="str">
        <f t="shared" si="265"/>
        <v>Till</v>
      </c>
      <c r="K2544" s="1" t="str">
        <f t="shared" si="266"/>
        <v>Grain Mount: 0.50 – 1.00 mm</v>
      </c>
      <c r="L2544" t="s">
        <v>19412</v>
      </c>
      <c r="M2544" s="1" t="str">
        <f>HYPERLINK("http://geochem.nrcan.gc.ca/cdogs/content/kwd/kwd030115_e.htm", "Chr")</f>
        <v>Chr</v>
      </c>
      <c r="N2544" t="s">
        <v>19748</v>
      </c>
      <c r="O2544" t="s">
        <v>457</v>
      </c>
      <c r="P2544" t="s">
        <v>19749</v>
      </c>
      <c r="Q2544" t="s">
        <v>19750</v>
      </c>
      <c r="R2544" t="s">
        <v>235</v>
      </c>
      <c r="S2544" t="s">
        <v>19751</v>
      </c>
      <c r="T2544" t="s">
        <v>3577</v>
      </c>
      <c r="U2544" t="s">
        <v>33</v>
      </c>
      <c r="V2544" t="s">
        <v>117</v>
      </c>
      <c r="W2544" t="s">
        <v>2236</v>
      </c>
      <c r="X2544" t="s">
        <v>19752</v>
      </c>
    </row>
    <row r="2545" spans="1:24" hidden="1" x14ac:dyDescent="0.25">
      <c r="A2545" t="s">
        <v>19753</v>
      </c>
      <c r="B2545" t="s">
        <v>19754</v>
      </c>
      <c r="C2545" s="1" t="str">
        <f t="shared" si="263"/>
        <v>21:0955</v>
      </c>
      <c r="D2545" s="1" t="str">
        <f t="shared" si="264"/>
        <v>21:0006</v>
      </c>
      <c r="E2545" t="s">
        <v>11729</v>
      </c>
      <c r="F2545" t="s">
        <v>19755</v>
      </c>
      <c r="H2545">
        <v>64.591807200000005</v>
      </c>
      <c r="I2545">
        <v>-110.1490563</v>
      </c>
      <c r="J2545" s="1" t="str">
        <f t="shared" si="265"/>
        <v>Till</v>
      </c>
      <c r="K2545" s="1" t="str">
        <f t="shared" si="266"/>
        <v>Grain Mount: 0.50 – 1.00 mm</v>
      </c>
      <c r="L2545" t="s">
        <v>19412</v>
      </c>
      <c r="M2545" s="1" t="str">
        <f>HYPERLINK("http://geochem.nrcan.gc.ca/cdogs/content/kwd/kwd030538_e.htm", "Mg_Ilm")</f>
        <v>Mg_Ilm</v>
      </c>
      <c r="N2545" t="s">
        <v>3869</v>
      </c>
      <c r="O2545" t="s">
        <v>220</v>
      </c>
      <c r="P2545" t="s">
        <v>16085</v>
      </c>
      <c r="Q2545" t="s">
        <v>19756</v>
      </c>
      <c r="R2545" t="s">
        <v>462</v>
      </c>
      <c r="S2545" t="s">
        <v>19757</v>
      </c>
      <c r="T2545" t="s">
        <v>461</v>
      </c>
      <c r="U2545" t="s">
        <v>33</v>
      </c>
      <c r="V2545" t="s">
        <v>2060</v>
      </c>
      <c r="W2545" t="s">
        <v>19758</v>
      </c>
      <c r="X2545" t="s">
        <v>16073</v>
      </c>
    </row>
    <row r="2546" spans="1:24" hidden="1" x14ac:dyDescent="0.25">
      <c r="A2546" t="s">
        <v>19759</v>
      </c>
      <c r="B2546" t="s">
        <v>19760</v>
      </c>
      <c r="C2546" s="1" t="str">
        <f t="shared" si="263"/>
        <v>21:0955</v>
      </c>
      <c r="D2546" s="1" t="str">
        <f t="shared" si="264"/>
        <v>21:0006</v>
      </c>
      <c r="E2546" t="s">
        <v>11729</v>
      </c>
      <c r="F2546" t="s">
        <v>19761</v>
      </c>
      <c r="H2546">
        <v>64.591807200000005</v>
      </c>
      <c r="I2546">
        <v>-110.1490563</v>
      </c>
      <c r="J2546" s="1" t="str">
        <f t="shared" si="265"/>
        <v>Till</v>
      </c>
      <c r="K2546" s="1" t="str">
        <f t="shared" si="266"/>
        <v>Grain Mount: 0.50 – 1.00 mm</v>
      </c>
      <c r="L2546" t="s">
        <v>19412</v>
      </c>
      <c r="M2546" s="1" t="str">
        <f>HYPERLINK("http://geochem.nrcan.gc.ca/cdogs/content/kwd/kwd030115_e.htm", "Chr")</f>
        <v>Chr</v>
      </c>
      <c r="N2546" t="s">
        <v>19762</v>
      </c>
      <c r="O2546" t="s">
        <v>728</v>
      </c>
      <c r="P2546" t="s">
        <v>19763</v>
      </c>
      <c r="Q2546" t="s">
        <v>19764</v>
      </c>
      <c r="R2546" t="s">
        <v>33</v>
      </c>
      <c r="S2546" t="s">
        <v>19765</v>
      </c>
      <c r="T2546" t="s">
        <v>985</v>
      </c>
      <c r="U2546" t="s">
        <v>307</v>
      </c>
      <c r="V2546" t="s">
        <v>5355</v>
      </c>
      <c r="W2546" t="s">
        <v>19766</v>
      </c>
      <c r="X2546" t="s">
        <v>19767</v>
      </c>
    </row>
    <row r="2547" spans="1:24" hidden="1" x14ac:dyDescent="0.25">
      <c r="A2547" t="s">
        <v>19768</v>
      </c>
      <c r="B2547" t="s">
        <v>19769</v>
      </c>
      <c r="C2547" s="1" t="str">
        <f t="shared" si="263"/>
        <v>21:0955</v>
      </c>
      <c r="D2547" s="1" t="str">
        <f t="shared" si="264"/>
        <v>21:0006</v>
      </c>
      <c r="E2547" t="s">
        <v>11729</v>
      </c>
      <c r="F2547" t="s">
        <v>19770</v>
      </c>
      <c r="H2547">
        <v>64.591807200000005</v>
      </c>
      <c r="I2547">
        <v>-110.1490563</v>
      </c>
      <c r="J2547" s="1" t="str">
        <f t="shared" si="265"/>
        <v>Till</v>
      </c>
      <c r="K2547" s="1" t="str">
        <f t="shared" si="266"/>
        <v>Grain Mount: 0.50 – 1.00 mm</v>
      </c>
      <c r="L2547" t="s">
        <v>19412</v>
      </c>
      <c r="M2547" s="1" t="str">
        <f>HYPERLINK("http://geochem.nrcan.gc.ca/cdogs/content/kwd/kwd030115_e.htm", "Chr")</f>
        <v>Chr</v>
      </c>
      <c r="N2547" t="s">
        <v>13590</v>
      </c>
      <c r="O2547" t="s">
        <v>33</v>
      </c>
      <c r="P2547" t="s">
        <v>19771</v>
      </c>
      <c r="Q2547" t="s">
        <v>19772</v>
      </c>
      <c r="R2547" t="s">
        <v>33</v>
      </c>
      <c r="S2547" t="s">
        <v>4361</v>
      </c>
      <c r="T2547" t="s">
        <v>3940</v>
      </c>
      <c r="U2547" t="s">
        <v>209</v>
      </c>
      <c r="V2547" t="s">
        <v>2960</v>
      </c>
      <c r="W2547" t="s">
        <v>19773</v>
      </c>
      <c r="X2547" t="s">
        <v>19116</v>
      </c>
    </row>
    <row r="2548" spans="1:24" hidden="1" x14ac:dyDescent="0.25">
      <c r="A2548" t="s">
        <v>19774</v>
      </c>
      <c r="B2548" t="s">
        <v>19775</v>
      </c>
      <c r="C2548" s="1" t="str">
        <f t="shared" si="263"/>
        <v>21:0955</v>
      </c>
      <c r="D2548" s="1" t="str">
        <f t="shared" si="264"/>
        <v>21:0006</v>
      </c>
      <c r="E2548" t="s">
        <v>14760</v>
      </c>
      <c r="F2548" t="s">
        <v>19776</v>
      </c>
      <c r="H2548">
        <v>64.588883600000003</v>
      </c>
      <c r="I2548">
        <v>-110.2056468</v>
      </c>
      <c r="J2548" s="1" t="str">
        <f t="shared" si="265"/>
        <v>Till</v>
      </c>
      <c r="K2548" s="1" t="str">
        <f t="shared" si="266"/>
        <v>Grain Mount: 0.50 – 1.00 mm</v>
      </c>
      <c r="L2548" t="s">
        <v>19412</v>
      </c>
      <c r="M2548" s="1" t="str">
        <f>HYPERLINK("http://geochem.nrcan.gc.ca/cdogs/content/kwd/kwd030523_e.htm", "Prp")</f>
        <v>Prp</v>
      </c>
      <c r="N2548" t="s">
        <v>19777</v>
      </c>
      <c r="O2548" t="s">
        <v>6962</v>
      </c>
      <c r="P2548" t="s">
        <v>19778</v>
      </c>
      <c r="Q2548" t="s">
        <v>19779</v>
      </c>
      <c r="R2548" t="s">
        <v>411</v>
      </c>
      <c r="S2548" t="s">
        <v>13603</v>
      </c>
      <c r="T2548" t="s">
        <v>2980</v>
      </c>
      <c r="U2548" t="s">
        <v>686</v>
      </c>
      <c r="V2548" t="s">
        <v>19780</v>
      </c>
      <c r="W2548" t="s">
        <v>6274</v>
      </c>
      <c r="X2548" t="s">
        <v>19781</v>
      </c>
    </row>
    <row r="2549" spans="1:24" hidden="1" x14ac:dyDescent="0.25">
      <c r="A2549" t="s">
        <v>19782</v>
      </c>
      <c r="B2549" t="s">
        <v>19783</v>
      </c>
      <c r="C2549" s="1" t="str">
        <f t="shared" si="263"/>
        <v>21:0955</v>
      </c>
      <c r="D2549" s="1" t="str">
        <f t="shared" si="264"/>
        <v>21:0006</v>
      </c>
      <c r="E2549" t="s">
        <v>14760</v>
      </c>
      <c r="F2549" t="s">
        <v>19784</v>
      </c>
      <c r="H2549">
        <v>64.588883600000003</v>
      </c>
      <c r="I2549">
        <v>-110.2056468</v>
      </c>
      <c r="J2549" s="1" t="str">
        <f t="shared" si="265"/>
        <v>Till</v>
      </c>
      <c r="K2549" s="1" t="str">
        <f t="shared" si="266"/>
        <v>Grain Mount: 0.50 – 1.00 mm</v>
      </c>
      <c r="L2549" t="s">
        <v>19412</v>
      </c>
      <c r="M2549" s="1" t="str">
        <f>HYPERLINK("http://geochem.nrcan.gc.ca/cdogs/content/kwd/kwd030523_e.htm", "Prp")</f>
        <v>Prp</v>
      </c>
      <c r="N2549" t="s">
        <v>10496</v>
      </c>
      <c r="O2549" t="s">
        <v>19785</v>
      </c>
      <c r="P2549" t="s">
        <v>8600</v>
      </c>
      <c r="Q2549" t="s">
        <v>19786</v>
      </c>
      <c r="R2549" t="s">
        <v>33</v>
      </c>
      <c r="S2549" t="s">
        <v>14280</v>
      </c>
      <c r="T2549" t="s">
        <v>19787</v>
      </c>
      <c r="U2549" t="s">
        <v>33</v>
      </c>
      <c r="V2549" t="s">
        <v>19788</v>
      </c>
      <c r="W2549" t="s">
        <v>254</v>
      </c>
      <c r="X2549" t="s">
        <v>15233</v>
      </c>
    </row>
    <row r="2550" spans="1:24" hidden="1" x14ac:dyDescent="0.25">
      <c r="A2550" t="s">
        <v>19789</v>
      </c>
      <c r="B2550" t="s">
        <v>19790</v>
      </c>
      <c r="C2550" s="1" t="str">
        <f t="shared" si="263"/>
        <v>21:0955</v>
      </c>
      <c r="D2550" s="1" t="str">
        <f t="shared" si="264"/>
        <v>21:0006</v>
      </c>
      <c r="E2550" t="s">
        <v>14760</v>
      </c>
      <c r="F2550" t="s">
        <v>19791</v>
      </c>
      <c r="H2550">
        <v>64.588883600000003</v>
      </c>
      <c r="I2550">
        <v>-110.2056468</v>
      </c>
      <c r="J2550" s="1" t="str">
        <f t="shared" si="265"/>
        <v>Till</v>
      </c>
      <c r="K2550" s="1" t="str">
        <f t="shared" si="266"/>
        <v>Grain Mount: 0.50 – 1.00 mm</v>
      </c>
      <c r="L2550" t="s">
        <v>19412</v>
      </c>
      <c r="M2550" s="1" t="str">
        <f>HYPERLINK("http://geochem.nrcan.gc.ca/cdogs/content/kwd/kwd030523_e.htm", "Prp")</f>
        <v>Prp</v>
      </c>
      <c r="N2550" t="s">
        <v>19021</v>
      </c>
      <c r="O2550" t="s">
        <v>19792</v>
      </c>
      <c r="P2550" t="s">
        <v>19793</v>
      </c>
      <c r="Q2550" t="s">
        <v>1447</v>
      </c>
      <c r="R2550" t="s">
        <v>33</v>
      </c>
      <c r="S2550" t="s">
        <v>12191</v>
      </c>
      <c r="T2550" t="s">
        <v>3409</v>
      </c>
      <c r="U2550" t="s">
        <v>474</v>
      </c>
      <c r="V2550" t="s">
        <v>19794</v>
      </c>
      <c r="W2550" t="s">
        <v>2707</v>
      </c>
      <c r="X2550" t="s">
        <v>18216</v>
      </c>
    </row>
    <row r="2551" spans="1:24" hidden="1" x14ac:dyDescent="0.25">
      <c r="A2551" t="s">
        <v>19795</v>
      </c>
      <c r="B2551" t="s">
        <v>19796</v>
      </c>
      <c r="C2551" s="1" t="str">
        <f t="shared" si="263"/>
        <v>21:0955</v>
      </c>
      <c r="D2551" s="1" t="str">
        <f t="shared" si="264"/>
        <v>21:0006</v>
      </c>
      <c r="E2551" t="s">
        <v>14760</v>
      </c>
      <c r="F2551" t="s">
        <v>19797</v>
      </c>
      <c r="H2551">
        <v>64.588883600000003</v>
      </c>
      <c r="I2551">
        <v>-110.2056468</v>
      </c>
      <c r="J2551" s="1" t="str">
        <f t="shared" si="265"/>
        <v>Till</v>
      </c>
      <c r="K2551" s="1" t="str">
        <f t="shared" si="266"/>
        <v>Grain Mount: 0.50 – 1.00 mm</v>
      </c>
      <c r="L2551" t="s">
        <v>19412</v>
      </c>
      <c r="M2551" s="1" t="str">
        <f>HYPERLINK("http://geochem.nrcan.gc.ca/cdogs/content/kwd/kwd030523_e.htm", "Prp")</f>
        <v>Prp</v>
      </c>
      <c r="N2551" t="s">
        <v>19798</v>
      </c>
      <c r="O2551" t="s">
        <v>19799</v>
      </c>
      <c r="P2551" t="s">
        <v>19800</v>
      </c>
      <c r="Q2551" t="s">
        <v>12611</v>
      </c>
      <c r="R2551" t="s">
        <v>411</v>
      </c>
      <c r="S2551" t="s">
        <v>12309</v>
      </c>
      <c r="T2551" t="s">
        <v>2759</v>
      </c>
      <c r="U2551" t="s">
        <v>474</v>
      </c>
      <c r="V2551" t="s">
        <v>12613</v>
      </c>
      <c r="W2551" t="s">
        <v>5070</v>
      </c>
      <c r="X2551" t="s">
        <v>19801</v>
      </c>
    </row>
    <row r="2552" spans="1:24" hidden="1" x14ac:dyDescent="0.25">
      <c r="A2552" t="s">
        <v>19802</v>
      </c>
      <c r="B2552" t="s">
        <v>19803</v>
      </c>
      <c r="C2552" s="1" t="str">
        <f t="shared" si="263"/>
        <v>21:0955</v>
      </c>
      <c r="D2552" s="1" t="str">
        <f t="shared" si="264"/>
        <v>21:0006</v>
      </c>
      <c r="E2552" t="s">
        <v>14760</v>
      </c>
      <c r="F2552" t="s">
        <v>19804</v>
      </c>
      <c r="H2552">
        <v>64.588883600000003</v>
      </c>
      <c r="I2552">
        <v>-110.2056468</v>
      </c>
      <c r="J2552" s="1" t="str">
        <f t="shared" si="265"/>
        <v>Till</v>
      </c>
      <c r="K2552" s="1" t="str">
        <f t="shared" si="266"/>
        <v>Grain Mount: 0.50 – 1.00 mm</v>
      </c>
      <c r="L2552" t="s">
        <v>19412</v>
      </c>
      <c r="M2552" s="1" t="str">
        <f>HYPERLINK("http://geochem.nrcan.gc.ca/cdogs/content/kwd/kwd030530_e.htm", "Cr_Di")</f>
        <v>Cr_Di</v>
      </c>
      <c r="N2552" t="s">
        <v>19805</v>
      </c>
      <c r="O2552" t="s">
        <v>19806</v>
      </c>
      <c r="P2552" t="s">
        <v>377</v>
      </c>
      <c r="Q2552" t="s">
        <v>14310</v>
      </c>
      <c r="R2552" t="s">
        <v>104</v>
      </c>
      <c r="S2552" t="s">
        <v>19807</v>
      </c>
      <c r="T2552" t="s">
        <v>1036</v>
      </c>
      <c r="U2552" t="s">
        <v>5153</v>
      </c>
      <c r="V2552" t="s">
        <v>19808</v>
      </c>
      <c r="W2552" t="s">
        <v>3021</v>
      </c>
      <c r="X2552" t="s">
        <v>9082</v>
      </c>
    </row>
    <row r="2553" spans="1:24" hidden="1" x14ac:dyDescent="0.25">
      <c r="A2553" t="s">
        <v>19809</v>
      </c>
      <c r="B2553" t="s">
        <v>19810</v>
      </c>
      <c r="C2553" s="1" t="str">
        <f t="shared" si="263"/>
        <v>21:0955</v>
      </c>
      <c r="D2553" s="1" t="str">
        <f t="shared" si="264"/>
        <v>21:0006</v>
      </c>
      <c r="E2553" t="s">
        <v>14890</v>
      </c>
      <c r="F2553" t="s">
        <v>19811</v>
      </c>
      <c r="H2553">
        <v>64.863397800000001</v>
      </c>
      <c r="I2553">
        <v>-110.883619</v>
      </c>
      <c r="J2553" s="1" t="str">
        <f t="shared" si="265"/>
        <v>Till</v>
      </c>
      <c r="K2553" s="1" t="str">
        <f t="shared" si="266"/>
        <v>Grain Mount: 0.50 – 1.00 mm</v>
      </c>
      <c r="L2553" t="s">
        <v>19412</v>
      </c>
      <c r="M2553" s="1" t="str">
        <f>HYPERLINK("http://geochem.nrcan.gc.ca/cdogs/content/kwd/kwd030538_e.htm", "Mg_Ilm")</f>
        <v>Mg_Ilm</v>
      </c>
      <c r="N2553" t="s">
        <v>3900</v>
      </c>
      <c r="O2553" t="s">
        <v>2609</v>
      </c>
      <c r="P2553" t="s">
        <v>5293</v>
      </c>
      <c r="Q2553" t="s">
        <v>19812</v>
      </c>
      <c r="R2553" t="s">
        <v>33</v>
      </c>
      <c r="S2553" t="s">
        <v>19813</v>
      </c>
      <c r="T2553" t="s">
        <v>939</v>
      </c>
      <c r="U2553" t="s">
        <v>728</v>
      </c>
      <c r="V2553" t="s">
        <v>33</v>
      </c>
      <c r="W2553" t="s">
        <v>19814</v>
      </c>
      <c r="X2553" t="s">
        <v>19815</v>
      </c>
    </row>
    <row r="2554" spans="1:24" hidden="1" x14ac:dyDescent="0.25">
      <c r="A2554" t="s">
        <v>19816</v>
      </c>
      <c r="B2554" t="s">
        <v>19817</v>
      </c>
      <c r="C2554" s="1" t="str">
        <f t="shared" si="263"/>
        <v>21:0955</v>
      </c>
      <c r="D2554" s="1" t="str">
        <f t="shared" si="264"/>
        <v>21:0006</v>
      </c>
      <c r="E2554" t="s">
        <v>14890</v>
      </c>
      <c r="F2554" t="s">
        <v>19818</v>
      </c>
      <c r="H2554">
        <v>64.863397800000001</v>
      </c>
      <c r="I2554">
        <v>-110.883619</v>
      </c>
      <c r="J2554" s="1" t="str">
        <f t="shared" si="265"/>
        <v>Till</v>
      </c>
      <c r="K2554" s="1" t="str">
        <f t="shared" si="266"/>
        <v>Grain Mount: 0.50 – 1.00 mm</v>
      </c>
      <c r="L2554" t="s">
        <v>19412</v>
      </c>
      <c r="M2554" s="1" t="str">
        <f>HYPERLINK("http://geochem.nrcan.gc.ca/cdogs/content/kwd/kwd030538_e.htm", "Mg_Ilm")</f>
        <v>Mg_Ilm</v>
      </c>
      <c r="N2554" t="s">
        <v>1513</v>
      </c>
      <c r="O2554" t="s">
        <v>641</v>
      </c>
      <c r="P2554" t="s">
        <v>5803</v>
      </c>
      <c r="Q2554" t="s">
        <v>6235</v>
      </c>
      <c r="R2554" t="s">
        <v>33</v>
      </c>
      <c r="S2554" t="s">
        <v>19819</v>
      </c>
      <c r="T2554" t="s">
        <v>599</v>
      </c>
      <c r="U2554" t="s">
        <v>209</v>
      </c>
      <c r="V2554" t="s">
        <v>414</v>
      </c>
      <c r="W2554" t="s">
        <v>19820</v>
      </c>
      <c r="X2554" t="s">
        <v>19821</v>
      </c>
    </row>
    <row r="2555" spans="1:24" hidden="1" x14ac:dyDescent="0.25">
      <c r="A2555" t="s">
        <v>19822</v>
      </c>
      <c r="B2555" t="s">
        <v>19823</v>
      </c>
      <c r="C2555" s="1" t="str">
        <f t="shared" si="263"/>
        <v>21:0955</v>
      </c>
      <c r="D2555" s="1" t="str">
        <f t="shared" si="264"/>
        <v>21:0006</v>
      </c>
      <c r="E2555" t="s">
        <v>15275</v>
      </c>
      <c r="F2555" t="s">
        <v>19824</v>
      </c>
      <c r="H2555">
        <v>64.750862400000003</v>
      </c>
      <c r="I2555">
        <v>-111.30219289999999</v>
      </c>
      <c r="J2555" s="1" t="str">
        <f t="shared" si="265"/>
        <v>Till</v>
      </c>
      <c r="K2555" s="1" t="str">
        <f t="shared" si="266"/>
        <v>Grain Mount: 0.50 – 1.00 mm</v>
      </c>
      <c r="L2555" t="s">
        <v>19412</v>
      </c>
      <c r="M2555" s="1" t="str">
        <f t="shared" ref="M2555:M2560" si="267">HYPERLINK("http://geochem.nrcan.gc.ca/cdogs/content/kwd/kwd030523_e.htm", "Prp")</f>
        <v>Prp</v>
      </c>
      <c r="N2555" t="s">
        <v>19825</v>
      </c>
      <c r="O2555" t="s">
        <v>19826</v>
      </c>
      <c r="P2555" t="s">
        <v>19827</v>
      </c>
      <c r="Q2555" t="s">
        <v>19828</v>
      </c>
      <c r="R2555" t="s">
        <v>33</v>
      </c>
      <c r="S2555" t="s">
        <v>4137</v>
      </c>
      <c r="T2555" t="s">
        <v>2288</v>
      </c>
      <c r="U2555" t="s">
        <v>184</v>
      </c>
      <c r="V2555" t="s">
        <v>19829</v>
      </c>
      <c r="W2555" t="s">
        <v>1513</v>
      </c>
      <c r="X2555" t="s">
        <v>19830</v>
      </c>
    </row>
    <row r="2556" spans="1:24" hidden="1" x14ac:dyDescent="0.25">
      <c r="A2556" t="s">
        <v>19831</v>
      </c>
      <c r="B2556" t="s">
        <v>19832</v>
      </c>
      <c r="C2556" s="1" t="str">
        <f t="shared" si="263"/>
        <v>21:0955</v>
      </c>
      <c r="D2556" s="1" t="str">
        <f t="shared" si="264"/>
        <v>21:0006</v>
      </c>
      <c r="E2556" t="s">
        <v>15275</v>
      </c>
      <c r="F2556" t="s">
        <v>19833</v>
      </c>
      <c r="H2556">
        <v>64.750862400000003</v>
      </c>
      <c r="I2556">
        <v>-111.30219289999999</v>
      </c>
      <c r="J2556" s="1" t="str">
        <f t="shared" si="265"/>
        <v>Till</v>
      </c>
      <c r="K2556" s="1" t="str">
        <f t="shared" si="266"/>
        <v>Grain Mount: 0.50 – 1.00 mm</v>
      </c>
      <c r="L2556" t="s">
        <v>19412</v>
      </c>
      <c r="M2556" s="1" t="str">
        <f t="shared" si="267"/>
        <v>Prp</v>
      </c>
      <c r="N2556" t="s">
        <v>12879</v>
      </c>
      <c r="O2556" t="s">
        <v>4332</v>
      </c>
      <c r="P2556" t="s">
        <v>19834</v>
      </c>
      <c r="Q2556" t="s">
        <v>19835</v>
      </c>
      <c r="R2556" t="s">
        <v>33</v>
      </c>
      <c r="S2556" t="s">
        <v>19836</v>
      </c>
      <c r="T2556" t="s">
        <v>333</v>
      </c>
      <c r="U2556" t="s">
        <v>33</v>
      </c>
      <c r="V2556" t="s">
        <v>12528</v>
      </c>
      <c r="W2556" t="s">
        <v>33</v>
      </c>
      <c r="X2556" t="s">
        <v>19837</v>
      </c>
    </row>
    <row r="2557" spans="1:24" hidden="1" x14ac:dyDescent="0.25">
      <c r="A2557" t="s">
        <v>19838</v>
      </c>
      <c r="B2557" t="s">
        <v>19839</v>
      </c>
      <c r="C2557" s="1" t="str">
        <f t="shared" si="263"/>
        <v>21:0955</v>
      </c>
      <c r="D2557" s="1" t="str">
        <f t="shared" si="264"/>
        <v>21:0006</v>
      </c>
      <c r="E2557" t="s">
        <v>15275</v>
      </c>
      <c r="F2557" t="s">
        <v>19840</v>
      </c>
      <c r="H2557">
        <v>64.750862400000003</v>
      </c>
      <c r="I2557">
        <v>-111.30219289999999</v>
      </c>
      <c r="J2557" s="1" t="str">
        <f t="shared" si="265"/>
        <v>Till</v>
      </c>
      <c r="K2557" s="1" t="str">
        <f t="shared" si="266"/>
        <v>Grain Mount: 0.50 – 1.00 mm</v>
      </c>
      <c r="L2557" t="s">
        <v>19412</v>
      </c>
      <c r="M2557" s="1" t="str">
        <f t="shared" si="267"/>
        <v>Prp</v>
      </c>
      <c r="N2557" t="s">
        <v>19841</v>
      </c>
      <c r="O2557" t="s">
        <v>19842</v>
      </c>
      <c r="P2557" t="s">
        <v>8828</v>
      </c>
      <c r="Q2557" t="s">
        <v>19136</v>
      </c>
      <c r="R2557" t="s">
        <v>33</v>
      </c>
      <c r="S2557" t="s">
        <v>6320</v>
      </c>
      <c r="T2557" t="s">
        <v>2759</v>
      </c>
      <c r="U2557" t="s">
        <v>170</v>
      </c>
      <c r="V2557" t="s">
        <v>19843</v>
      </c>
      <c r="W2557" t="s">
        <v>3191</v>
      </c>
      <c r="X2557" t="s">
        <v>19844</v>
      </c>
    </row>
    <row r="2558" spans="1:24" hidden="1" x14ac:dyDescent="0.25">
      <c r="A2558" t="s">
        <v>19845</v>
      </c>
      <c r="B2558" t="s">
        <v>19846</v>
      </c>
      <c r="C2558" s="1" t="str">
        <f t="shared" si="263"/>
        <v>21:0955</v>
      </c>
      <c r="D2558" s="1" t="str">
        <f t="shared" si="264"/>
        <v>21:0006</v>
      </c>
      <c r="E2558" t="s">
        <v>15275</v>
      </c>
      <c r="F2558" t="s">
        <v>19847</v>
      </c>
      <c r="H2558">
        <v>64.750862400000003</v>
      </c>
      <c r="I2558">
        <v>-111.30219289999999</v>
      </c>
      <c r="J2558" s="1" t="str">
        <f t="shared" si="265"/>
        <v>Till</v>
      </c>
      <c r="K2558" s="1" t="str">
        <f t="shared" si="266"/>
        <v>Grain Mount: 0.50 – 1.00 mm</v>
      </c>
      <c r="L2558" t="s">
        <v>19412</v>
      </c>
      <c r="M2558" s="1" t="str">
        <f t="shared" si="267"/>
        <v>Prp</v>
      </c>
      <c r="N2558" t="s">
        <v>16194</v>
      </c>
      <c r="O2558" t="s">
        <v>8460</v>
      </c>
      <c r="P2558" t="s">
        <v>6036</v>
      </c>
      <c r="Q2558" t="s">
        <v>10494</v>
      </c>
      <c r="R2558" t="s">
        <v>555</v>
      </c>
      <c r="S2558" t="s">
        <v>3644</v>
      </c>
      <c r="T2558" t="s">
        <v>4285</v>
      </c>
      <c r="U2558" t="s">
        <v>246</v>
      </c>
      <c r="V2558" t="s">
        <v>19848</v>
      </c>
      <c r="W2558" t="s">
        <v>1822</v>
      </c>
      <c r="X2558" t="s">
        <v>17470</v>
      </c>
    </row>
    <row r="2559" spans="1:24" hidden="1" x14ac:dyDescent="0.25">
      <c r="A2559" t="s">
        <v>19849</v>
      </c>
      <c r="B2559" t="s">
        <v>19850</v>
      </c>
      <c r="C2559" s="1" t="str">
        <f t="shared" si="263"/>
        <v>21:0955</v>
      </c>
      <c r="D2559" s="1" t="str">
        <f t="shared" si="264"/>
        <v>21:0006</v>
      </c>
      <c r="E2559" t="s">
        <v>15275</v>
      </c>
      <c r="F2559" t="s">
        <v>19851</v>
      </c>
      <c r="H2559">
        <v>64.750862400000003</v>
      </c>
      <c r="I2559">
        <v>-111.30219289999999</v>
      </c>
      <c r="J2559" s="1" t="str">
        <f t="shared" si="265"/>
        <v>Till</v>
      </c>
      <c r="K2559" s="1" t="str">
        <f t="shared" si="266"/>
        <v>Grain Mount: 0.50 – 1.00 mm</v>
      </c>
      <c r="L2559" t="s">
        <v>19412</v>
      </c>
      <c r="M2559" s="1" t="str">
        <f t="shared" si="267"/>
        <v>Prp</v>
      </c>
      <c r="N2559" t="s">
        <v>19852</v>
      </c>
      <c r="O2559" t="s">
        <v>12590</v>
      </c>
      <c r="P2559" t="s">
        <v>17973</v>
      </c>
      <c r="Q2559" t="s">
        <v>3808</v>
      </c>
      <c r="R2559" t="s">
        <v>33</v>
      </c>
      <c r="S2559" t="s">
        <v>1940</v>
      </c>
      <c r="T2559" t="s">
        <v>212</v>
      </c>
      <c r="U2559" t="s">
        <v>462</v>
      </c>
      <c r="V2559" t="s">
        <v>51</v>
      </c>
      <c r="W2559" t="s">
        <v>189</v>
      </c>
      <c r="X2559" t="s">
        <v>19853</v>
      </c>
    </row>
    <row r="2560" spans="1:24" hidden="1" x14ac:dyDescent="0.25">
      <c r="A2560" t="s">
        <v>19854</v>
      </c>
      <c r="B2560" t="s">
        <v>19855</v>
      </c>
      <c r="C2560" s="1" t="str">
        <f t="shared" si="263"/>
        <v>21:0955</v>
      </c>
      <c r="D2560" s="1" t="str">
        <f t="shared" si="264"/>
        <v>21:0006</v>
      </c>
      <c r="E2560" t="s">
        <v>15275</v>
      </c>
      <c r="F2560" t="s">
        <v>19856</v>
      </c>
      <c r="H2560">
        <v>64.750862400000003</v>
      </c>
      <c r="I2560">
        <v>-111.30219289999999</v>
      </c>
      <c r="J2560" s="1" t="str">
        <f t="shared" si="265"/>
        <v>Till</v>
      </c>
      <c r="K2560" s="1" t="str">
        <f t="shared" si="266"/>
        <v>Grain Mount: 0.50 – 1.00 mm</v>
      </c>
      <c r="L2560" t="s">
        <v>19412</v>
      </c>
      <c r="M2560" s="1" t="str">
        <f t="shared" si="267"/>
        <v>Prp</v>
      </c>
      <c r="N2560" t="s">
        <v>19857</v>
      </c>
      <c r="O2560" t="s">
        <v>9808</v>
      </c>
      <c r="P2560" t="s">
        <v>19858</v>
      </c>
      <c r="Q2560" t="s">
        <v>17207</v>
      </c>
      <c r="R2560" t="s">
        <v>33</v>
      </c>
      <c r="S2560" t="s">
        <v>19859</v>
      </c>
      <c r="T2560" t="s">
        <v>556</v>
      </c>
      <c r="U2560" t="s">
        <v>366</v>
      </c>
      <c r="V2560" t="s">
        <v>11635</v>
      </c>
      <c r="W2560" t="s">
        <v>10984</v>
      </c>
      <c r="X2560" t="s">
        <v>19860</v>
      </c>
    </row>
    <row r="2561" spans="1:24" hidden="1" x14ac:dyDescent="0.25">
      <c r="A2561" t="s">
        <v>19861</v>
      </c>
      <c r="B2561" t="s">
        <v>19862</v>
      </c>
      <c r="C2561" s="1" t="str">
        <f t="shared" si="263"/>
        <v>21:0955</v>
      </c>
      <c r="D2561" s="1" t="str">
        <f t="shared" si="264"/>
        <v>21:0006</v>
      </c>
      <c r="E2561" t="s">
        <v>15275</v>
      </c>
      <c r="F2561" t="s">
        <v>19863</v>
      </c>
      <c r="H2561">
        <v>64.750862400000003</v>
      </c>
      <c r="I2561">
        <v>-111.30219289999999</v>
      </c>
      <c r="J2561" s="1" t="str">
        <f t="shared" si="265"/>
        <v>Till</v>
      </c>
      <c r="K2561" s="1" t="str">
        <f t="shared" si="266"/>
        <v>Grain Mount: 0.50 – 1.00 mm</v>
      </c>
      <c r="L2561" t="s">
        <v>19412</v>
      </c>
      <c r="M2561" s="1" t="str">
        <f>HYPERLINK("http://geochem.nrcan.gc.ca/cdogs/content/kwd/kwd030115_e.htm", "Chr")</f>
        <v>Chr</v>
      </c>
      <c r="N2561" t="s">
        <v>19864</v>
      </c>
      <c r="O2561" t="s">
        <v>226</v>
      </c>
      <c r="P2561" t="s">
        <v>19865</v>
      </c>
      <c r="Q2561" t="s">
        <v>19866</v>
      </c>
      <c r="R2561" t="s">
        <v>462</v>
      </c>
      <c r="S2561" t="s">
        <v>19867</v>
      </c>
      <c r="T2561" t="s">
        <v>2356</v>
      </c>
      <c r="U2561" t="s">
        <v>33</v>
      </c>
      <c r="V2561" t="s">
        <v>792</v>
      </c>
      <c r="W2561" t="s">
        <v>1321</v>
      </c>
      <c r="X2561" t="s">
        <v>19868</v>
      </c>
    </row>
    <row r="2562" spans="1:24" hidden="1" x14ac:dyDescent="0.25">
      <c r="A2562" t="s">
        <v>19869</v>
      </c>
      <c r="B2562" t="s">
        <v>19870</v>
      </c>
      <c r="C2562" s="1" t="str">
        <f t="shared" si="263"/>
        <v>21:0955</v>
      </c>
      <c r="D2562" s="1" t="str">
        <f t="shared" si="264"/>
        <v>21:0006</v>
      </c>
      <c r="E2562" t="s">
        <v>19871</v>
      </c>
      <c r="F2562" t="s">
        <v>19872</v>
      </c>
      <c r="H2562">
        <v>64.984633900000006</v>
      </c>
      <c r="I2562">
        <v>-111.1360172</v>
      </c>
      <c r="J2562" s="1" t="str">
        <f t="shared" si="265"/>
        <v>Till</v>
      </c>
      <c r="K2562" s="1" t="str">
        <f t="shared" ref="K2562:K2603" si="268">HYPERLINK("http://geochem.nrcan.gc.ca/cdogs/content/kwd/kwd080043_e.htm", "Grain Mount: 0.25 – 0.50 mm")</f>
        <v>Grain Mount: 0.25 – 0.50 mm</v>
      </c>
      <c r="L2562" t="s">
        <v>19412</v>
      </c>
      <c r="M2562" s="1" t="str">
        <f>HYPERLINK("http://geochem.nrcan.gc.ca/cdogs/content/kwd/kwd030684_e.htm", "Plucked")</f>
        <v>Plucked</v>
      </c>
      <c r="N2562" t="s">
        <v>19873</v>
      </c>
      <c r="O2562" t="s">
        <v>19873</v>
      </c>
      <c r="P2562" t="s">
        <v>19873</v>
      </c>
      <c r="Q2562" t="s">
        <v>19873</v>
      </c>
      <c r="R2562" t="s">
        <v>19873</v>
      </c>
      <c r="S2562" t="s">
        <v>19873</v>
      </c>
      <c r="T2562" t="s">
        <v>19873</v>
      </c>
      <c r="U2562" t="s">
        <v>19873</v>
      </c>
      <c r="V2562" t="s">
        <v>19873</v>
      </c>
      <c r="W2562" t="s">
        <v>19873</v>
      </c>
      <c r="X2562" t="s">
        <v>19873</v>
      </c>
    </row>
    <row r="2563" spans="1:24" hidden="1" x14ac:dyDescent="0.25">
      <c r="A2563" t="s">
        <v>19874</v>
      </c>
      <c r="B2563" t="s">
        <v>19875</v>
      </c>
      <c r="C2563" s="1" t="str">
        <f t="shared" si="263"/>
        <v>21:0955</v>
      </c>
      <c r="D2563" s="1" t="str">
        <f t="shared" si="264"/>
        <v>21:0006</v>
      </c>
      <c r="E2563" t="s">
        <v>19871</v>
      </c>
      <c r="F2563" t="s">
        <v>19876</v>
      </c>
      <c r="H2563">
        <v>64.984633900000006</v>
      </c>
      <c r="I2563">
        <v>-111.1360172</v>
      </c>
      <c r="J2563" s="1" t="str">
        <f t="shared" si="265"/>
        <v>Till</v>
      </c>
      <c r="K2563" s="1" t="str">
        <f t="shared" si="268"/>
        <v>Grain Mount: 0.25 – 0.50 mm</v>
      </c>
      <c r="L2563" t="s">
        <v>19412</v>
      </c>
      <c r="M2563" s="1" t="str">
        <f>HYPERLINK("http://geochem.nrcan.gc.ca/cdogs/content/kwd/kwd030524_e.htm", "Alm")</f>
        <v>Alm</v>
      </c>
      <c r="N2563" t="s">
        <v>3699</v>
      </c>
      <c r="O2563" t="s">
        <v>19877</v>
      </c>
      <c r="P2563" t="s">
        <v>469</v>
      </c>
      <c r="Q2563" t="s">
        <v>19878</v>
      </c>
      <c r="R2563" t="s">
        <v>33</v>
      </c>
      <c r="S2563" t="s">
        <v>19879</v>
      </c>
      <c r="T2563" t="s">
        <v>13550</v>
      </c>
      <c r="U2563" t="s">
        <v>61</v>
      </c>
      <c r="V2563" t="s">
        <v>19880</v>
      </c>
      <c r="W2563" t="s">
        <v>78</v>
      </c>
      <c r="X2563" t="s">
        <v>19881</v>
      </c>
    </row>
    <row r="2564" spans="1:24" hidden="1" x14ac:dyDescent="0.25">
      <c r="A2564" t="s">
        <v>19882</v>
      </c>
      <c r="B2564" t="s">
        <v>19883</v>
      </c>
      <c r="C2564" s="1" t="str">
        <f t="shared" si="263"/>
        <v>21:0955</v>
      </c>
      <c r="D2564" s="1" t="str">
        <f t="shared" si="264"/>
        <v>21:0006</v>
      </c>
      <c r="E2564" t="s">
        <v>19884</v>
      </c>
      <c r="F2564" t="s">
        <v>19885</v>
      </c>
      <c r="H2564">
        <v>64.983060699999996</v>
      </c>
      <c r="I2564">
        <v>-111.3700383</v>
      </c>
      <c r="J2564" s="1" t="str">
        <f t="shared" si="265"/>
        <v>Till</v>
      </c>
      <c r="K2564" s="1" t="str">
        <f t="shared" si="268"/>
        <v>Grain Mount: 0.25 – 0.50 mm</v>
      </c>
      <c r="L2564" t="s">
        <v>19412</v>
      </c>
      <c r="M2564" s="1" t="str">
        <f>HYPERLINK("http://geochem.nrcan.gc.ca/cdogs/content/kwd/kwd030120_e.htm", "Ilm")</f>
        <v>Ilm</v>
      </c>
      <c r="N2564" t="s">
        <v>1036</v>
      </c>
      <c r="O2564" t="s">
        <v>235</v>
      </c>
      <c r="P2564" t="s">
        <v>156</v>
      </c>
      <c r="Q2564" t="s">
        <v>19886</v>
      </c>
      <c r="R2564" t="s">
        <v>555</v>
      </c>
      <c r="S2564" t="s">
        <v>676</v>
      </c>
      <c r="T2564" t="s">
        <v>9479</v>
      </c>
      <c r="U2564" t="s">
        <v>87</v>
      </c>
      <c r="V2564" t="s">
        <v>1009</v>
      </c>
      <c r="W2564" t="s">
        <v>19887</v>
      </c>
      <c r="X2564" t="s">
        <v>19888</v>
      </c>
    </row>
    <row r="2565" spans="1:24" hidden="1" x14ac:dyDescent="0.25">
      <c r="A2565" t="s">
        <v>19889</v>
      </c>
      <c r="B2565" t="s">
        <v>19890</v>
      </c>
      <c r="C2565" s="1" t="str">
        <f t="shared" si="263"/>
        <v>21:0955</v>
      </c>
      <c r="D2565" s="1" t="str">
        <f t="shared" si="264"/>
        <v>21:0006</v>
      </c>
      <c r="E2565" t="s">
        <v>19891</v>
      </c>
      <c r="F2565" t="s">
        <v>19892</v>
      </c>
      <c r="H2565">
        <v>64.9538175</v>
      </c>
      <c r="I2565">
        <v>-111.61649749999999</v>
      </c>
      <c r="J2565" s="1" t="str">
        <f t="shared" si="265"/>
        <v>Till</v>
      </c>
      <c r="K2565" s="1" t="str">
        <f t="shared" si="268"/>
        <v>Grain Mount: 0.25 – 0.50 mm</v>
      </c>
      <c r="L2565" t="s">
        <v>19412</v>
      </c>
      <c r="M2565" s="1" t="str">
        <f>HYPERLINK("http://geochem.nrcan.gc.ca/cdogs/content/kwd/kwd030533_e.htm", "Tur")</f>
        <v>Tur</v>
      </c>
      <c r="N2565" t="s">
        <v>19893</v>
      </c>
      <c r="O2565" t="s">
        <v>1365</v>
      </c>
      <c r="P2565" t="s">
        <v>380</v>
      </c>
      <c r="Q2565" t="s">
        <v>19894</v>
      </c>
      <c r="R2565" t="s">
        <v>233</v>
      </c>
      <c r="S2565" t="s">
        <v>13197</v>
      </c>
      <c r="T2565" t="s">
        <v>1513</v>
      </c>
      <c r="U2565" t="s">
        <v>19895</v>
      </c>
      <c r="V2565" t="s">
        <v>19896</v>
      </c>
      <c r="W2565" t="s">
        <v>8925</v>
      </c>
      <c r="X2565" t="s">
        <v>19897</v>
      </c>
    </row>
    <row r="2566" spans="1:24" hidden="1" x14ac:dyDescent="0.25">
      <c r="A2566" t="s">
        <v>19898</v>
      </c>
      <c r="B2566" t="s">
        <v>19899</v>
      </c>
      <c r="C2566" s="1" t="str">
        <f t="shared" si="263"/>
        <v>21:0955</v>
      </c>
      <c r="D2566" s="1" t="str">
        <f t="shared" si="264"/>
        <v>21:0006</v>
      </c>
      <c r="E2566" t="s">
        <v>19900</v>
      </c>
      <c r="F2566" t="s">
        <v>19901</v>
      </c>
      <c r="H2566">
        <v>64.883038900000003</v>
      </c>
      <c r="I2566">
        <v>-111.6537261</v>
      </c>
      <c r="J2566" s="1" t="str">
        <f t="shared" si="265"/>
        <v>Till</v>
      </c>
      <c r="K2566" s="1" t="str">
        <f t="shared" si="268"/>
        <v>Grain Mount: 0.25 – 0.50 mm</v>
      </c>
      <c r="L2566" t="s">
        <v>19412</v>
      </c>
      <c r="M2566" s="1" t="str">
        <f>HYPERLINK("http://geochem.nrcan.gc.ca/cdogs/content/kwd/kwd030529_e.htm", "Hi_Cr_Di")</f>
        <v>Hi_Cr_Di</v>
      </c>
      <c r="N2566" t="s">
        <v>5976</v>
      </c>
      <c r="O2566" t="s">
        <v>4655</v>
      </c>
      <c r="P2566" t="s">
        <v>14662</v>
      </c>
      <c r="Q2566" t="s">
        <v>6716</v>
      </c>
      <c r="R2566" t="s">
        <v>414</v>
      </c>
      <c r="S2566" t="s">
        <v>10502</v>
      </c>
      <c r="T2566" t="s">
        <v>651</v>
      </c>
      <c r="U2566" t="s">
        <v>2335</v>
      </c>
      <c r="V2566" t="s">
        <v>19902</v>
      </c>
      <c r="W2566" t="s">
        <v>6675</v>
      </c>
      <c r="X2566" t="s">
        <v>19903</v>
      </c>
    </row>
    <row r="2567" spans="1:24" hidden="1" x14ac:dyDescent="0.25">
      <c r="A2567" t="s">
        <v>19904</v>
      </c>
      <c r="B2567" t="s">
        <v>19905</v>
      </c>
      <c r="C2567" s="1" t="str">
        <f t="shared" si="263"/>
        <v>21:0955</v>
      </c>
      <c r="D2567" s="1" t="str">
        <f t="shared" si="264"/>
        <v>21:0006</v>
      </c>
      <c r="E2567" t="s">
        <v>19900</v>
      </c>
      <c r="F2567" t="s">
        <v>19906</v>
      </c>
      <c r="H2567">
        <v>64.883038900000003</v>
      </c>
      <c r="I2567">
        <v>-111.6537261</v>
      </c>
      <c r="J2567" s="1" t="str">
        <f t="shared" si="265"/>
        <v>Till</v>
      </c>
      <c r="K2567" s="1" t="str">
        <f t="shared" si="268"/>
        <v>Grain Mount: 0.25 – 0.50 mm</v>
      </c>
      <c r="L2567" t="s">
        <v>19412</v>
      </c>
      <c r="M2567" s="1" t="str">
        <f>HYPERLINK("http://geochem.nrcan.gc.ca/cdogs/content/kwd/kwd030533_e.htm", "Tur")</f>
        <v>Tur</v>
      </c>
      <c r="N2567" t="s">
        <v>19907</v>
      </c>
      <c r="O2567" t="s">
        <v>669</v>
      </c>
      <c r="P2567" t="s">
        <v>33</v>
      </c>
      <c r="Q2567" t="s">
        <v>19908</v>
      </c>
      <c r="R2567" t="s">
        <v>645</v>
      </c>
      <c r="S2567" t="s">
        <v>10455</v>
      </c>
      <c r="T2567" t="s">
        <v>6114</v>
      </c>
      <c r="U2567" t="s">
        <v>19909</v>
      </c>
      <c r="V2567" t="s">
        <v>19910</v>
      </c>
      <c r="W2567" t="s">
        <v>4031</v>
      </c>
      <c r="X2567" t="s">
        <v>19911</v>
      </c>
    </row>
    <row r="2568" spans="1:24" hidden="1" x14ac:dyDescent="0.25">
      <c r="A2568" t="s">
        <v>19912</v>
      </c>
      <c r="B2568" t="s">
        <v>19913</v>
      </c>
      <c r="C2568" s="1" t="str">
        <f t="shared" si="263"/>
        <v>21:0955</v>
      </c>
      <c r="D2568" s="1" t="str">
        <f t="shared" si="264"/>
        <v>21:0006</v>
      </c>
      <c r="E2568" t="s">
        <v>19914</v>
      </c>
      <c r="F2568" t="s">
        <v>19915</v>
      </c>
      <c r="H2568">
        <v>64.528464499999998</v>
      </c>
      <c r="I2568">
        <v>-110.4715343</v>
      </c>
      <c r="J2568" s="1" t="str">
        <f t="shared" si="265"/>
        <v>Till</v>
      </c>
      <c r="K2568" s="1" t="str">
        <f t="shared" si="268"/>
        <v>Grain Mount: 0.25 – 0.50 mm</v>
      </c>
      <c r="L2568" t="s">
        <v>19412</v>
      </c>
      <c r="M2568" s="1" t="str">
        <f>HYPERLINK("http://geochem.nrcan.gc.ca/cdogs/content/kwd/kwd030523_e.htm", "Prp")</f>
        <v>Prp</v>
      </c>
      <c r="N2568" t="s">
        <v>19916</v>
      </c>
      <c r="O2568" t="s">
        <v>2538</v>
      </c>
      <c r="P2568" t="s">
        <v>3417</v>
      </c>
      <c r="Q2568" t="s">
        <v>11946</v>
      </c>
      <c r="R2568" t="s">
        <v>33</v>
      </c>
      <c r="S2568" t="s">
        <v>19917</v>
      </c>
      <c r="T2568" t="s">
        <v>2581</v>
      </c>
      <c r="U2568" t="s">
        <v>307</v>
      </c>
      <c r="V2568" t="s">
        <v>19918</v>
      </c>
      <c r="W2568" t="s">
        <v>5049</v>
      </c>
      <c r="X2568" t="s">
        <v>19919</v>
      </c>
    </row>
    <row r="2569" spans="1:24" hidden="1" x14ac:dyDescent="0.25">
      <c r="A2569" t="s">
        <v>19920</v>
      </c>
      <c r="B2569" t="s">
        <v>19921</v>
      </c>
      <c r="C2569" s="1" t="str">
        <f t="shared" si="263"/>
        <v>21:0955</v>
      </c>
      <c r="D2569" s="1" t="str">
        <f t="shared" si="264"/>
        <v>21:0006</v>
      </c>
      <c r="E2569" t="s">
        <v>19914</v>
      </c>
      <c r="F2569" t="s">
        <v>19922</v>
      </c>
      <c r="H2569">
        <v>64.528464499999998</v>
      </c>
      <c r="I2569">
        <v>-110.4715343</v>
      </c>
      <c r="J2569" s="1" t="str">
        <f t="shared" si="265"/>
        <v>Till</v>
      </c>
      <c r="K2569" s="1" t="str">
        <f t="shared" si="268"/>
        <v>Grain Mount: 0.25 – 0.50 mm</v>
      </c>
      <c r="L2569" t="s">
        <v>19412</v>
      </c>
      <c r="M2569" s="1" t="str">
        <f>HYPERLINK("http://geochem.nrcan.gc.ca/cdogs/content/kwd/kwd030523_e.htm", "Prp")</f>
        <v>Prp</v>
      </c>
      <c r="N2569" t="s">
        <v>19923</v>
      </c>
      <c r="O2569" t="s">
        <v>5785</v>
      </c>
      <c r="P2569" t="s">
        <v>19924</v>
      </c>
      <c r="Q2569" t="s">
        <v>19925</v>
      </c>
      <c r="R2569" t="s">
        <v>420</v>
      </c>
      <c r="S2569" t="s">
        <v>574</v>
      </c>
      <c r="T2569" t="s">
        <v>3588</v>
      </c>
      <c r="U2569" t="s">
        <v>390</v>
      </c>
      <c r="V2569" t="s">
        <v>19926</v>
      </c>
      <c r="W2569" t="s">
        <v>8436</v>
      </c>
      <c r="X2569" t="s">
        <v>19927</v>
      </c>
    </row>
    <row r="2570" spans="1:24" hidden="1" x14ac:dyDescent="0.25">
      <c r="A2570" t="s">
        <v>19928</v>
      </c>
      <c r="B2570" t="s">
        <v>19929</v>
      </c>
      <c r="C2570" s="1" t="str">
        <f t="shared" si="263"/>
        <v>21:0955</v>
      </c>
      <c r="D2570" s="1" t="str">
        <f t="shared" si="264"/>
        <v>21:0006</v>
      </c>
      <c r="E2570" t="s">
        <v>19914</v>
      </c>
      <c r="F2570" t="s">
        <v>19930</v>
      </c>
      <c r="H2570">
        <v>64.528464499999998</v>
      </c>
      <c r="I2570">
        <v>-110.4715343</v>
      </c>
      <c r="J2570" s="1" t="str">
        <f t="shared" si="265"/>
        <v>Till</v>
      </c>
      <c r="K2570" s="1" t="str">
        <f t="shared" si="268"/>
        <v>Grain Mount: 0.25 – 0.50 mm</v>
      </c>
      <c r="L2570" t="s">
        <v>19412</v>
      </c>
      <c r="M2570" s="1" t="str">
        <f>HYPERLINK("http://geochem.nrcan.gc.ca/cdogs/content/kwd/kwd030523_e.htm", "Prp")</f>
        <v>Prp</v>
      </c>
      <c r="N2570" t="s">
        <v>19931</v>
      </c>
      <c r="O2570" t="s">
        <v>19932</v>
      </c>
      <c r="P2570" t="s">
        <v>4408</v>
      </c>
      <c r="Q2570" t="s">
        <v>19933</v>
      </c>
      <c r="R2570" t="s">
        <v>245</v>
      </c>
      <c r="S2570" t="s">
        <v>19934</v>
      </c>
      <c r="T2570" t="s">
        <v>293</v>
      </c>
      <c r="U2570" t="s">
        <v>490</v>
      </c>
      <c r="V2570" t="s">
        <v>19935</v>
      </c>
      <c r="W2570" t="s">
        <v>8206</v>
      </c>
      <c r="X2570" t="s">
        <v>19936</v>
      </c>
    </row>
    <row r="2571" spans="1:24" hidden="1" x14ac:dyDescent="0.25">
      <c r="A2571" t="s">
        <v>19937</v>
      </c>
      <c r="B2571" t="s">
        <v>19938</v>
      </c>
      <c r="C2571" s="1" t="str">
        <f t="shared" si="263"/>
        <v>21:0955</v>
      </c>
      <c r="D2571" s="1" t="str">
        <f t="shared" si="264"/>
        <v>21:0006</v>
      </c>
      <c r="E2571" t="s">
        <v>19914</v>
      </c>
      <c r="F2571" t="s">
        <v>19939</v>
      </c>
      <c r="H2571">
        <v>64.528464499999998</v>
      </c>
      <c r="I2571">
        <v>-110.4715343</v>
      </c>
      <c r="J2571" s="1" t="str">
        <f t="shared" si="265"/>
        <v>Till</v>
      </c>
      <c r="K2571" s="1" t="str">
        <f t="shared" si="268"/>
        <v>Grain Mount: 0.25 – 0.50 mm</v>
      </c>
      <c r="L2571" t="s">
        <v>19412</v>
      </c>
      <c r="M2571" s="1" t="str">
        <f>HYPERLINK("http://geochem.nrcan.gc.ca/cdogs/content/kwd/kwd030523_e.htm", "Prp")</f>
        <v>Prp</v>
      </c>
      <c r="N2571" t="s">
        <v>19940</v>
      </c>
      <c r="O2571" t="s">
        <v>19941</v>
      </c>
      <c r="P2571" t="s">
        <v>16545</v>
      </c>
      <c r="Q2571" t="s">
        <v>10793</v>
      </c>
      <c r="R2571" t="s">
        <v>555</v>
      </c>
      <c r="S2571" t="s">
        <v>7241</v>
      </c>
      <c r="T2571" t="s">
        <v>3544</v>
      </c>
      <c r="U2571" t="s">
        <v>90</v>
      </c>
      <c r="V2571" t="s">
        <v>19942</v>
      </c>
      <c r="W2571" t="s">
        <v>1058</v>
      </c>
      <c r="X2571" t="s">
        <v>19943</v>
      </c>
    </row>
    <row r="2572" spans="1:24" hidden="1" x14ac:dyDescent="0.25">
      <c r="A2572" t="s">
        <v>19944</v>
      </c>
      <c r="B2572" t="s">
        <v>19945</v>
      </c>
      <c r="C2572" s="1" t="str">
        <f t="shared" si="263"/>
        <v>21:0955</v>
      </c>
      <c r="D2572" s="1" t="str">
        <f t="shared" si="264"/>
        <v>21:0006</v>
      </c>
      <c r="E2572" t="s">
        <v>19914</v>
      </c>
      <c r="F2572" t="s">
        <v>19946</v>
      </c>
      <c r="H2572">
        <v>64.528464499999998</v>
      </c>
      <c r="I2572">
        <v>-110.4715343</v>
      </c>
      <c r="J2572" s="1" t="str">
        <f t="shared" si="265"/>
        <v>Till</v>
      </c>
      <c r="K2572" s="1" t="str">
        <f t="shared" si="268"/>
        <v>Grain Mount: 0.25 – 0.50 mm</v>
      </c>
      <c r="L2572" t="s">
        <v>19412</v>
      </c>
      <c r="M2572" s="1" t="str">
        <f>HYPERLINK("http://geochem.nrcan.gc.ca/cdogs/content/kwd/kwd030529_e.htm", "Hi_Cr_Di")</f>
        <v>Hi_Cr_Di</v>
      </c>
      <c r="N2572" t="s">
        <v>3480</v>
      </c>
      <c r="O2572" t="s">
        <v>8802</v>
      </c>
      <c r="P2572" t="s">
        <v>19947</v>
      </c>
      <c r="Q2572" t="s">
        <v>19948</v>
      </c>
      <c r="R2572" t="s">
        <v>662</v>
      </c>
      <c r="S2572" t="s">
        <v>11283</v>
      </c>
      <c r="T2572" t="s">
        <v>156</v>
      </c>
      <c r="U2572" t="s">
        <v>6594</v>
      </c>
      <c r="V2572" t="s">
        <v>9057</v>
      </c>
      <c r="W2572" t="s">
        <v>295</v>
      </c>
      <c r="X2572" t="s">
        <v>19949</v>
      </c>
    </row>
    <row r="2573" spans="1:24" hidden="1" x14ac:dyDescent="0.25">
      <c r="A2573" t="s">
        <v>19950</v>
      </c>
      <c r="B2573" t="s">
        <v>19951</v>
      </c>
      <c r="C2573" s="1" t="str">
        <f t="shared" si="263"/>
        <v>21:0955</v>
      </c>
      <c r="D2573" s="1" t="str">
        <f t="shared" si="264"/>
        <v>21:0006</v>
      </c>
      <c r="E2573" t="s">
        <v>19914</v>
      </c>
      <c r="F2573" t="s">
        <v>19952</v>
      </c>
      <c r="H2573">
        <v>64.528464499999998</v>
      </c>
      <c r="I2573">
        <v>-110.4715343</v>
      </c>
      <c r="J2573" s="1" t="str">
        <f t="shared" si="265"/>
        <v>Till</v>
      </c>
      <c r="K2573" s="1" t="str">
        <f t="shared" si="268"/>
        <v>Grain Mount: 0.25 – 0.50 mm</v>
      </c>
      <c r="L2573" t="s">
        <v>19412</v>
      </c>
      <c r="M2573" s="1" t="str">
        <f>HYPERLINK("http://geochem.nrcan.gc.ca/cdogs/content/kwd/kwd030687_e.htm", "Small_surf")</f>
        <v>Small_surf</v>
      </c>
      <c r="N2573" t="s">
        <v>4842</v>
      </c>
      <c r="O2573" t="s">
        <v>19953</v>
      </c>
      <c r="P2573" t="s">
        <v>5250</v>
      </c>
      <c r="Q2573" t="s">
        <v>10017</v>
      </c>
      <c r="R2573" t="s">
        <v>101</v>
      </c>
      <c r="S2573" t="s">
        <v>2341</v>
      </c>
      <c r="T2573" t="s">
        <v>184</v>
      </c>
      <c r="U2573" t="s">
        <v>331</v>
      </c>
      <c r="V2573" t="s">
        <v>10848</v>
      </c>
      <c r="W2573" t="s">
        <v>728</v>
      </c>
      <c r="X2573" t="s">
        <v>19954</v>
      </c>
    </row>
    <row r="2574" spans="1:24" hidden="1" x14ac:dyDescent="0.25">
      <c r="A2574" t="s">
        <v>19955</v>
      </c>
      <c r="B2574" t="s">
        <v>19956</v>
      </c>
      <c r="C2574" s="1" t="str">
        <f t="shared" si="263"/>
        <v>21:0955</v>
      </c>
      <c r="D2574" s="1" t="str">
        <f t="shared" si="264"/>
        <v>21:0006</v>
      </c>
      <c r="E2574" t="s">
        <v>19914</v>
      </c>
      <c r="F2574" t="s">
        <v>19957</v>
      </c>
      <c r="H2574">
        <v>64.528464499999998</v>
      </c>
      <c r="I2574">
        <v>-110.4715343</v>
      </c>
      <c r="J2574" s="1" t="str">
        <f t="shared" si="265"/>
        <v>Till</v>
      </c>
      <c r="K2574" s="1" t="str">
        <f t="shared" si="268"/>
        <v>Grain Mount: 0.25 – 0.50 mm</v>
      </c>
      <c r="L2574" t="s">
        <v>19412</v>
      </c>
      <c r="M2574" s="1" t="str">
        <f>HYPERLINK("http://geochem.nrcan.gc.ca/cdogs/content/kwd/kwd030530_e.htm", "Cr_Di")</f>
        <v>Cr_Di</v>
      </c>
      <c r="N2574" t="s">
        <v>19958</v>
      </c>
      <c r="O2574" t="s">
        <v>4578</v>
      </c>
      <c r="P2574" t="s">
        <v>13638</v>
      </c>
      <c r="Q2574" t="s">
        <v>6312</v>
      </c>
      <c r="R2574" t="s">
        <v>2060</v>
      </c>
      <c r="S2574" t="s">
        <v>3366</v>
      </c>
      <c r="T2574" t="s">
        <v>2038</v>
      </c>
      <c r="U2574" t="s">
        <v>18825</v>
      </c>
      <c r="V2574" t="s">
        <v>19959</v>
      </c>
      <c r="W2574" t="s">
        <v>1780</v>
      </c>
      <c r="X2574" t="s">
        <v>15251</v>
      </c>
    </row>
    <row r="2575" spans="1:24" hidden="1" x14ac:dyDescent="0.25">
      <c r="A2575" t="s">
        <v>19960</v>
      </c>
      <c r="B2575" t="s">
        <v>19961</v>
      </c>
      <c r="C2575" s="1" t="str">
        <f t="shared" si="263"/>
        <v>21:0955</v>
      </c>
      <c r="D2575" s="1" t="str">
        <f t="shared" si="264"/>
        <v>21:0006</v>
      </c>
      <c r="E2575" t="s">
        <v>19914</v>
      </c>
      <c r="F2575" t="s">
        <v>19962</v>
      </c>
      <c r="H2575">
        <v>64.528464499999998</v>
      </c>
      <c r="I2575">
        <v>-110.4715343</v>
      </c>
      <c r="J2575" s="1" t="str">
        <f t="shared" si="265"/>
        <v>Till</v>
      </c>
      <c r="K2575" s="1" t="str">
        <f t="shared" si="268"/>
        <v>Grain Mount: 0.25 – 0.50 mm</v>
      </c>
      <c r="L2575" t="s">
        <v>19412</v>
      </c>
      <c r="M2575" s="1" t="str">
        <f>HYPERLINK("http://geochem.nrcan.gc.ca/cdogs/content/kwd/kwd030543_e.htm", "Di")</f>
        <v>Di</v>
      </c>
      <c r="N2575" t="s">
        <v>6761</v>
      </c>
      <c r="O2575" t="s">
        <v>19963</v>
      </c>
      <c r="P2575" t="s">
        <v>18119</v>
      </c>
      <c r="Q2575" t="s">
        <v>6583</v>
      </c>
      <c r="R2575" t="s">
        <v>291</v>
      </c>
      <c r="S2575" t="s">
        <v>19265</v>
      </c>
      <c r="T2575" t="s">
        <v>221</v>
      </c>
      <c r="U2575" t="s">
        <v>10345</v>
      </c>
      <c r="V2575" t="s">
        <v>19964</v>
      </c>
      <c r="W2575" t="s">
        <v>1081</v>
      </c>
      <c r="X2575" t="s">
        <v>19919</v>
      </c>
    </row>
    <row r="2576" spans="1:24" hidden="1" x14ac:dyDescent="0.25">
      <c r="A2576" t="s">
        <v>19965</v>
      </c>
      <c r="B2576" t="s">
        <v>19966</v>
      </c>
      <c r="C2576" s="1" t="str">
        <f t="shared" si="263"/>
        <v>21:0955</v>
      </c>
      <c r="D2576" s="1" t="str">
        <f t="shared" si="264"/>
        <v>21:0006</v>
      </c>
      <c r="E2576" t="s">
        <v>19914</v>
      </c>
      <c r="F2576" t="s">
        <v>19967</v>
      </c>
      <c r="H2576">
        <v>64.528464499999998</v>
      </c>
      <c r="I2576">
        <v>-110.4715343</v>
      </c>
      <c r="J2576" s="1" t="str">
        <f t="shared" si="265"/>
        <v>Till</v>
      </c>
      <c r="K2576" s="1" t="str">
        <f t="shared" si="268"/>
        <v>Grain Mount: 0.25 – 0.50 mm</v>
      </c>
      <c r="L2576" t="s">
        <v>19412</v>
      </c>
      <c r="M2576" s="1" t="str">
        <f>HYPERLINK("http://geochem.nrcan.gc.ca/cdogs/content/kwd/kwd030543_e.htm", "Di")</f>
        <v>Di</v>
      </c>
      <c r="N2576" t="s">
        <v>11026</v>
      </c>
      <c r="O2576" t="s">
        <v>17813</v>
      </c>
      <c r="P2576" t="s">
        <v>10435</v>
      </c>
      <c r="Q2576" t="s">
        <v>19968</v>
      </c>
      <c r="R2576" t="s">
        <v>184</v>
      </c>
      <c r="S2576" t="s">
        <v>19969</v>
      </c>
      <c r="T2576" t="s">
        <v>470</v>
      </c>
      <c r="U2576" t="s">
        <v>19485</v>
      </c>
      <c r="V2576" t="s">
        <v>6788</v>
      </c>
      <c r="W2576" t="s">
        <v>701</v>
      </c>
      <c r="X2576" t="s">
        <v>16002</v>
      </c>
    </row>
    <row r="2577" spans="1:24" hidden="1" x14ac:dyDescent="0.25">
      <c r="A2577" t="s">
        <v>19970</v>
      </c>
      <c r="B2577" t="s">
        <v>19971</v>
      </c>
      <c r="C2577" s="1" t="str">
        <f t="shared" si="263"/>
        <v>21:0955</v>
      </c>
      <c r="D2577" s="1" t="str">
        <f t="shared" si="264"/>
        <v>21:0006</v>
      </c>
      <c r="E2577" t="s">
        <v>19914</v>
      </c>
      <c r="F2577" t="s">
        <v>19972</v>
      </c>
      <c r="H2577">
        <v>64.528464499999998</v>
      </c>
      <c r="I2577">
        <v>-110.4715343</v>
      </c>
      <c r="J2577" s="1" t="str">
        <f t="shared" si="265"/>
        <v>Till</v>
      </c>
      <c r="K2577" s="1" t="str">
        <f t="shared" si="268"/>
        <v>Grain Mount: 0.25 – 0.50 mm</v>
      </c>
      <c r="L2577" t="s">
        <v>19412</v>
      </c>
      <c r="M2577" s="1" t="str">
        <f>HYPERLINK("http://geochem.nrcan.gc.ca/cdogs/content/kwd/kwd030529_e.htm", "Hi_Cr_Di")</f>
        <v>Hi_Cr_Di</v>
      </c>
      <c r="N2577" t="s">
        <v>9967</v>
      </c>
      <c r="O2577" t="s">
        <v>19973</v>
      </c>
      <c r="P2577" t="s">
        <v>14180</v>
      </c>
      <c r="Q2577" t="s">
        <v>13418</v>
      </c>
      <c r="R2577" t="s">
        <v>421</v>
      </c>
      <c r="S2577" t="s">
        <v>19974</v>
      </c>
      <c r="T2577" t="s">
        <v>1350</v>
      </c>
      <c r="U2577" t="s">
        <v>13775</v>
      </c>
      <c r="V2577" t="s">
        <v>19975</v>
      </c>
      <c r="W2577" t="s">
        <v>1719</v>
      </c>
      <c r="X2577" t="s">
        <v>19976</v>
      </c>
    </row>
    <row r="2578" spans="1:24" hidden="1" x14ac:dyDescent="0.25">
      <c r="A2578" t="s">
        <v>19977</v>
      </c>
      <c r="B2578" t="s">
        <v>19978</v>
      </c>
      <c r="C2578" s="1" t="str">
        <f t="shared" si="263"/>
        <v>21:0955</v>
      </c>
      <c r="D2578" s="1" t="str">
        <f t="shared" si="264"/>
        <v>21:0006</v>
      </c>
      <c r="E2578" t="s">
        <v>19914</v>
      </c>
      <c r="F2578" t="s">
        <v>19979</v>
      </c>
      <c r="H2578">
        <v>64.528464499999998</v>
      </c>
      <c r="I2578">
        <v>-110.4715343</v>
      </c>
      <c r="J2578" s="1" t="str">
        <f t="shared" si="265"/>
        <v>Till</v>
      </c>
      <c r="K2578" s="1" t="str">
        <f t="shared" si="268"/>
        <v>Grain Mount: 0.25 – 0.50 mm</v>
      </c>
      <c r="L2578" t="s">
        <v>19412</v>
      </c>
      <c r="M2578" s="1" t="str">
        <f>HYPERLINK("http://geochem.nrcan.gc.ca/cdogs/content/kwd/kwd030529_e.htm", "Hi_Cr_Di")</f>
        <v>Hi_Cr_Di</v>
      </c>
      <c r="N2578" t="s">
        <v>19980</v>
      </c>
      <c r="O2578" t="s">
        <v>19981</v>
      </c>
      <c r="P2578" t="s">
        <v>19982</v>
      </c>
      <c r="Q2578" t="s">
        <v>10480</v>
      </c>
      <c r="R2578" t="s">
        <v>170</v>
      </c>
      <c r="S2578" t="s">
        <v>19983</v>
      </c>
      <c r="T2578" t="s">
        <v>4827</v>
      </c>
      <c r="U2578" t="s">
        <v>15676</v>
      </c>
      <c r="V2578" t="s">
        <v>19984</v>
      </c>
      <c r="W2578" t="s">
        <v>161</v>
      </c>
      <c r="X2578" t="s">
        <v>19985</v>
      </c>
    </row>
    <row r="2579" spans="1:24" hidden="1" x14ac:dyDescent="0.25">
      <c r="A2579" t="s">
        <v>19986</v>
      </c>
      <c r="B2579" t="s">
        <v>19987</v>
      </c>
      <c r="C2579" s="1" t="str">
        <f t="shared" si="263"/>
        <v>21:0955</v>
      </c>
      <c r="D2579" s="1" t="str">
        <f t="shared" si="264"/>
        <v>21:0006</v>
      </c>
      <c r="E2579" t="s">
        <v>19914</v>
      </c>
      <c r="F2579" t="s">
        <v>19988</v>
      </c>
      <c r="H2579">
        <v>64.528464499999998</v>
      </c>
      <c r="I2579">
        <v>-110.4715343</v>
      </c>
      <c r="J2579" s="1" t="str">
        <f t="shared" si="265"/>
        <v>Till</v>
      </c>
      <c r="K2579" s="1" t="str">
        <f t="shared" si="268"/>
        <v>Grain Mount: 0.25 – 0.50 mm</v>
      </c>
      <c r="L2579" t="s">
        <v>19412</v>
      </c>
      <c r="M2579" s="1" t="str">
        <f>HYPERLINK("http://geochem.nrcan.gc.ca/cdogs/content/kwd/kwd030530_e.htm", "Cr_Di")</f>
        <v>Cr_Di</v>
      </c>
      <c r="N2579" t="s">
        <v>13847</v>
      </c>
      <c r="O2579" t="s">
        <v>19989</v>
      </c>
      <c r="P2579" t="s">
        <v>2481</v>
      </c>
      <c r="Q2579" t="s">
        <v>5857</v>
      </c>
      <c r="R2579" t="s">
        <v>1156</v>
      </c>
      <c r="S2579" t="s">
        <v>19990</v>
      </c>
      <c r="T2579" t="s">
        <v>2340</v>
      </c>
      <c r="U2579" t="s">
        <v>9634</v>
      </c>
      <c r="V2579" t="s">
        <v>15670</v>
      </c>
      <c r="W2579" t="s">
        <v>1601</v>
      </c>
      <c r="X2579" t="s">
        <v>19991</v>
      </c>
    </row>
    <row r="2580" spans="1:24" hidden="1" x14ac:dyDescent="0.25">
      <c r="A2580" t="s">
        <v>19992</v>
      </c>
      <c r="B2580" t="s">
        <v>19993</v>
      </c>
      <c r="C2580" s="1" t="str">
        <f t="shared" si="263"/>
        <v>21:0955</v>
      </c>
      <c r="D2580" s="1" t="str">
        <f t="shared" si="264"/>
        <v>21:0006</v>
      </c>
      <c r="E2580" t="s">
        <v>19914</v>
      </c>
      <c r="F2580" t="s">
        <v>19994</v>
      </c>
      <c r="H2580">
        <v>64.528464499999998</v>
      </c>
      <c r="I2580">
        <v>-110.4715343</v>
      </c>
      <c r="J2580" s="1" t="str">
        <f t="shared" si="265"/>
        <v>Till</v>
      </c>
      <c r="K2580" s="1" t="str">
        <f t="shared" si="268"/>
        <v>Grain Mount: 0.25 – 0.50 mm</v>
      </c>
      <c r="L2580" t="s">
        <v>19412</v>
      </c>
      <c r="M2580" s="1" t="str">
        <f>HYPERLINK("http://geochem.nrcan.gc.ca/cdogs/content/kwd/kwd030543_e.htm", "Di")</f>
        <v>Di</v>
      </c>
      <c r="N2580" t="s">
        <v>6594</v>
      </c>
      <c r="O2580" t="s">
        <v>19995</v>
      </c>
      <c r="P2580" t="s">
        <v>9261</v>
      </c>
      <c r="Q2580" t="s">
        <v>6321</v>
      </c>
      <c r="R2580" t="s">
        <v>170</v>
      </c>
      <c r="S2580" t="s">
        <v>9627</v>
      </c>
      <c r="T2580" t="s">
        <v>221</v>
      </c>
      <c r="U2580" t="s">
        <v>19441</v>
      </c>
      <c r="V2580" t="s">
        <v>19996</v>
      </c>
      <c r="W2580" t="s">
        <v>1321</v>
      </c>
      <c r="X2580" t="s">
        <v>19997</v>
      </c>
    </row>
    <row r="2581" spans="1:24" hidden="1" x14ac:dyDescent="0.25">
      <c r="A2581" t="s">
        <v>19998</v>
      </c>
      <c r="B2581" t="s">
        <v>19999</v>
      </c>
      <c r="C2581" s="1" t="str">
        <f t="shared" si="263"/>
        <v>21:0955</v>
      </c>
      <c r="D2581" s="1" t="str">
        <f t="shared" si="264"/>
        <v>21:0006</v>
      </c>
      <c r="E2581" t="s">
        <v>19914</v>
      </c>
      <c r="F2581" t="s">
        <v>20000</v>
      </c>
      <c r="H2581">
        <v>64.528464499999998</v>
      </c>
      <c r="I2581">
        <v>-110.4715343</v>
      </c>
      <c r="J2581" s="1" t="str">
        <f t="shared" si="265"/>
        <v>Till</v>
      </c>
      <c r="K2581" s="1" t="str">
        <f t="shared" si="268"/>
        <v>Grain Mount: 0.25 – 0.50 mm</v>
      </c>
      <c r="L2581" t="s">
        <v>19412</v>
      </c>
      <c r="M2581" s="1" t="str">
        <f>HYPERLINK("http://geochem.nrcan.gc.ca/cdogs/content/kwd/kwd030543_e.htm", "Di")</f>
        <v>Di</v>
      </c>
      <c r="N2581" t="s">
        <v>19258</v>
      </c>
      <c r="O2581" t="s">
        <v>1478</v>
      </c>
      <c r="P2581" t="s">
        <v>5071</v>
      </c>
      <c r="Q2581" t="s">
        <v>14610</v>
      </c>
      <c r="R2581" t="s">
        <v>480</v>
      </c>
      <c r="S2581" t="s">
        <v>20001</v>
      </c>
      <c r="T2581" t="s">
        <v>669</v>
      </c>
      <c r="U2581" t="s">
        <v>2194</v>
      </c>
      <c r="V2581" t="s">
        <v>20002</v>
      </c>
      <c r="W2581" t="s">
        <v>1408</v>
      </c>
      <c r="X2581" t="s">
        <v>20003</v>
      </c>
    </row>
    <row r="2582" spans="1:24" hidden="1" x14ac:dyDescent="0.25">
      <c r="A2582" t="s">
        <v>20004</v>
      </c>
      <c r="B2582" t="s">
        <v>20005</v>
      </c>
      <c r="C2582" s="1" t="str">
        <f t="shared" si="263"/>
        <v>21:0955</v>
      </c>
      <c r="D2582" s="1" t="str">
        <f t="shared" si="264"/>
        <v>21:0006</v>
      </c>
      <c r="E2582" t="s">
        <v>19914</v>
      </c>
      <c r="F2582" t="s">
        <v>20006</v>
      </c>
      <c r="H2582">
        <v>64.528464499999998</v>
      </c>
      <c r="I2582">
        <v>-110.4715343</v>
      </c>
      <c r="J2582" s="1" t="str">
        <f t="shared" si="265"/>
        <v>Till</v>
      </c>
      <c r="K2582" s="1" t="str">
        <f t="shared" si="268"/>
        <v>Grain Mount: 0.25 – 0.50 mm</v>
      </c>
      <c r="L2582" t="s">
        <v>19412</v>
      </c>
      <c r="M2582" s="1" t="str">
        <f>HYPERLINK("http://geochem.nrcan.gc.ca/cdogs/content/kwd/kwd030530_e.htm", "Cr_Di")</f>
        <v>Cr_Di</v>
      </c>
      <c r="N2582" t="s">
        <v>20007</v>
      </c>
      <c r="O2582" t="s">
        <v>20008</v>
      </c>
      <c r="P2582" t="s">
        <v>6443</v>
      </c>
      <c r="Q2582" t="s">
        <v>20009</v>
      </c>
      <c r="R2582" t="s">
        <v>221</v>
      </c>
      <c r="S2582" t="s">
        <v>20010</v>
      </c>
      <c r="T2582" t="s">
        <v>2340</v>
      </c>
      <c r="U2582" t="s">
        <v>20011</v>
      </c>
      <c r="V2582" t="s">
        <v>20012</v>
      </c>
      <c r="W2582" t="s">
        <v>1601</v>
      </c>
      <c r="X2582" t="s">
        <v>20013</v>
      </c>
    </row>
    <row r="2583" spans="1:24" hidden="1" x14ac:dyDescent="0.25">
      <c r="A2583" t="s">
        <v>20014</v>
      </c>
      <c r="B2583" t="s">
        <v>20015</v>
      </c>
      <c r="C2583" s="1" t="str">
        <f t="shared" si="263"/>
        <v>21:0955</v>
      </c>
      <c r="D2583" s="1" t="str">
        <f t="shared" si="264"/>
        <v>21:0006</v>
      </c>
      <c r="E2583" t="s">
        <v>19914</v>
      </c>
      <c r="F2583" t="s">
        <v>20016</v>
      </c>
      <c r="H2583">
        <v>64.528464499999998</v>
      </c>
      <c r="I2583">
        <v>-110.4715343</v>
      </c>
      <c r="J2583" s="1" t="str">
        <f t="shared" si="265"/>
        <v>Till</v>
      </c>
      <c r="K2583" s="1" t="str">
        <f t="shared" si="268"/>
        <v>Grain Mount: 0.25 – 0.50 mm</v>
      </c>
      <c r="L2583" t="s">
        <v>19412</v>
      </c>
      <c r="M2583" s="1" t="str">
        <f>HYPERLINK("http://geochem.nrcan.gc.ca/cdogs/content/kwd/kwd030543_e.htm", "Di")</f>
        <v>Di</v>
      </c>
      <c r="N2583" t="s">
        <v>20017</v>
      </c>
      <c r="O2583" t="s">
        <v>7055</v>
      </c>
      <c r="P2583" t="s">
        <v>20018</v>
      </c>
      <c r="Q2583" t="s">
        <v>20019</v>
      </c>
      <c r="R2583" t="s">
        <v>254</v>
      </c>
      <c r="S2583" t="s">
        <v>7148</v>
      </c>
      <c r="T2583" t="s">
        <v>195</v>
      </c>
      <c r="U2583" t="s">
        <v>1820</v>
      </c>
      <c r="V2583" t="s">
        <v>20020</v>
      </c>
      <c r="W2583" t="s">
        <v>2141</v>
      </c>
      <c r="X2583" t="s">
        <v>4823</v>
      </c>
    </row>
    <row r="2584" spans="1:24" hidden="1" x14ac:dyDescent="0.25">
      <c r="A2584" t="s">
        <v>20021</v>
      </c>
      <c r="B2584" t="s">
        <v>20022</v>
      </c>
      <c r="C2584" s="1" t="str">
        <f t="shared" si="263"/>
        <v>21:0955</v>
      </c>
      <c r="D2584" s="1" t="str">
        <f t="shared" si="264"/>
        <v>21:0006</v>
      </c>
      <c r="E2584" t="s">
        <v>19914</v>
      </c>
      <c r="F2584" t="s">
        <v>20023</v>
      </c>
      <c r="H2584">
        <v>64.528464499999998</v>
      </c>
      <c r="I2584">
        <v>-110.4715343</v>
      </c>
      <c r="J2584" s="1" t="str">
        <f t="shared" si="265"/>
        <v>Till</v>
      </c>
      <c r="K2584" s="1" t="str">
        <f t="shared" si="268"/>
        <v>Grain Mount: 0.25 – 0.50 mm</v>
      </c>
      <c r="L2584" t="s">
        <v>19412</v>
      </c>
      <c r="M2584" s="1" t="str">
        <f>HYPERLINK("http://geochem.nrcan.gc.ca/cdogs/content/kwd/kwd030530_e.htm", "Cr_Di")</f>
        <v>Cr_Di</v>
      </c>
      <c r="N2584" t="s">
        <v>816</v>
      </c>
      <c r="O2584" t="s">
        <v>97</v>
      </c>
      <c r="P2584" t="s">
        <v>6903</v>
      </c>
      <c r="Q2584" t="s">
        <v>19448</v>
      </c>
      <c r="R2584" t="s">
        <v>669</v>
      </c>
      <c r="S2584" t="s">
        <v>6283</v>
      </c>
      <c r="T2584" t="s">
        <v>743</v>
      </c>
      <c r="U2584" t="s">
        <v>2217</v>
      </c>
      <c r="V2584" t="s">
        <v>20024</v>
      </c>
      <c r="W2584" t="s">
        <v>4123</v>
      </c>
      <c r="X2584" t="s">
        <v>20025</v>
      </c>
    </row>
    <row r="2585" spans="1:24" hidden="1" x14ac:dyDescent="0.25">
      <c r="A2585" t="s">
        <v>20026</v>
      </c>
      <c r="B2585" t="s">
        <v>20027</v>
      </c>
      <c r="C2585" s="1" t="str">
        <f t="shared" si="263"/>
        <v>21:0955</v>
      </c>
      <c r="D2585" s="1" t="str">
        <f t="shared" si="264"/>
        <v>21:0006</v>
      </c>
      <c r="E2585" t="s">
        <v>19914</v>
      </c>
      <c r="F2585" t="s">
        <v>20028</v>
      </c>
      <c r="H2585">
        <v>64.528464499999998</v>
      </c>
      <c r="I2585">
        <v>-110.4715343</v>
      </c>
      <c r="J2585" s="1" t="str">
        <f t="shared" si="265"/>
        <v>Till</v>
      </c>
      <c r="K2585" s="1" t="str">
        <f t="shared" si="268"/>
        <v>Grain Mount: 0.25 – 0.50 mm</v>
      </c>
      <c r="L2585" t="s">
        <v>19412</v>
      </c>
      <c r="M2585" s="1" t="str">
        <f>HYPERLINK("http://geochem.nrcan.gc.ca/cdogs/content/kwd/kwd030538_e.htm", "Mg_Ilm")</f>
        <v>Mg_Ilm</v>
      </c>
      <c r="N2585" t="s">
        <v>3829</v>
      </c>
      <c r="O2585" t="s">
        <v>184</v>
      </c>
      <c r="P2585" t="s">
        <v>7861</v>
      </c>
      <c r="Q2585" t="s">
        <v>20029</v>
      </c>
      <c r="R2585" t="s">
        <v>420</v>
      </c>
      <c r="S2585" t="s">
        <v>2109</v>
      </c>
      <c r="T2585" t="s">
        <v>212</v>
      </c>
      <c r="U2585" t="s">
        <v>33</v>
      </c>
      <c r="V2585" t="s">
        <v>3202</v>
      </c>
      <c r="W2585" t="s">
        <v>20030</v>
      </c>
      <c r="X2585" t="s">
        <v>20031</v>
      </c>
    </row>
    <row r="2586" spans="1:24" hidden="1" x14ac:dyDescent="0.25">
      <c r="A2586" t="s">
        <v>20032</v>
      </c>
      <c r="B2586" t="s">
        <v>20033</v>
      </c>
      <c r="C2586" s="1" t="str">
        <f t="shared" si="263"/>
        <v>21:0955</v>
      </c>
      <c r="D2586" s="1" t="str">
        <f t="shared" si="264"/>
        <v>21:0006</v>
      </c>
      <c r="E2586" t="s">
        <v>19914</v>
      </c>
      <c r="F2586" t="s">
        <v>20034</v>
      </c>
      <c r="H2586">
        <v>64.528464499999998</v>
      </c>
      <c r="I2586">
        <v>-110.4715343</v>
      </c>
      <c r="J2586" s="1" t="str">
        <f t="shared" si="265"/>
        <v>Till</v>
      </c>
      <c r="K2586" s="1" t="str">
        <f t="shared" si="268"/>
        <v>Grain Mount: 0.25 – 0.50 mm</v>
      </c>
      <c r="L2586" t="s">
        <v>19412</v>
      </c>
      <c r="M2586" s="1" t="str">
        <f>HYPERLINK("http://geochem.nrcan.gc.ca/cdogs/content/kwd/kwd030538_e.htm", "Mg_Ilm")</f>
        <v>Mg_Ilm</v>
      </c>
      <c r="N2586" t="s">
        <v>3720</v>
      </c>
      <c r="O2586" t="s">
        <v>457</v>
      </c>
      <c r="P2586" t="s">
        <v>20035</v>
      </c>
      <c r="Q2586" t="s">
        <v>20036</v>
      </c>
      <c r="R2586" t="s">
        <v>411</v>
      </c>
      <c r="S2586" t="s">
        <v>20037</v>
      </c>
      <c r="T2586" t="s">
        <v>8088</v>
      </c>
      <c r="U2586" t="s">
        <v>686</v>
      </c>
      <c r="V2586" t="s">
        <v>400</v>
      </c>
      <c r="W2586" t="s">
        <v>2842</v>
      </c>
      <c r="X2586" t="s">
        <v>20038</v>
      </c>
    </row>
    <row r="2587" spans="1:24" hidden="1" x14ac:dyDescent="0.25">
      <c r="A2587" t="s">
        <v>20039</v>
      </c>
      <c r="B2587" t="s">
        <v>20040</v>
      </c>
      <c r="C2587" s="1" t="str">
        <f t="shared" si="263"/>
        <v>21:0955</v>
      </c>
      <c r="D2587" s="1" t="str">
        <f t="shared" si="264"/>
        <v>21:0006</v>
      </c>
      <c r="E2587" t="s">
        <v>19914</v>
      </c>
      <c r="F2587" t="s">
        <v>20041</v>
      </c>
      <c r="H2587">
        <v>64.528464499999998</v>
      </c>
      <c r="I2587">
        <v>-110.4715343</v>
      </c>
      <c r="J2587" s="1" t="str">
        <f t="shared" si="265"/>
        <v>Till</v>
      </c>
      <c r="K2587" s="1" t="str">
        <f t="shared" si="268"/>
        <v>Grain Mount: 0.25 – 0.50 mm</v>
      </c>
      <c r="L2587" t="s">
        <v>19412</v>
      </c>
      <c r="M2587" s="1" t="str">
        <f>HYPERLINK("http://geochem.nrcan.gc.ca/cdogs/content/kwd/kwd030538_e.htm", "Mg_Ilm")</f>
        <v>Mg_Ilm</v>
      </c>
      <c r="N2587" t="s">
        <v>52</v>
      </c>
      <c r="O2587" t="s">
        <v>366</v>
      </c>
      <c r="P2587" t="s">
        <v>15718</v>
      </c>
      <c r="Q2587" t="s">
        <v>20042</v>
      </c>
      <c r="R2587" t="s">
        <v>33</v>
      </c>
      <c r="S2587" t="s">
        <v>20043</v>
      </c>
      <c r="T2587" t="s">
        <v>903</v>
      </c>
      <c r="U2587" t="s">
        <v>33</v>
      </c>
      <c r="V2587" t="s">
        <v>1269</v>
      </c>
      <c r="W2587" t="s">
        <v>20044</v>
      </c>
      <c r="X2587" t="s">
        <v>4562</v>
      </c>
    </row>
    <row r="2588" spans="1:24" hidden="1" x14ac:dyDescent="0.25">
      <c r="A2588" t="s">
        <v>20045</v>
      </c>
      <c r="B2588" t="s">
        <v>20046</v>
      </c>
      <c r="C2588" s="1" t="str">
        <f t="shared" si="263"/>
        <v>21:0955</v>
      </c>
      <c r="D2588" s="1" t="str">
        <f t="shared" si="264"/>
        <v>21:0006</v>
      </c>
      <c r="E2588" t="s">
        <v>20047</v>
      </c>
      <c r="F2588" t="s">
        <v>20048</v>
      </c>
      <c r="H2588">
        <v>64.583170100000004</v>
      </c>
      <c r="I2588">
        <v>-110.8411397</v>
      </c>
      <c r="J2588" s="1" t="str">
        <f t="shared" si="265"/>
        <v>Till</v>
      </c>
      <c r="K2588" s="1" t="str">
        <f t="shared" si="268"/>
        <v>Grain Mount: 0.25 – 0.50 mm</v>
      </c>
      <c r="L2588" t="s">
        <v>20049</v>
      </c>
      <c r="M2588" s="1" t="str">
        <f>HYPERLINK("http://geochem.nrcan.gc.ca/cdogs/content/kwd/kwd030543_e.htm", "Di")</f>
        <v>Di</v>
      </c>
      <c r="N2588" t="s">
        <v>14231</v>
      </c>
      <c r="O2588" t="s">
        <v>20050</v>
      </c>
      <c r="P2588" t="s">
        <v>9968</v>
      </c>
      <c r="Q2588" t="s">
        <v>13441</v>
      </c>
      <c r="R2588" t="s">
        <v>955</v>
      </c>
      <c r="S2588" t="s">
        <v>20051</v>
      </c>
      <c r="T2588" t="s">
        <v>1350</v>
      </c>
      <c r="U2588" t="s">
        <v>1560</v>
      </c>
      <c r="V2588" t="s">
        <v>20052</v>
      </c>
      <c r="W2588" t="s">
        <v>2960</v>
      </c>
      <c r="X2588" t="s">
        <v>9851</v>
      </c>
    </row>
    <row r="2589" spans="1:24" hidden="1" x14ac:dyDescent="0.25">
      <c r="A2589" t="s">
        <v>20053</v>
      </c>
      <c r="B2589" t="s">
        <v>20054</v>
      </c>
      <c r="C2589" s="1" t="str">
        <f t="shared" si="263"/>
        <v>21:0955</v>
      </c>
      <c r="D2589" s="1" t="str">
        <f t="shared" si="264"/>
        <v>21:0006</v>
      </c>
      <c r="E2589" t="s">
        <v>20055</v>
      </c>
      <c r="F2589" t="s">
        <v>20056</v>
      </c>
      <c r="H2589">
        <v>64.584069400000004</v>
      </c>
      <c r="I2589">
        <v>-111.4137798</v>
      </c>
      <c r="J2589" s="1" t="str">
        <f t="shared" si="265"/>
        <v>Till</v>
      </c>
      <c r="K2589" s="1" t="str">
        <f t="shared" si="268"/>
        <v>Grain Mount: 0.25 – 0.50 mm</v>
      </c>
      <c r="L2589" t="s">
        <v>20049</v>
      </c>
      <c r="M2589" s="1" t="str">
        <f>HYPERLINK("http://geochem.nrcan.gc.ca/cdogs/content/kwd/kwd030530_e.htm", "Cr_Di")</f>
        <v>Cr_Di</v>
      </c>
      <c r="N2589" t="s">
        <v>14557</v>
      </c>
      <c r="O2589" t="s">
        <v>4547</v>
      </c>
      <c r="P2589" t="s">
        <v>9765</v>
      </c>
      <c r="Q2589" t="s">
        <v>18020</v>
      </c>
      <c r="R2589" t="s">
        <v>50</v>
      </c>
      <c r="S2589" t="s">
        <v>432</v>
      </c>
      <c r="T2589" t="s">
        <v>2392</v>
      </c>
      <c r="U2589" t="s">
        <v>205</v>
      </c>
      <c r="V2589" t="s">
        <v>16276</v>
      </c>
      <c r="W2589" t="s">
        <v>526</v>
      </c>
      <c r="X2589" t="s">
        <v>20057</v>
      </c>
    </row>
    <row r="2590" spans="1:24" hidden="1" x14ac:dyDescent="0.25">
      <c r="A2590" t="s">
        <v>20058</v>
      </c>
      <c r="B2590" t="s">
        <v>20059</v>
      </c>
      <c r="C2590" s="1" t="str">
        <f t="shared" ref="C2590:C2653" si="269">HYPERLINK("http://geochem.nrcan.gc.ca/cdogs/content/bdl/bdl210955_e.htm", "21:0955")</f>
        <v>21:0955</v>
      </c>
      <c r="D2590" s="1" t="str">
        <f t="shared" ref="D2590:D2653" si="270">HYPERLINK("http://geochem.nrcan.gc.ca/cdogs/content/svy/svy210006_e.htm", "21:0006")</f>
        <v>21:0006</v>
      </c>
      <c r="E2590" t="s">
        <v>20055</v>
      </c>
      <c r="F2590" t="s">
        <v>20060</v>
      </c>
      <c r="H2590">
        <v>64.584069400000004</v>
      </c>
      <c r="I2590">
        <v>-111.4137798</v>
      </c>
      <c r="J2590" s="1" t="str">
        <f t="shared" si="265"/>
        <v>Till</v>
      </c>
      <c r="K2590" s="1" t="str">
        <f t="shared" si="268"/>
        <v>Grain Mount: 0.25 – 0.50 mm</v>
      </c>
      <c r="L2590" t="s">
        <v>20049</v>
      </c>
      <c r="M2590" s="1" t="str">
        <f>HYPERLINK("http://geochem.nrcan.gc.ca/cdogs/content/kwd/kwd030533_e.htm", "Tur")</f>
        <v>Tur</v>
      </c>
      <c r="N2590" t="s">
        <v>20061</v>
      </c>
      <c r="O2590" t="s">
        <v>965</v>
      </c>
      <c r="P2590" t="s">
        <v>235</v>
      </c>
      <c r="Q2590" t="s">
        <v>20062</v>
      </c>
      <c r="R2590" t="s">
        <v>421</v>
      </c>
      <c r="S2590" t="s">
        <v>6673</v>
      </c>
      <c r="T2590" t="s">
        <v>4617</v>
      </c>
      <c r="U2590" t="s">
        <v>6027</v>
      </c>
      <c r="V2590" t="s">
        <v>20063</v>
      </c>
      <c r="W2590" t="s">
        <v>15768</v>
      </c>
      <c r="X2590" t="s">
        <v>20064</v>
      </c>
    </row>
    <row r="2591" spans="1:24" hidden="1" x14ac:dyDescent="0.25">
      <c r="A2591" t="s">
        <v>20065</v>
      </c>
      <c r="B2591" t="s">
        <v>20066</v>
      </c>
      <c r="C2591" s="1" t="str">
        <f t="shared" si="269"/>
        <v>21:0955</v>
      </c>
      <c r="D2591" s="1" t="str">
        <f t="shared" si="270"/>
        <v>21:0006</v>
      </c>
      <c r="E2591" t="s">
        <v>20067</v>
      </c>
      <c r="F2591" t="s">
        <v>20068</v>
      </c>
      <c r="H2591">
        <v>64.937174400000004</v>
      </c>
      <c r="I2591">
        <v>-110.0405382</v>
      </c>
      <c r="J2591" s="1" t="str">
        <f t="shared" ref="J2591:J2654" si="271">HYPERLINK("http://geochem.nrcan.gc.ca/cdogs/content/kwd/kwd020044_e.htm", "Till")</f>
        <v>Till</v>
      </c>
      <c r="K2591" s="1" t="str">
        <f t="shared" si="268"/>
        <v>Grain Mount: 0.25 – 0.50 mm</v>
      </c>
      <c r="L2591" t="s">
        <v>20049</v>
      </c>
      <c r="M2591" s="1" t="str">
        <f>HYPERLINK("http://geochem.nrcan.gc.ca/cdogs/content/kwd/kwd030685_e.htm", "Missed")</f>
        <v>Missed</v>
      </c>
      <c r="N2591" t="s">
        <v>366</v>
      </c>
      <c r="O2591" t="s">
        <v>331</v>
      </c>
      <c r="P2591" t="s">
        <v>226</v>
      </c>
      <c r="Q2591" t="s">
        <v>245</v>
      </c>
      <c r="R2591" t="s">
        <v>223</v>
      </c>
      <c r="S2591" t="s">
        <v>255</v>
      </c>
      <c r="T2591" t="s">
        <v>474</v>
      </c>
      <c r="U2591" t="s">
        <v>33</v>
      </c>
      <c r="V2591" t="s">
        <v>248</v>
      </c>
      <c r="W2591" t="s">
        <v>411</v>
      </c>
      <c r="X2591" t="s">
        <v>1837</v>
      </c>
    </row>
    <row r="2592" spans="1:24" hidden="1" x14ac:dyDescent="0.25">
      <c r="A2592" t="s">
        <v>20069</v>
      </c>
      <c r="B2592" t="s">
        <v>20070</v>
      </c>
      <c r="C2592" s="1" t="str">
        <f t="shared" si="269"/>
        <v>21:0955</v>
      </c>
      <c r="D2592" s="1" t="str">
        <f t="shared" si="270"/>
        <v>21:0006</v>
      </c>
      <c r="E2592" t="s">
        <v>20071</v>
      </c>
      <c r="F2592" t="s">
        <v>20072</v>
      </c>
      <c r="H2592">
        <v>64.998413999999997</v>
      </c>
      <c r="I2592">
        <v>-110.5707093</v>
      </c>
      <c r="J2592" s="1" t="str">
        <f t="shared" si="271"/>
        <v>Till</v>
      </c>
      <c r="K2592" s="1" t="str">
        <f t="shared" si="268"/>
        <v>Grain Mount: 0.25 – 0.50 mm</v>
      </c>
      <c r="L2592" t="s">
        <v>20049</v>
      </c>
      <c r="M2592" s="1" t="str">
        <f>HYPERLINK("http://geochem.nrcan.gc.ca/cdogs/content/kwd/kwd030120_e.htm", "Ilm")</f>
        <v>Ilm</v>
      </c>
      <c r="N2592" t="s">
        <v>398</v>
      </c>
      <c r="O2592" t="s">
        <v>235</v>
      </c>
      <c r="P2592" t="s">
        <v>307</v>
      </c>
      <c r="Q2592" t="s">
        <v>1414</v>
      </c>
      <c r="R2592" t="s">
        <v>87</v>
      </c>
      <c r="S2592" t="s">
        <v>1887</v>
      </c>
      <c r="T2592" t="s">
        <v>2083</v>
      </c>
      <c r="U2592" t="s">
        <v>255</v>
      </c>
      <c r="V2592" t="s">
        <v>20073</v>
      </c>
      <c r="W2592" t="s">
        <v>20074</v>
      </c>
      <c r="X2592" t="s">
        <v>4679</v>
      </c>
    </row>
    <row r="2593" spans="1:24" hidden="1" x14ac:dyDescent="0.25">
      <c r="A2593" t="s">
        <v>20075</v>
      </c>
      <c r="B2593" t="s">
        <v>20076</v>
      </c>
      <c r="C2593" s="1" t="str">
        <f t="shared" si="269"/>
        <v>21:0955</v>
      </c>
      <c r="D2593" s="1" t="str">
        <f t="shared" si="270"/>
        <v>21:0006</v>
      </c>
      <c r="E2593" t="s">
        <v>20077</v>
      </c>
      <c r="F2593" t="s">
        <v>20078</v>
      </c>
      <c r="H2593">
        <v>64.999546100000003</v>
      </c>
      <c r="I2593">
        <v>-110.72725250000001</v>
      </c>
      <c r="J2593" s="1" t="str">
        <f t="shared" si="271"/>
        <v>Till</v>
      </c>
      <c r="K2593" s="1" t="str">
        <f t="shared" si="268"/>
        <v>Grain Mount: 0.25 – 0.50 mm</v>
      </c>
      <c r="L2593" t="s">
        <v>20049</v>
      </c>
      <c r="M2593" s="1" t="str">
        <f>HYPERLINK("http://geochem.nrcan.gc.ca/cdogs/content/kwd/kwd030543_e.htm", "Di")</f>
        <v>Di</v>
      </c>
      <c r="N2593" t="s">
        <v>6279</v>
      </c>
      <c r="O2593" t="s">
        <v>20079</v>
      </c>
      <c r="P2593" t="s">
        <v>3577</v>
      </c>
      <c r="Q2593" t="s">
        <v>20080</v>
      </c>
      <c r="R2593" t="s">
        <v>254</v>
      </c>
      <c r="S2593" t="s">
        <v>20081</v>
      </c>
      <c r="T2593" t="s">
        <v>1193</v>
      </c>
      <c r="U2593" t="s">
        <v>13400</v>
      </c>
      <c r="V2593" t="s">
        <v>13639</v>
      </c>
      <c r="W2593" t="s">
        <v>3932</v>
      </c>
      <c r="X2593" t="s">
        <v>20082</v>
      </c>
    </row>
    <row r="2594" spans="1:24" hidden="1" x14ac:dyDescent="0.25">
      <c r="A2594" t="s">
        <v>20083</v>
      </c>
      <c r="B2594" t="s">
        <v>20084</v>
      </c>
      <c r="C2594" s="1" t="str">
        <f t="shared" si="269"/>
        <v>21:0955</v>
      </c>
      <c r="D2594" s="1" t="str">
        <f t="shared" si="270"/>
        <v>21:0006</v>
      </c>
      <c r="E2594" t="s">
        <v>20077</v>
      </c>
      <c r="F2594" t="s">
        <v>20085</v>
      </c>
      <c r="H2594">
        <v>64.999546100000003</v>
      </c>
      <c r="I2594">
        <v>-110.72725250000001</v>
      </c>
      <c r="J2594" s="1" t="str">
        <f t="shared" si="271"/>
        <v>Till</v>
      </c>
      <c r="K2594" s="1" t="str">
        <f t="shared" si="268"/>
        <v>Grain Mount: 0.25 – 0.50 mm</v>
      </c>
      <c r="L2594" t="s">
        <v>20049</v>
      </c>
      <c r="M2594" s="1" t="str">
        <f>HYPERLINK("http://geochem.nrcan.gc.ca/cdogs/content/kwd/kwd030530_e.htm", "Cr_Di")</f>
        <v>Cr_Di</v>
      </c>
      <c r="N2594" t="s">
        <v>20086</v>
      </c>
      <c r="O2594" t="s">
        <v>6564</v>
      </c>
      <c r="P2594" t="s">
        <v>20087</v>
      </c>
      <c r="Q2594" t="s">
        <v>20088</v>
      </c>
      <c r="R2594" t="s">
        <v>1191</v>
      </c>
      <c r="S2594" t="s">
        <v>14638</v>
      </c>
      <c r="T2594" t="s">
        <v>1036</v>
      </c>
      <c r="U2594" t="s">
        <v>20089</v>
      </c>
      <c r="V2594" t="s">
        <v>20090</v>
      </c>
      <c r="W2594" t="s">
        <v>3202</v>
      </c>
      <c r="X2594" t="s">
        <v>20091</v>
      </c>
    </row>
    <row r="2595" spans="1:24" hidden="1" x14ac:dyDescent="0.25">
      <c r="A2595" t="s">
        <v>20092</v>
      </c>
      <c r="B2595" t="s">
        <v>20093</v>
      </c>
      <c r="C2595" s="1" t="str">
        <f t="shared" si="269"/>
        <v>21:0955</v>
      </c>
      <c r="D2595" s="1" t="str">
        <f t="shared" si="270"/>
        <v>21:0006</v>
      </c>
      <c r="E2595" t="s">
        <v>20094</v>
      </c>
      <c r="F2595" t="s">
        <v>20095</v>
      </c>
      <c r="H2595">
        <v>64.998688400000006</v>
      </c>
      <c r="I2595">
        <v>-110.9179771</v>
      </c>
      <c r="J2595" s="1" t="str">
        <f t="shared" si="271"/>
        <v>Till</v>
      </c>
      <c r="K2595" s="1" t="str">
        <f t="shared" si="268"/>
        <v>Grain Mount: 0.25 – 0.50 mm</v>
      </c>
      <c r="L2595" t="s">
        <v>20049</v>
      </c>
      <c r="M2595" s="1" t="str">
        <f>HYPERLINK("http://geochem.nrcan.gc.ca/cdogs/content/kwd/kwd030120_e.htm", "Ilm")</f>
        <v>Ilm</v>
      </c>
      <c r="N2595" t="s">
        <v>209</v>
      </c>
      <c r="O2595" t="s">
        <v>409</v>
      </c>
      <c r="P2595" t="s">
        <v>662</v>
      </c>
      <c r="Q2595" t="s">
        <v>20096</v>
      </c>
      <c r="R2595" t="s">
        <v>220</v>
      </c>
      <c r="S2595" t="s">
        <v>4430</v>
      </c>
      <c r="T2595" t="s">
        <v>6406</v>
      </c>
      <c r="U2595" t="s">
        <v>331</v>
      </c>
      <c r="V2595" t="s">
        <v>50</v>
      </c>
      <c r="W2595" t="s">
        <v>20097</v>
      </c>
      <c r="X2595" t="s">
        <v>20098</v>
      </c>
    </row>
    <row r="2596" spans="1:24" hidden="1" x14ac:dyDescent="0.25">
      <c r="A2596" t="s">
        <v>20099</v>
      </c>
      <c r="B2596" t="s">
        <v>20100</v>
      </c>
      <c r="C2596" s="1" t="str">
        <f t="shared" si="269"/>
        <v>21:0955</v>
      </c>
      <c r="D2596" s="1" t="str">
        <f t="shared" si="270"/>
        <v>21:0006</v>
      </c>
      <c r="E2596" t="s">
        <v>20101</v>
      </c>
      <c r="F2596" t="s">
        <v>20102</v>
      </c>
      <c r="H2596">
        <v>64.718974900000006</v>
      </c>
      <c r="I2596">
        <v>-111.5429266</v>
      </c>
      <c r="J2596" s="1" t="str">
        <f t="shared" si="271"/>
        <v>Till</v>
      </c>
      <c r="K2596" s="1" t="str">
        <f t="shared" si="268"/>
        <v>Grain Mount: 0.25 – 0.50 mm</v>
      </c>
      <c r="L2596" t="s">
        <v>20049</v>
      </c>
      <c r="M2596" s="1" t="str">
        <f>HYPERLINK("http://geochem.nrcan.gc.ca/cdogs/content/kwd/kwd030543_e.htm", "Di")</f>
        <v>Di</v>
      </c>
      <c r="N2596" t="s">
        <v>20103</v>
      </c>
      <c r="O2596" t="s">
        <v>13520</v>
      </c>
      <c r="P2596" t="s">
        <v>20104</v>
      </c>
      <c r="Q2596" t="s">
        <v>20105</v>
      </c>
      <c r="R2596" t="s">
        <v>782</v>
      </c>
      <c r="S2596" t="s">
        <v>13984</v>
      </c>
      <c r="T2596" t="s">
        <v>2038</v>
      </c>
      <c r="U2596" t="s">
        <v>6291</v>
      </c>
      <c r="V2596" t="s">
        <v>19685</v>
      </c>
      <c r="W2596" t="s">
        <v>1549</v>
      </c>
      <c r="X2596" t="s">
        <v>20106</v>
      </c>
    </row>
    <row r="2597" spans="1:24" hidden="1" x14ac:dyDescent="0.25">
      <c r="A2597" t="s">
        <v>20107</v>
      </c>
      <c r="B2597" t="s">
        <v>20108</v>
      </c>
      <c r="C2597" s="1" t="str">
        <f t="shared" si="269"/>
        <v>21:0955</v>
      </c>
      <c r="D2597" s="1" t="str">
        <f t="shared" si="270"/>
        <v>21:0006</v>
      </c>
      <c r="E2597" t="s">
        <v>20101</v>
      </c>
      <c r="F2597" t="s">
        <v>20109</v>
      </c>
      <c r="H2597">
        <v>64.718974900000006</v>
      </c>
      <c r="I2597">
        <v>-111.5429266</v>
      </c>
      <c r="J2597" s="1" t="str">
        <f t="shared" si="271"/>
        <v>Till</v>
      </c>
      <c r="K2597" s="1" t="str">
        <f t="shared" si="268"/>
        <v>Grain Mount: 0.25 – 0.50 mm</v>
      </c>
      <c r="L2597" t="s">
        <v>20049</v>
      </c>
      <c r="M2597" s="1" t="str">
        <f>HYPERLINK("http://geochem.nrcan.gc.ca/cdogs/content/kwd/kwd030543_e.htm", "Di")</f>
        <v>Di</v>
      </c>
      <c r="N2597" t="s">
        <v>20110</v>
      </c>
      <c r="O2597" t="s">
        <v>20111</v>
      </c>
      <c r="P2597" t="s">
        <v>5071</v>
      </c>
      <c r="Q2597" t="s">
        <v>11248</v>
      </c>
      <c r="R2597" t="s">
        <v>235</v>
      </c>
      <c r="S2597" t="s">
        <v>20112</v>
      </c>
      <c r="T2597" t="s">
        <v>1124</v>
      </c>
      <c r="U2597" t="s">
        <v>6518</v>
      </c>
      <c r="V2597" t="s">
        <v>19621</v>
      </c>
      <c r="W2597" t="s">
        <v>2049</v>
      </c>
      <c r="X2597" t="s">
        <v>20113</v>
      </c>
    </row>
    <row r="2598" spans="1:24" hidden="1" x14ac:dyDescent="0.25">
      <c r="A2598" t="s">
        <v>20114</v>
      </c>
      <c r="B2598" t="s">
        <v>20115</v>
      </c>
      <c r="C2598" s="1" t="str">
        <f t="shared" si="269"/>
        <v>21:0955</v>
      </c>
      <c r="D2598" s="1" t="str">
        <f t="shared" si="270"/>
        <v>21:0006</v>
      </c>
      <c r="E2598" t="s">
        <v>20116</v>
      </c>
      <c r="F2598" t="s">
        <v>20117</v>
      </c>
      <c r="H2598">
        <v>64.462154100000006</v>
      </c>
      <c r="I2598">
        <v>-111.7654459</v>
      </c>
      <c r="J2598" s="1" t="str">
        <f t="shared" si="271"/>
        <v>Till</v>
      </c>
      <c r="K2598" s="1" t="str">
        <f t="shared" si="268"/>
        <v>Grain Mount: 0.25 – 0.50 mm</v>
      </c>
      <c r="L2598" t="s">
        <v>20049</v>
      </c>
      <c r="M2598" s="1" t="str">
        <f>HYPERLINK("http://geochem.nrcan.gc.ca/cdogs/content/kwd/kwd030533_e.htm", "Tur")</f>
        <v>Tur</v>
      </c>
      <c r="N2598" t="s">
        <v>20118</v>
      </c>
      <c r="O2598" t="s">
        <v>19351</v>
      </c>
      <c r="P2598" t="s">
        <v>184</v>
      </c>
      <c r="Q2598" t="s">
        <v>20119</v>
      </c>
      <c r="R2598" t="s">
        <v>186</v>
      </c>
      <c r="S2598" t="s">
        <v>11373</v>
      </c>
      <c r="T2598" t="s">
        <v>6913</v>
      </c>
      <c r="U2598" t="s">
        <v>13320</v>
      </c>
      <c r="V2598" t="s">
        <v>20120</v>
      </c>
      <c r="W2598" t="s">
        <v>14285</v>
      </c>
      <c r="X2598" t="s">
        <v>20121</v>
      </c>
    </row>
    <row r="2599" spans="1:24" hidden="1" x14ac:dyDescent="0.25">
      <c r="A2599" t="s">
        <v>20122</v>
      </c>
      <c r="B2599" t="s">
        <v>20123</v>
      </c>
      <c r="C2599" s="1" t="str">
        <f t="shared" si="269"/>
        <v>21:0955</v>
      </c>
      <c r="D2599" s="1" t="str">
        <f t="shared" si="270"/>
        <v>21:0006</v>
      </c>
      <c r="E2599" t="s">
        <v>20116</v>
      </c>
      <c r="F2599" t="s">
        <v>20124</v>
      </c>
      <c r="H2599">
        <v>64.462154100000006</v>
      </c>
      <c r="I2599">
        <v>-111.7654459</v>
      </c>
      <c r="J2599" s="1" t="str">
        <f t="shared" si="271"/>
        <v>Till</v>
      </c>
      <c r="K2599" s="1" t="str">
        <f t="shared" si="268"/>
        <v>Grain Mount: 0.25 – 0.50 mm</v>
      </c>
      <c r="L2599" t="s">
        <v>20049</v>
      </c>
      <c r="M2599" s="1" t="str">
        <f>HYPERLINK("http://geochem.nrcan.gc.ca/cdogs/content/kwd/kwd030125_e.htm", "Rt")</f>
        <v>Rt</v>
      </c>
      <c r="N2599" t="s">
        <v>718</v>
      </c>
      <c r="O2599" t="s">
        <v>220</v>
      </c>
      <c r="P2599" t="s">
        <v>651</v>
      </c>
      <c r="Q2599" t="s">
        <v>9131</v>
      </c>
      <c r="R2599" t="s">
        <v>278</v>
      </c>
      <c r="S2599" t="s">
        <v>33</v>
      </c>
      <c r="T2599" t="s">
        <v>390</v>
      </c>
      <c r="U2599" t="s">
        <v>33</v>
      </c>
      <c r="V2599" t="s">
        <v>33</v>
      </c>
      <c r="W2599" t="s">
        <v>20125</v>
      </c>
      <c r="X2599" t="s">
        <v>20126</v>
      </c>
    </row>
    <row r="2600" spans="1:24" hidden="1" x14ac:dyDescent="0.25">
      <c r="A2600" t="s">
        <v>20127</v>
      </c>
      <c r="B2600" t="s">
        <v>20128</v>
      </c>
      <c r="C2600" s="1" t="str">
        <f t="shared" si="269"/>
        <v>21:0955</v>
      </c>
      <c r="D2600" s="1" t="str">
        <f t="shared" si="270"/>
        <v>21:0006</v>
      </c>
      <c r="E2600" t="s">
        <v>20116</v>
      </c>
      <c r="F2600" t="s">
        <v>20129</v>
      </c>
      <c r="H2600">
        <v>64.462154100000006</v>
      </c>
      <c r="I2600">
        <v>-111.7654459</v>
      </c>
      <c r="J2600" s="1" t="str">
        <f t="shared" si="271"/>
        <v>Till</v>
      </c>
      <c r="K2600" s="1" t="str">
        <f t="shared" si="268"/>
        <v>Grain Mount: 0.25 – 0.50 mm</v>
      </c>
      <c r="L2600" t="s">
        <v>20049</v>
      </c>
      <c r="M2600" s="1" t="str">
        <f>HYPERLINK("http://geochem.nrcan.gc.ca/cdogs/content/kwd/kwd030541_e.htm", "Ti_Mag")</f>
        <v>Ti_Mag</v>
      </c>
      <c r="N2600" t="s">
        <v>4160</v>
      </c>
      <c r="O2600" t="s">
        <v>33</v>
      </c>
      <c r="P2600" t="s">
        <v>2038</v>
      </c>
      <c r="Q2600" t="s">
        <v>20130</v>
      </c>
      <c r="R2600" t="s">
        <v>33</v>
      </c>
      <c r="S2600" t="s">
        <v>1860</v>
      </c>
      <c r="T2600" t="s">
        <v>2340</v>
      </c>
      <c r="U2600" t="s">
        <v>47</v>
      </c>
      <c r="V2600" t="s">
        <v>1161</v>
      </c>
      <c r="W2600" t="s">
        <v>10555</v>
      </c>
      <c r="X2600" t="s">
        <v>20131</v>
      </c>
    </row>
    <row r="2601" spans="1:24" hidden="1" x14ac:dyDescent="0.25">
      <c r="A2601" t="s">
        <v>20132</v>
      </c>
      <c r="B2601" t="s">
        <v>20133</v>
      </c>
      <c r="C2601" s="1" t="str">
        <f t="shared" si="269"/>
        <v>21:0955</v>
      </c>
      <c r="D2601" s="1" t="str">
        <f t="shared" si="270"/>
        <v>21:0006</v>
      </c>
      <c r="E2601" t="s">
        <v>20116</v>
      </c>
      <c r="F2601" t="s">
        <v>20134</v>
      </c>
      <c r="H2601">
        <v>64.462154100000006</v>
      </c>
      <c r="I2601">
        <v>-111.7654459</v>
      </c>
      <c r="J2601" s="1" t="str">
        <f t="shared" si="271"/>
        <v>Till</v>
      </c>
      <c r="K2601" s="1" t="str">
        <f t="shared" si="268"/>
        <v>Grain Mount: 0.25 – 0.50 mm</v>
      </c>
      <c r="L2601" t="s">
        <v>20049</v>
      </c>
      <c r="M2601" s="1" t="str">
        <f>HYPERLINK("http://geochem.nrcan.gc.ca/cdogs/content/kwd/kwd030120_e.htm", "Ilm")</f>
        <v>Ilm</v>
      </c>
      <c r="N2601" t="s">
        <v>782</v>
      </c>
      <c r="O2601" t="s">
        <v>462</v>
      </c>
      <c r="P2601" t="s">
        <v>421</v>
      </c>
      <c r="Q2601" t="s">
        <v>9538</v>
      </c>
      <c r="R2601" t="s">
        <v>420</v>
      </c>
      <c r="S2601" t="s">
        <v>2491</v>
      </c>
      <c r="T2601" t="s">
        <v>3751</v>
      </c>
      <c r="U2601" t="s">
        <v>424</v>
      </c>
      <c r="V2601" t="s">
        <v>669</v>
      </c>
      <c r="W2601" t="s">
        <v>20135</v>
      </c>
      <c r="X2601" t="s">
        <v>20136</v>
      </c>
    </row>
    <row r="2602" spans="1:24" hidden="1" x14ac:dyDescent="0.25">
      <c r="A2602" t="s">
        <v>20137</v>
      </c>
      <c r="B2602" t="s">
        <v>20138</v>
      </c>
      <c r="C2602" s="1" t="str">
        <f t="shared" si="269"/>
        <v>21:0955</v>
      </c>
      <c r="D2602" s="1" t="str">
        <f t="shared" si="270"/>
        <v>21:0006</v>
      </c>
      <c r="E2602" t="s">
        <v>20139</v>
      </c>
      <c r="F2602" t="s">
        <v>20140</v>
      </c>
      <c r="H2602">
        <v>64.245764899999998</v>
      </c>
      <c r="I2602">
        <v>-111.8271582</v>
      </c>
      <c r="J2602" s="1" t="str">
        <f t="shared" si="271"/>
        <v>Till</v>
      </c>
      <c r="K2602" s="1" t="str">
        <f t="shared" si="268"/>
        <v>Grain Mount: 0.25 – 0.50 mm</v>
      </c>
      <c r="L2602" t="s">
        <v>20049</v>
      </c>
      <c r="M2602" s="1" t="str">
        <f>HYPERLINK("http://geochem.nrcan.gc.ca/cdogs/content/kwd/kwd030533_e.htm", "Tur")</f>
        <v>Tur</v>
      </c>
      <c r="N2602" t="s">
        <v>20141</v>
      </c>
      <c r="O2602" t="s">
        <v>14197</v>
      </c>
      <c r="P2602" t="s">
        <v>449</v>
      </c>
      <c r="Q2602" t="s">
        <v>20142</v>
      </c>
      <c r="R2602" t="s">
        <v>5869</v>
      </c>
      <c r="S2602" t="s">
        <v>20143</v>
      </c>
      <c r="T2602" t="s">
        <v>158</v>
      </c>
      <c r="U2602" t="s">
        <v>1010</v>
      </c>
      <c r="V2602" t="s">
        <v>20144</v>
      </c>
      <c r="W2602" t="s">
        <v>13667</v>
      </c>
      <c r="X2602" t="s">
        <v>20145</v>
      </c>
    </row>
    <row r="2603" spans="1:24" hidden="1" x14ac:dyDescent="0.25">
      <c r="A2603" t="s">
        <v>20146</v>
      </c>
      <c r="B2603" t="s">
        <v>20147</v>
      </c>
      <c r="C2603" s="1" t="str">
        <f t="shared" si="269"/>
        <v>21:0955</v>
      </c>
      <c r="D2603" s="1" t="str">
        <f t="shared" si="270"/>
        <v>21:0006</v>
      </c>
      <c r="E2603" t="s">
        <v>20139</v>
      </c>
      <c r="F2603" t="s">
        <v>20148</v>
      </c>
      <c r="H2603">
        <v>64.245764899999998</v>
      </c>
      <c r="I2603">
        <v>-111.8271582</v>
      </c>
      <c r="J2603" s="1" t="str">
        <f t="shared" si="271"/>
        <v>Till</v>
      </c>
      <c r="K2603" s="1" t="str">
        <f t="shared" si="268"/>
        <v>Grain Mount: 0.25 – 0.50 mm</v>
      </c>
      <c r="L2603" t="s">
        <v>20049</v>
      </c>
      <c r="M2603" s="1" t="str">
        <f>HYPERLINK("http://geochem.nrcan.gc.ca/cdogs/content/kwd/kwd030120_e.htm", "Ilm")</f>
        <v>Ilm</v>
      </c>
      <c r="N2603" t="s">
        <v>1503</v>
      </c>
      <c r="O2603" t="s">
        <v>33</v>
      </c>
      <c r="P2603" t="s">
        <v>184</v>
      </c>
      <c r="Q2603" t="s">
        <v>20149</v>
      </c>
      <c r="R2603" t="s">
        <v>87</v>
      </c>
      <c r="S2603" t="s">
        <v>1367</v>
      </c>
      <c r="T2603" t="s">
        <v>9345</v>
      </c>
      <c r="U2603" t="s">
        <v>33</v>
      </c>
      <c r="V2603" t="s">
        <v>1388</v>
      </c>
      <c r="W2603" t="s">
        <v>20150</v>
      </c>
      <c r="X2603" t="s">
        <v>20151</v>
      </c>
    </row>
    <row r="2604" spans="1:24" hidden="1" x14ac:dyDescent="0.25">
      <c r="A2604" t="s">
        <v>20152</v>
      </c>
      <c r="B2604" t="s">
        <v>20153</v>
      </c>
      <c r="C2604" s="1" t="str">
        <f t="shared" si="269"/>
        <v>21:0955</v>
      </c>
      <c r="D2604" s="1" t="str">
        <f t="shared" si="270"/>
        <v>21:0006</v>
      </c>
      <c r="E2604" t="s">
        <v>19914</v>
      </c>
      <c r="F2604" t="s">
        <v>20154</v>
      </c>
      <c r="H2604">
        <v>64.528464499999998</v>
      </c>
      <c r="I2604">
        <v>-110.4715343</v>
      </c>
      <c r="J2604" s="1" t="str">
        <f t="shared" si="271"/>
        <v>Till</v>
      </c>
      <c r="K2604" s="1" t="str">
        <f t="shared" ref="K2604:K2635" si="272">HYPERLINK("http://geochem.nrcan.gc.ca/cdogs/content/kwd/kwd080044_e.htm", "Grain Mount: 0.50 – 1.00 mm")</f>
        <v>Grain Mount: 0.50 – 1.00 mm</v>
      </c>
      <c r="L2604" t="s">
        <v>20155</v>
      </c>
      <c r="M2604" s="1" t="str">
        <f t="shared" ref="M2604:M2635" si="273">HYPERLINK("http://geochem.nrcan.gc.ca/cdogs/content/kwd/kwd030523_e.htm", "Prp")</f>
        <v>Prp</v>
      </c>
      <c r="N2604" t="s">
        <v>13818</v>
      </c>
      <c r="O2604" t="s">
        <v>20156</v>
      </c>
      <c r="P2604" t="s">
        <v>10535</v>
      </c>
      <c r="Q2604" t="s">
        <v>18666</v>
      </c>
      <c r="R2604" t="s">
        <v>33</v>
      </c>
      <c r="S2604" t="s">
        <v>3995</v>
      </c>
      <c r="T2604" t="s">
        <v>437</v>
      </c>
      <c r="U2604" t="s">
        <v>33</v>
      </c>
      <c r="V2604" t="s">
        <v>8788</v>
      </c>
      <c r="W2604" t="s">
        <v>330</v>
      </c>
      <c r="X2604" t="s">
        <v>20157</v>
      </c>
    </row>
    <row r="2605" spans="1:24" hidden="1" x14ac:dyDescent="0.25">
      <c r="A2605" t="s">
        <v>20158</v>
      </c>
      <c r="B2605" t="s">
        <v>20159</v>
      </c>
      <c r="C2605" s="1" t="str">
        <f t="shared" si="269"/>
        <v>21:0955</v>
      </c>
      <c r="D2605" s="1" t="str">
        <f t="shared" si="270"/>
        <v>21:0006</v>
      </c>
      <c r="E2605" t="s">
        <v>19914</v>
      </c>
      <c r="F2605" t="s">
        <v>20160</v>
      </c>
      <c r="H2605">
        <v>64.528464499999998</v>
      </c>
      <c r="I2605">
        <v>-110.4715343</v>
      </c>
      <c r="J2605" s="1" t="str">
        <f t="shared" si="271"/>
        <v>Till</v>
      </c>
      <c r="K2605" s="1" t="str">
        <f t="shared" si="272"/>
        <v>Grain Mount: 0.50 – 1.00 mm</v>
      </c>
      <c r="L2605" t="s">
        <v>20155</v>
      </c>
      <c r="M2605" s="1" t="str">
        <f t="shared" si="273"/>
        <v>Prp</v>
      </c>
      <c r="N2605" t="s">
        <v>20161</v>
      </c>
      <c r="O2605" t="s">
        <v>20162</v>
      </c>
      <c r="P2605" t="s">
        <v>20163</v>
      </c>
      <c r="Q2605" t="s">
        <v>3428</v>
      </c>
      <c r="R2605" t="s">
        <v>33</v>
      </c>
      <c r="S2605" t="s">
        <v>12903</v>
      </c>
      <c r="T2605" t="s">
        <v>3019</v>
      </c>
      <c r="U2605" t="s">
        <v>33</v>
      </c>
      <c r="V2605" t="s">
        <v>20164</v>
      </c>
      <c r="W2605" t="s">
        <v>1436</v>
      </c>
      <c r="X2605" t="s">
        <v>20165</v>
      </c>
    </row>
    <row r="2606" spans="1:24" hidden="1" x14ac:dyDescent="0.25">
      <c r="A2606" t="s">
        <v>20166</v>
      </c>
      <c r="B2606" t="s">
        <v>20167</v>
      </c>
      <c r="C2606" s="1" t="str">
        <f t="shared" si="269"/>
        <v>21:0955</v>
      </c>
      <c r="D2606" s="1" t="str">
        <f t="shared" si="270"/>
        <v>21:0006</v>
      </c>
      <c r="E2606" t="s">
        <v>19914</v>
      </c>
      <c r="F2606" t="s">
        <v>20168</v>
      </c>
      <c r="H2606">
        <v>64.528464499999998</v>
      </c>
      <c r="I2606">
        <v>-110.4715343</v>
      </c>
      <c r="J2606" s="1" t="str">
        <f t="shared" si="271"/>
        <v>Till</v>
      </c>
      <c r="K2606" s="1" t="str">
        <f t="shared" si="272"/>
        <v>Grain Mount: 0.50 – 1.00 mm</v>
      </c>
      <c r="L2606" t="s">
        <v>20155</v>
      </c>
      <c r="M2606" s="1" t="str">
        <f t="shared" si="273"/>
        <v>Prp</v>
      </c>
      <c r="N2606" t="s">
        <v>20169</v>
      </c>
      <c r="O2606" t="s">
        <v>12556</v>
      </c>
      <c r="P2606" t="s">
        <v>18562</v>
      </c>
      <c r="Q2606" t="s">
        <v>20170</v>
      </c>
      <c r="R2606" t="s">
        <v>87</v>
      </c>
      <c r="S2606" t="s">
        <v>7368</v>
      </c>
      <c r="T2606" t="s">
        <v>4756</v>
      </c>
      <c r="U2606" t="s">
        <v>33</v>
      </c>
      <c r="V2606" t="s">
        <v>20171</v>
      </c>
      <c r="W2606" t="s">
        <v>3000</v>
      </c>
      <c r="X2606" t="s">
        <v>20172</v>
      </c>
    </row>
    <row r="2607" spans="1:24" hidden="1" x14ac:dyDescent="0.25">
      <c r="A2607" t="s">
        <v>20173</v>
      </c>
      <c r="B2607" t="s">
        <v>20174</v>
      </c>
      <c r="C2607" s="1" t="str">
        <f t="shared" si="269"/>
        <v>21:0955</v>
      </c>
      <c r="D2607" s="1" t="str">
        <f t="shared" si="270"/>
        <v>21:0006</v>
      </c>
      <c r="E2607" t="s">
        <v>19914</v>
      </c>
      <c r="F2607" t="s">
        <v>20175</v>
      </c>
      <c r="H2607">
        <v>64.528464499999998</v>
      </c>
      <c r="I2607">
        <v>-110.4715343</v>
      </c>
      <c r="J2607" s="1" t="str">
        <f t="shared" si="271"/>
        <v>Till</v>
      </c>
      <c r="K2607" s="1" t="str">
        <f t="shared" si="272"/>
        <v>Grain Mount: 0.50 – 1.00 mm</v>
      </c>
      <c r="L2607" t="s">
        <v>20155</v>
      </c>
      <c r="M2607" s="1" t="str">
        <f t="shared" si="273"/>
        <v>Prp</v>
      </c>
      <c r="N2607" t="s">
        <v>20176</v>
      </c>
      <c r="O2607" t="s">
        <v>20177</v>
      </c>
      <c r="P2607" t="s">
        <v>20178</v>
      </c>
      <c r="Q2607" t="s">
        <v>18040</v>
      </c>
      <c r="R2607" t="s">
        <v>90</v>
      </c>
      <c r="S2607" t="s">
        <v>4114</v>
      </c>
      <c r="T2607" t="s">
        <v>89</v>
      </c>
      <c r="U2607" t="s">
        <v>33</v>
      </c>
      <c r="V2607" t="s">
        <v>20179</v>
      </c>
      <c r="W2607" t="s">
        <v>1170</v>
      </c>
      <c r="X2607" t="s">
        <v>20180</v>
      </c>
    </row>
    <row r="2608" spans="1:24" hidden="1" x14ac:dyDescent="0.25">
      <c r="A2608" t="s">
        <v>20181</v>
      </c>
      <c r="B2608" t="s">
        <v>20182</v>
      </c>
      <c r="C2608" s="1" t="str">
        <f t="shared" si="269"/>
        <v>21:0955</v>
      </c>
      <c r="D2608" s="1" t="str">
        <f t="shared" si="270"/>
        <v>21:0006</v>
      </c>
      <c r="E2608" t="s">
        <v>19914</v>
      </c>
      <c r="F2608" t="s">
        <v>20183</v>
      </c>
      <c r="H2608">
        <v>64.528464499999998</v>
      </c>
      <c r="I2608">
        <v>-110.4715343</v>
      </c>
      <c r="J2608" s="1" t="str">
        <f t="shared" si="271"/>
        <v>Till</v>
      </c>
      <c r="K2608" s="1" t="str">
        <f t="shared" si="272"/>
        <v>Grain Mount: 0.50 – 1.00 mm</v>
      </c>
      <c r="L2608" t="s">
        <v>20155</v>
      </c>
      <c r="M2608" s="1" t="str">
        <f t="shared" si="273"/>
        <v>Prp</v>
      </c>
      <c r="N2608" t="s">
        <v>20184</v>
      </c>
      <c r="O2608" t="s">
        <v>7419</v>
      </c>
      <c r="P2608" t="s">
        <v>20185</v>
      </c>
      <c r="Q2608" t="s">
        <v>15585</v>
      </c>
      <c r="R2608" t="s">
        <v>462</v>
      </c>
      <c r="S2608" t="s">
        <v>19836</v>
      </c>
      <c r="T2608" t="s">
        <v>1346</v>
      </c>
      <c r="U2608" t="s">
        <v>33</v>
      </c>
      <c r="V2608" t="s">
        <v>12373</v>
      </c>
      <c r="W2608" t="s">
        <v>7025</v>
      </c>
      <c r="X2608" t="s">
        <v>7889</v>
      </c>
    </row>
    <row r="2609" spans="1:24" hidden="1" x14ac:dyDescent="0.25">
      <c r="A2609" t="s">
        <v>20186</v>
      </c>
      <c r="B2609" t="s">
        <v>20187</v>
      </c>
      <c r="C2609" s="1" t="str">
        <f t="shared" si="269"/>
        <v>21:0955</v>
      </c>
      <c r="D2609" s="1" t="str">
        <f t="shared" si="270"/>
        <v>21:0006</v>
      </c>
      <c r="E2609" t="s">
        <v>19914</v>
      </c>
      <c r="F2609" t="s">
        <v>20188</v>
      </c>
      <c r="H2609">
        <v>64.528464499999998</v>
      </c>
      <c r="I2609">
        <v>-110.4715343</v>
      </c>
      <c r="J2609" s="1" t="str">
        <f t="shared" si="271"/>
        <v>Till</v>
      </c>
      <c r="K2609" s="1" t="str">
        <f t="shared" si="272"/>
        <v>Grain Mount: 0.50 – 1.00 mm</v>
      </c>
      <c r="L2609" t="s">
        <v>20155</v>
      </c>
      <c r="M2609" s="1" t="str">
        <f t="shared" si="273"/>
        <v>Prp</v>
      </c>
      <c r="N2609" t="s">
        <v>16035</v>
      </c>
      <c r="O2609" t="s">
        <v>17594</v>
      </c>
      <c r="P2609" t="s">
        <v>5541</v>
      </c>
      <c r="Q2609" t="s">
        <v>14798</v>
      </c>
      <c r="R2609" t="s">
        <v>33</v>
      </c>
      <c r="S2609" t="s">
        <v>4578</v>
      </c>
      <c r="T2609" t="s">
        <v>2864</v>
      </c>
      <c r="U2609" t="s">
        <v>33</v>
      </c>
      <c r="V2609" t="s">
        <v>20189</v>
      </c>
      <c r="W2609" t="s">
        <v>4619</v>
      </c>
      <c r="X2609" t="s">
        <v>16973</v>
      </c>
    </row>
    <row r="2610" spans="1:24" hidden="1" x14ac:dyDescent="0.25">
      <c r="A2610" t="s">
        <v>20190</v>
      </c>
      <c r="B2610" t="s">
        <v>20191</v>
      </c>
      <c r="C2610" s="1" t="str">
        <f t="shared" si="269"/>
        <v>21:0955</v>
      </c>
      <c r="D2610" s="1" t="str">
        <f t="shared" si="270"/>
        <v>21:0006</v>
      </c>
      <c r="E2610" t="s">
        <v>19914</v>
      </c>
      <c r="F2610" t="s">
        <v>20192</v>
      </c>
      <c r="H2610">
        <v>64.528464499999998</v>
      </c>
      <c r="I2610">
        <v>-110.4715343</v>
      </c>
      <c r="J2610" s="1" t="str">
        <f t="shared" si="271"/>
        <v>Till</v>
      </c>
      <c r="K2610" s="1" t="str">
        <f t="shared" si="272"/>
        <v>Grain Mount: 0.50 – 1.00 mm</v>
      </c>
      <c r="L2610" t="s">
        <v>20155</v>
      </c>
      <c r="M2610" s="1" t="str">
        <f t="shared" si="273"/>
        <v>Prp</v>
      </c>
      <c r="N2610" t="s">
        <v>20193</v>
      </c>
      <c r="O2610" t="s">
        <v>4166</v>
      </c>
      <c r="P2610" t="s">
        <v>20194</v>
      </c>
      <c r="Q2610" t="s">
        <v>12408</v>
      </c>
      <c r="R2610" t="s">
        <v>33</v>
      </c>
      <c r="S2610" t="s">
        <v>10225</v>
      </c>
      <c r="T2610" t="s">
        <v>7025</v>
      </c>
      <c r="U2610" t="s">
        <v>33</v>
      </c>
      <c r="V2610" t="s">
        <v>20195</v>
      </c>
      <c r="W2610" t="s">
        <v>390</v>
      </c>
      <c r="X2610" t="s">
        <v>8854</v>
      </c>
    </row>
    <row r="2611" spans="1:24" hidden="1" x14ac:dyDescent="0.25">
      <c r="A2611" t="s">
        <v>20196</v>
      </c>
      <c r="B2611" t="s">
        <v>20197</v>
      </c>
      <c r="C2611" s="1" t="str">
        <f t="shared" si="269"/>
        <v>21:0955</v>
      </c>
      <c r="D2611" s="1" t="str">
        <f t="shared" si="270"/>
        <v>21:0006</v>
      </c>
      <c r="E2611" t="s">
        <v>19914</v>
      </c>
      <c r="F2611" t="s">
        <v>20198</v>
      </c>
      <c r="H2611">
        <v>64.528464499999998</v>
      </c>
      <c r="I2611">
        <v>-110.4715343</v>
      </c>
      <c r="J2611" s="1" t="str">
        <f t="shared" si="271"/>
        <v>Till</v>
      </c>
      <c r="K2611" s="1" t="str">
        <f t="shared" si="272"/>
        <v>Grain Mount: 0.50 – 1.00 mm</v>
      </c>
      <c r="L2611" t="s">
        <v>20155</v>
      </c>
      <c r="M2611" s="1" t="str">
        <f t="shared" si="273"/>
        <v>Prp</v>
      </c>
      <c r="N2611" t="s">
        <v>20199</v>
      </c>
      <c r="O2611" t="s">
        <v>12862</v>
      </c>
      <c r="P2611" t="s">
        <v>20200</v>
      </c>
      <c r="Q2611" t="s">
        <v>14956</v>
      </c>
      <c r="R2611" t="s">
        <v>245</v>
      </c>
      <c r="S2611" t="s">
        <v>19328</v>
      </c>
      <c r="T2611" t="s">
        <v>599</v>
      </c>
      <c r="U2611" t="s">
        <v>33</v>
      </c>
      <c r="V2611" t="s">
        <v>10701</v>
      </c>
      <c r="W2611" t="s">
        <v>6675</v>
      </c>
      <c r="X2611" t="s">
        <v>11252</v>
      </c>
    </row>
    <row r="2612" spans="1:24" hidden="1" x14ac:dyDescent="0.25">
      <c r="A2612" t="s">
        <v>20201</v>
      </c>
      <c r="B2612" t="s">
        <v>20202</v>
      </c>
      <c r="C2612" s="1" t="str">
        <f t="shared" si="269"/>
        <v>21:0955</v>
      </c>
      <c r="D2612" s="1" t="str">
        <f t="shared" si="270"/>
        <v>21:0006</v>
      </c>
      <c r="E2612" t="s">
        <v>19914</v>
      </c>
      <c r="F2612" t="s">
        <v>20203</v>
      </c>
      <c r="H2612">
        <v>64.528464499999998</v>
      </c>
      <c r="I2612">
        <v>-110.4715343</v>
      </c>
      <c r="J2612" s="1" t="str">
        <f t="shared" si="271"/>
        <v>Till</v>
      </c>
      <c r="K2612" s="1" t="str">
        <f t="shared" si="272"/>
        <v>Grain Mount: 0.50 – 1.00 mm</v>
      </c>
      <c r="L2612" t="s">
        <v>20155</v>
      </c>
      <c r="M2612" s="1" t="str">
        <f t="shared" si="273"/>
        <v>Prp</v>
      </c>
      <c r="N2612" t="s">
        <v>15427</v>
      </c>
      <c r="O2612" t="s">
        <v>2702</v>
      </c>
      <c r="P2612" t="s">
        <v>16239</v>
      </c>
      <c r="Q2612" t="s">
        <v>20204</v>
      </c>
      <c r="R2612" t="s">
        <v>33</v>
      </c>
      <c r="S2612" t="s">
        <v>7571</v>
      </c>
      <c r="T2612" t="s">
        <v>8206</v>
      </c>
      <c r="U2612" t="s">
        <v>33</v>
      </c>
      <c r="V2612" t="s">
        <v>20205</v>
      </c>
      <c r="W2612" t="s">
        <v>7985</v>
      </c>
      <c r="X2612" t="s">
        <v>11143</v>
      </c>
    </row>
    <row r="2613" spans="1:24" hidden="1" x14ac:dyDescent="0.25">
      <c r="A2613" t="s">
        <v>20206</v>
      </c>
      <c r="B2613" t="s">
        <v>20207</v>
      </c>
      <c r="C2613" s="1" t="str">
        <f t="shared" si="269"/>
        <v>21:0955</v>
      </c>
      <c r="D2613" s="1" t="str">
        <f t="shared" si="270"/>
        <v>21:0006</v>
      </c>
      <c r="E2613" t="s">
        <v>19914</v>
      </c>
      <c r="F2613" t="s">
        <v>20208</v>
      </c>
      <c r="H2613">
        <v>64.528464499999998</v>
      </c>
      <c r="I2613">
        <v>-110.4715343</v>
      </c>
      <c r="J2613" s="1" t="str">
        <f t="shared" si="271"/>
        <v>Till</v>
      </c>
      <c r="K2613" s="1" t="str">
        <f t="shared" si="272"/>
        <v>Grain Mount: 0.50 – 1.00 mm</v>
      </c>
      <c r="L2613" t="s">
        <v>20155</v>
      </c>
      <c r="M2613" s="1" t="str">
        <f t="shared" si="273"/>
        <v>Prp</v>
      </c>
      <c r="N2613" t="s">
        <v>20209</v>
      </c>
      <c r="O2613" t="s">
        <v>19858</v>
      </c>
      <c r="P2613" t="s">
        <v>20210</v>
      </c>
      <c r="Q2613" t="s">
        <v>19146</v>
      </c>
      <c r="R2613" t="s">
        <v>33</v>
      </c>
      <c r="S2613" t="s">
        <v>20211</v>
      </c>
      <c r="T2613" t="s">
        <v>8206</v>
      </c>
      <c r="U2613" t="s">
        <v>33</v>
      </c>
      <c r="V2613" t="s">
        <v>7732</v>
      </c>
      <c r="W2613" t="s">
        <v>2491</v>
      </c>
      <c r="X2613" t="s">
        <v>20212</v>
      </c>
    </row>
    <row r="2614" spans="1:24" hidden="1" x14ac:dyDescent="0.25">
      <c r="A2614" t="s">
        <v>20213</v>
      </c>
      <c r="B2614" t="s">
        <v>20214</v>
      </c>
      <c r="C2614" s="1" t="str">
        <f t="shared" si="269"/>
        <v>21:0955</v>
      </c>
      <c r="D2614" s="1" t="str">
        <f t="shared" si="270"/>
        <v>21:0006</v>
      </c>
      <c r="E2614" t="s">
        <v>19914</v>
      </c>
      <c r="F2614" t="s">
        <v>20215</v>
      </c>
      <c r="H2614">
        <v>64.528464499999998</v>
      </c>
      <c r="I2614">
        <v>-110.4715343</v>
      </c>
      <c r="J2614" s="1" t="str">
        <f t="shared" si="271"/>
        <v>Till</v>
      </c>
      <c r="K2614" s="1" t="str">
        <f t="shared" si="272"/>
        <v>Grain Mount: 0.50 – 1.00 mm</v>
      </c>
      <c r="L2614" t="s">
        <v>20155</v>
      </c>
      <c r="M2614" s="1" t="str">
        <f t="shared" si="273"/>
        <v>Prp</v>
      </c>
      <c r="N2614" t="s">
        <v>7178</v>
      </c>
      <c r="O2614" t="s">
        <v>20216</v>
      </c>
      <c r="P2614" t="s">
        <v>446</v>
      </c>
      <c r="Q2614" t="s">
        <v>8717</v>
      </c>
      <c r="R2614" t="s">
        <v>33</v>
      </c>
      <c r="S2614" t="s">
        <v>20217</v>
      </c>
      <c r="T2614" t="s">
        <v>856</v>
      </c>
      <c r="U2614" t="s">
        <v>33</v>
      </c>
      <c r="V2614" t="s">
        <v>20218</v>
      </c>
      <c r="W2614" t="s">
        <v>2425</v>
      </c>
      <c r="X2614" t="s">
        <v>20219</v>
      </c>
    </row>
    <row r="2615" spans="1:24" hidden="1" x14ac:dyDescent="0.25">
      <c r="A2615" t="s">
        <v>20220</v>
      </c>
      <c r="B2615" t="s">
        <v>20221</v>
      </c>
      <c r="C2615" s="1" t="str">
        <f t="shared" si="269"/>
        <v>21:0955</v>
      </c>
      <c r="D2615" s="1" t="str">
        <f t="shared" si="270"/>
        <v>21:0006</v>
      </c>
      <c r="E2615" t="s">
        <v>19914</v>
      </c>
      <c r="F2615" t="s">
        <v>20222</v>
      </c>
      <c r="H2615">
        <v>64.528464499999998</v>
      </c>
      <c r="I2615">
        <v>-110.4715343</v>
      </c>
      <c r="J2615" s="1" t="str">
        <f t="shared" si="271"/>
        <v>Till</v>
      </c>
      <c r="K2615" s="1" t="str">
        <f t="shared" si="272"/>
        <v>Grain Mount: 0.50 – 1.00 mm</v>
      </c>
      <c r="L2615" t="s">
        <v>20155</v>
      </c>
      <c r="M2615" s="1" t="str">
        <f t="shared" si="273"/>
        <v>Prp</v>
      </c>
      <c r="N2615" t="s">
        <v>16989</v>
      </c>
      <c r="O2615" t="s">
        <v>5226</v>
      </c>
      <c r="P2615" t="s">
        <v>19205</v>
      </c>
      <c r="Q2615" t="s">
        <v>20223</v>
      </c>
      <c r="R2615" t="s">
        <v>33</v>
      </c>
      <c r="S2615" t="s">
        <v>20224</v>
      </c>
      <c r="T2615" t="s">
        <v>375</v>
      </c>
      <c r="U2615" t="s">
        <v>33</v>
      </c>
      <c r="V2615" t="s">
        <v>4588</v>
      </c>
      <c r="W2615" t="s">
        <v>1307</v>
      </c>
      <c r="X2615" t="s">
        <v>20225</v>
      </c>
    </row>
    <row r="2616" spans="1:24" hidden="1" x14ac:dyDescent="0.25">
      <c r="A2616" t="s">
        <v>20226</v>
      </c>
      <c r="B2616" t="s">
        <v>20227</v>
      </c>
      <c r="C2616" s="1" t="str">
        <f t="shared" si="269"/>
        <v>21:0955</v>
      </c>
      <c r="D2616" s="1" t="str">
        <f t="shared" si="270"/>
        <v>21:0006</v>
      </c>
      <c r="E2616" t="s">
        <v>19914</v>
      </c>
      <c r="F2616" t="s">
        <v>20228</v>
      </c>
      <c r="H2616">
        <v>64.528464499999998</v>
      </c>
      <c r="I2616">
        <v>-110.4715343</v>
      </c>
      <c r="J2616" s="1" t="str">
        <f t="shared" si="271"/>
        <v>Till</v>
      </c>
      <c r="K2616" s="1" t="str">
        <f t="shared" si="272"/>
        <v>Grain Mount: 0.50 – 1.00 mm</v>
      </c>
      <c r="L2616" t="s">
        <v>20155</v>
      </c>
      <c r="M2616" s="1" t="str">
        <f t="shared" si="273"/>
        <v>Prp</v>
      </c>
      <c r="N2616" t="s">
        <v>20229</v>
      </c>
      <c r="O2616" t="s">
        <v>4129</v>
      </c>
      <c r="P2616" t="s">
        <v>4370</v>
      </c>
      <c r="Q2616" t="s">
        <v>3271</v>
      </c>
      <c r="R2616" t="s">
        <v>220</v>
      </c>
      <c r="S2616" t="s">
        <v>20230</v>
      </c>
      <c r="T2616" t="s">
        <v>1284</v>
      </c>
      <c r="U2616" t="s">
        <v>33</v>
      </c>
      <c r="V2616" t="s">
        <v>20231</v>
      </c>
      <c r="W2616" t="s">
        <v>1925</v>
      </c>
      <c r="X2616" t="s">
        <v>4247</v>
      </c>
    </row>
    <row r="2617" spans="1:24" hidden="1" x14ac:dyDescent="0.25">
      <c r="A2617" t="s">
        <v>20232</v>
      </c>
      <c r="B2617" t="s">
        <v>20233</v>
      </c>
      <c r="C2617" s="1" t="str">
        <f t="shared" si="269"/>
        <v>21:0955</v>
      </c>
      <c r="D2617" s="1" t="str">
        <f t="shared" si="270"/>
        <v>21:0006</v>
      </c>
      <c r="E2617" t="s">
        <v>19914</v>
      </c>
      <c r="F2617" t="s">
        <v>20234</v>
      </c>
      <c r="H2617">
        <v>64.528464499999998</v>
      </c>
      <c r="I2617">
        <v>-110.4715343</v>
      </c>
      <c r="J2617" s="1" t="str">
        <f t="shared" si="271"/>
        <v>Till</v>
      </c>
      <c r="K2617" s="1" t="str">
        <f t="shared" si="272"/>
        <v>Grain Mount: 0.50 – 1.00 mm</v>
      </c>
      <c r="L2617" t="s">
        <v>20155</v>
      </c>
      <c r="M2617" s="1" t="str">
        <f t="shared" si="273"/>
        <v>Prp</v>
      </c>
      <c r="N2617" t="s">
        <v>20235</v>
      </c>
      <c r="O2617" t="s">
        <v>8651</v>
      </c>
      <c r="P2617" t="s">
        <v>12293</v>
      </c>
      <c r="Q2617" t="s">
        <v>20236</v>
      </c>
      <c r="R2617" t="s">
        <v>101</v>
      </c>
      <c r="S2617" t="s">
        <v>7959</v>
      </c>
      <c r="T2617" t="s">
        <v>1284</v>
      </c>
      <c r="U2617" t="s">
        <v>33</v>
      </c>
      <c r="V2617" t="s">
        <v>20237</v>
      </c>
      <c r="W2617" t="s">
        <v>701</v>
      </c>
      <c r="X2617" t="s">
        <v>20238</v>
      </c>
    </row>
    <row r="2618" spans="1:24" hidden="1" x14ac:dyDescent="0.25">
      <c r="A2618" t="s">
        <v>20239</v>
      </c>
      <c r="B2618" t="s">
        <v>20240</v>
      </c>
      <c r="C2618" s="1" t="str">
        <f t="shared" si="269"/>
        <v>21:0955</v>
      </c>
      <c r="D2618" s="1" t="str">
        <f t="shared" si="270"/>
        <v>21:0006</v>
      </c>
      <c r="E2618" t="s">
        <v>19914</v>
      </c>
      <c r="F2618" t="s">
        <v>20241</v>
      </c>
      <c r="H2618">
        <v>64.528464499999998</v>
      </c>
      <c r="I2618">
        <v>-110.4715343</v>
      </c>
      <c r="J2618" s="1" t="str">
        <f t="shared" si="271"/>
        <v>Till</v>
      </c>
      <c r="K2618" s="1" t="str">
        <f t="shared" si="272"/>
        <v>Grain Mount: 0.50 – 1.00 mm</v>
      </c>
      <c r="L2618" t="s">
        <v>20155</v>
      </c>
      <c r="M2618" s="1" t="str">
        <f t="shared" si="273"/>
        <v>Prp</v>
      </c>
      <c r="N2618" t="s">
        <v>2587</v>
      </c>
      <c r="O2618" t="s">
        <v>20242</v>
      </c>
      <c r="P2618" t="s">
        <v>17441</v>
      </c>
      <c r="Q2618" t="s">
        <v>10191</v>
      </c>
      <c r="R2618" t="s">
        <v>278</v>
      </c>
      <c r="S2618" t="s">
        <v>14188</v>
      </c>
      <c r="T2618" t="s">
        <v>4906</v>
      </c>
      <c r="U2618" t="s">
        <v>33</v>
      </c>
      <c r="V2618" t="s">
        <v>20243</v>
      </c>
      <c r="W2618" t="s">
        <v>3465</v>
      </c>
      <c r="X2618" t="s">
        <v>20244</v>
      </c>
    </row>
    <row r="2619" spans="1:24" hidden="1" x14ac:dyDescent="0.25">
      <c r="A2619" t="s">
        <v>20245</v>
      </c>
      <c r="B2619" t="s">
        <v>20246</v>
      </c>
      <c r="C2619" s="1" t="str">
        <f t="shared" si="269"/>
        <v>21:0955</v>
      </c>
      <c r="D2619" s="1" t="str">
        <f t="shared" si="270"/>
        <v>21:0006</v>
      </c>
      <c r="E2619" t="s">
        <v>19914</v>
      </c>
      <c r="F2619" t="s">
        <v>20247</v>
      </c>
      <c r="H2619">
        <v>64.528464499999998</v>
      </c>
      <c r="I2619">
        <v>-110.4715343</v>
      </c>
      <c r="J2619" s="1" t="str">
        <f t="shared" si="271"/>
        <v>Till</v>
      </c>
      <c r="K2619" s="1" t="str">
        <f t="shared" si="272"/>
        <v>Grain Mount: 0.50 – 1.00 mm</v>
      </c>
      <c r="L2619" t="s">
        <v>20155</v>
      </c>
      <c r="M2619" s="1" t="str">
        <f t="shared" si="273"/>
        <v>Prp</v>
      </c>
      <c r="N2619" t="s">
        <v>1467</v>
      </c>
      <c r="O2619" t="s">
        <v>8519</v>
      </c>
      <c r="P2619" t="s">
        <v>20248</v>
      </c>
      <c r="Q2619" t="s">
        <v>3050</v>
      </c>
      <c r="R2619" t="s">
        <v>170</v>
      </c>
      <c r="S2619" t="s">
        <v>7863</v>
      </c>
      <c r="T2619" t="s">
        <v>4031</v>
      </c>
      <c r="U2619" t="s">
        <v>33</v>
      </c>
      <c r="V2619" t="s">
        <v>10232</v>
      </c>
      <c r="W2619" t="s">
        <v>2600</v>
      </c>
      <c r="X2619" t="s">
        <v>3793</v>
      </c>
    </row>
    <row r="2620" spans="1:24" hidden="1" x14ac:dyDescent="0.25">
      <c r="A2620" t="s">
        <v>20249</v>
      </c>
      <c r="B2620" t="s">
        <v>20250</v>
      </c>
      <c r="C2620" s="1" t="str">
        <f t="shared" si="269"/>
        <v>21:0955</v>
      </c>
      <c r="D2620" s="1" t="str">
        <f t="shared" si="270"/>
        <v>21:0006</v>
      </c>
      <c r="E2620" t="s">
        <v>19914</v>
      </c>
      <c r="F2620" t="s">
        <v>20251</v>
      </c>
      <c r="H2620">
        <v>64.528464499999998</v>
      </c>
      <c r="I2620">
        <v>-110.4715343</v>
      </c>
      <c r="J2620" s="1" t="str">
        <f t="shared" si="271"/>
        <v>Till</v>
      </c>
      <c r="K2620" s="1" t="str">
        <f t="shared" si="272"/>
        <v>Grain Mount: 0.50 – 1.00 mm</v>
      </c>
      <c r="L2620" t="s">
        <v>20155</v>
      </c>
      <c r="M2620" s="1" t="str">
        <f t="shared" si="273"/>
        <v>Prp</v>
      </c>
      <c r="N2620" t="s">
        <v>10823</v>
      </c>
      <c r="O2620" t="s">
        <v>20252</v>
      </c>
      <c r="P2620" t="s">
        <v>543</v>
      </c>
      <c r="Q2620" t="s">
        <v>20253</v>
      </c>
      <c r="R2620" t="s">
        <v>420</v>
      </c>
      <c r="S2620" t="s">
        <v>4040</v>
      </c>
      <c r="T2620" t="s">
        <v>533</v>
      </c>
      <c r="U2620" t="s">
        <v>33</v>
      </c>
      <c r="V2620" t="s">
        <v>20254</v>
      </c>
      <c r="W2620" t="s">
        <v>8764</v>
      </c>
      <c r="X2620" t="s">
        <v>14640</v>
      </c>
    </row>
    <row r="2621" spans="1:24" hidden="1" x14ac:dyDescent="0.25">
      <c r="A2621" t="s">
        <v>20255</v>
      </c>
      <c r="B2621" t="s">
        <v>20256</v>
      </c>
      <c r="C2621" s="1" t="str">
        <f t="shared" si="269"/>
        <v>21:0955</v>
      </c>
      <c r="D2621" s="1" t="str">
        <f t="shared" si="270"/>
        <v>21:0006</v>
      </c>
      <c r="E2621" t="s">
        <v>19914</v>
      </c>
      <c r="F2621" t="s">
        <v>20257</v>
      </c>
      <c r="H2621">
        <v>64.528464499999998</v>
      </c>
      <c r="I2621">
        <v>-110.4715343</v>
      </c>
      <c r="J2621" s="1" t="str">
        <f t="shared" si="271"/>
        <v>Till</v>
      </c>
      <c r="K2621" s="1" t="str">
        <f t="shared" si="272"/>
        <v>Grain Mount: 0.50 – 1.00 mm</v>
      </c>
      <c r="L2621" t="s">
        <v>20155</v>
      </c>
      <c r="M2621" s="1" t="str">
        <f t="shared" si="273"/>
        <v>Prp</v>
      </c>
      <c r="N2621" t="s">
        <v>4191</v>
      </c>
      <c r="O2621" t="s">
        <v>20258</v>
      </c>
      <c r="P2621" t="s">
        <v>11963</v>
      </c>
      <c r="Q2621" t="s">
        <v>12249</v>
      </c>
      <c r="R2621" t="s">
        <v>226</v>
      </c>
      <c r="S2621" t="s">
        <v>11307</v>
      </c>
      <c r="T2621" t="s">
        <v>2205</v>
      </c>
      <c r="U2621" t="s">
        <v>33</v>
      </c>
      <c r="V2621" t="s">
        <v>8903</v>
      </c>
      <c r="W2621" t="s">
        <v>1365</v>
      </c>
      <c r="X2621" t="s">
        <v>10143</v>
      </c>
    </row>
    <row r="2622" spans="1:24" hidden="1" x14ac:dyDescent="0.25">
      <c r="A2622" t="s">
        <v>20259</v>
      </c>
      <c r="B2622" t="s">
        <v>20260</v>
      </c>
      <c r="C2622" s="1" t="str">
        <f t="shared" si="269"/>
        <v>21:0955</v>
      </c>
      <c r="D2622" s="1" t="str">
        <f t="shared" si="270"/>
        <v>21:0006</v>
      </c>
      <c r="E2622" t="s">
        <v>19914</v>
      </c>
      <c r="F2622" t="s">
        <v>20261</v>
      </c>
      <c r="H2622">
        <v>64.528464499999998</v>
      </c>
      <c r="I2622">
        <v>-110.4715343</v>
      </c>
      <c r="J2622" s="1" t="str">
        <f t="shared" si="271"/>
        <v>Till</v>
      </c>
      <c r="K2622" s="1" t="str">
        <f t="shared" si="272"/>
        <v>Grain Mount: 0.50 – 1.00 mm</v>
      </c>
      <c r="L2622" t="s">
        <v>20155</v>
      </c>
      <c r="M2622" s="1" t="str">
        <f t="shared" si="273"/>
        <v>Prp</v>
      </c>
      <c r="N2622" t="s">
        <v>12831</v>
      </c>
      <c r="O2622" t="s">
        <v>12862</v>
      </c>
      <c r="P2622" t="s">
        <v>15390</v>
      </c>
      <c r="Q2622" t="s">
        <v>20262</v>
      </c>
      <c r="R2622" t="s">
        <v>33</v>
      </c>
      <c r="S2622" t="s">
        <v>20263</v>
      </c>
      <c r="T2622" t="s">
        <v>7516</v>
      </c>
      <c r="U2622" t="s">
        <v>33</v>
      </c>
      <c r="V2622" t="s">
        <v>4372</v>
      </c>
      <c r="W2622" t="s">
        <v>214</v>
      </c>
      <c r="X2622" t="s">
        <v>20264</v>
      </c>
    </row>
    <row r="2623" spans="1:24" hidden="1" x14ac:dyDescent="0.25">
      <c r="A2623" t="s">
        <v>20265</v>
      </c>
      <c r="B2623" t="s">
        <v>20266</v>
      </c>
      <c r="C2623" s="1" t="str">
        <f t="shared" si="269"/>
        <v>21:0955</v>
      </c>
      <c r="D2623" s="1" t="str">
        <f t="shared" si="270"/>
        <v>21:0006</v>
      </c>
      <c r="E2623" t="s">
        <v>19914</v>
      </c>
      <c r="F2623" t="s">
        <v>20267</v>
      </c>
      <c r="H2623">
        <v>64.528464499999998</v>
      </c>
      <c r="I2623">
        <v>-110.4715343</v>
      </c>
      <c r="J2623" s="1" t="str">
        <f t="shared" si="271"/>
        <v>Till</v>
      </c>
      <c r="K2623" s="1" t="str">
        <f t="shared" si="272"/>
        <v>Grain Mount: 0.50 – 1.00 mm</v>
      </c>
      <c r="L2623" t="s">
        <v>20155</v>
      </c>
      <c r="M2623" s="1" t="str">
        <f t="shared" si="273"/>
        <v>Prp</v>
      </c>
      <c r="N2623" t="s">
        <v>20268</v>
      </c>
      <c r="O2623" t="s">
        <v>12153</v>
      </c>
      <c r="P2623" t="s">
        <v>5210</v>
      </c>
      <c r="Q2623" t="s">
        <v>8506</v>
      </c>
      <c r="R2623" t="s">
        <v>33</v>
      </c>
      <c r="S2623" t="s">
        <v>16203</v>
      </c>
      <c r="T2623" t="s">
        <v>2054</v>
      </c>
      <c r="U2623" t="s">
        <v>33</v>
      </c>
      <c r="V2623" t="s">
        <v>20269</v>
      </c>
      <c r="W2623" t="s">
        <v>511</v>
      </c>
      <c r="X2623" t="s">
        <v>20180</v>
      </c>
    </row>
    <row r="2624" spans="1:24" hidden="1" x14ac:dyDescent="0.25">
      <c r="A2624" t="s">
        <v>20270</v>
      </c>
      <c r="B2624" t="s">
        <v>20271</v>
      </c>
      <c r="C2624" s="1" t="str">
        <f t="shared" si="269"/>
        <v>21:0955</v>
      </c>
      <c r="D2624" s="1" t="str">
        <f t="shared" si="270"/>
        <v>21:0006</v>
      </c>
      <c r="E2624" t="s">
        <v>19914</v>
      </c>
      <c r="F2624" t="s">
        <v>20272</v>
      </c>
      <c r="H2624">
        <v>64.528464499999998</v>
      </c>
      <c r="I2624">
        <v>-110.4715343</v>
      </c>
      <c r="J2624" s="1" t="str">
        <f t="shared" si="271"/>
        <v>Till</v>
      </c>
      <c r="K2624" s="1" t="str">
        <f t="shared" si="272"/>
        <v>Grain Mount: 0.50 – 1.00 mm</v>
      </c>
      <c r="L2624" t="s">
        <v>20155</v>
      </c>
      <c r="M2624" s="1" t="str">
        <f t="shared" si="273"/>
        <v>Prp</v>
      </c>
      <c r="N2624" t="s">
        <v>20273</v>
      </c>
      <c r="O2624" t="s">
        <v>2692</v>
      </c>
      <c r="P2624" t="s">
        <v>2828</v>
      </c>
      <c r="Q2624" t="s">
        <v>10693</v>
      </c>
      <c r="R2624" t="s">
        <v>90</v>
      </c>
      <c r="S2624" t="s">
        <v>13038</v>
      </c>
      <c r="T2624" t="s">
        <v>11457</v>
      </c>
      <c r="U2624" t="s">
        <v>33</v>
      </c>
      <c r="V2624" t="s">
        <v>19926</v>
      </c>
      <c r="W2624" t="s">
        <v>1030</v>
      </c>
      <c r="X2624" t="s">
        <v>20274</v>
      </c>
    </row>
    <row r="2625" spans="1:24" hidden="1" x14ac:dyDescent="0.25">
      <c r="A2625" t="s">
        <v>20275</v>
      </c>
      <c r="B2625" t="s">
        <v>20276</v>
      </c>
      <c r="C2625" s="1" t="str">
        <f t="shared" si="269"/>
        <v>21:0955</v>
      </c>
      <c r="D2625" s="1" t="str">
        <f t="shared" si="270"/>
        <v>21:0006</v>
      </c>
      <c r="E2625" t="s">
        <v>19914</v>
      </c>
      <c r="F2625" t="s">
        <v>20277</v>
      </c>
      <c r="H2625">
        <v>64.528464499999998</v>
      </c>
      <c r="I2625">
        <v>-110.4715343</v>
      </c>
      <c r="J2625" s="1" t="str">
        <f t="shared" si="271"/>
        <v>Till</v>
      </c>
      <c r="K2625" s="1" t="str">
        <f t="shared" si="272"/>
        <v>Grain Mount: 0.50 – 1.00 mm</v>
      </c>
      <c r="L2625" t="s">
        <v>20155</v>
      </c>
      <c r="M2625" s="1" t="str">
        <f t="shared" si="273"/>
        <v>Prp</v>
      </c>
      <c r="N2625" t="s">
        <v>20278</v>
      </c>
      <c r="O2625" t="s">
        <v>20279</v>
      </c>
      <c r="P2625" t="s">
        <v>18297</v>
      </c>
      <c r="Q2625" t="s">
        <v>20280</v>
      </c>
      <c r="R2625" t="s">
        <v>87</v>
      </c>
      <c r="S2625" t="s">
        <v>20281</v>
      </c>
      <c r="T2625" t="s">
        <v>63</v>
      </c>
      <c r="U2625" t="s">
        <v>33</v>
      </c>
      <c r="V2625" t="s">
        <v>8903</v>
      </c>
      <c r="W2625" t="s">
        <v>3829</v>
      </c>
      <c r="X2625" t="s">
        <v>20282</v>
      </c>
    </row>
    <row r="2626" spans="1:24" hidden="1" x14ac:dyDescent="0.25">
      <c r="A2626" t="s">
        <v>20283</v>
      </c>
      <c r="B2626" t="s">
        <v>20284</v>
      </c>
      <c r="C2626" s="1" t="str">
        <f t="shared" si="269"/>
        <v>21:0955</v>
      </c>
      <c r="D2626" s="1" t="str">
        <f t="shared" si="270"/>
        <v>21:0006</v>
      </c>
      <c r="E2626" t="s">
        <v>19914</v>
      </c>
      <c r="F2626" t="s">
        <v>20285</v>
      </c>
      <c r="H2626">
        <v>64.528464499999998</v>
      </c>
      <c r="I2626">
        <v>-110.4715343</v>
      </c>
      <c r="J2626" s="1" t="str">
        <f t="shared" si="271"/>
        <v>Till</v>
      </c>
      <c r="K2626" s="1" t="str">
        <f t="shared" si="272"/>
        <v>Grain Mount: 0.50 – 1.00 mm</v>
      </c>
      <c r="L2626" t="s">
        <v>20155</v>
      </c>
      <c r="M2626" s="1" t="str">
        <f t="shared" si="273"/>
        <v>Prp</v>
      </c>
      <c r="N2626" t="s">
        <v>15418</v>
      </c>
      <c r="O2626" t="s">
        <v>20286</v>
      </c>
      <c r="P2626" t="s">
        <v>15443</v>
      </c>
      <c r="Q2626" t="s">
        <v>20287</v>
      </c>
      <c r="R2626" t="s">
        <v>33</v>
      </c>
      <c r="S2626" t="s">
        <v>20288</v>
      </c>
      <c r="T2626" t="s">
        <v>2509</v>
      </c>
      <c r="U2626" t="s">
        <v>33</v>
      </c>
      <c r="V2626" t="s">
        <v>10701</v>
      </c>
      <c r="W2626" t="s">
        <v>1601</v>
      </c>
      <c r="X2626" t="s">
        <v>15423</v>
      </c>
    </row>
    <row r="2627" spans="1:24" hidden="1" x14ac:dyDescent="0.25">
      <c r="A2627" t="s">
        <v>20289</v>
      </c>
      <c r="B2627" t="s">
        <v>20290</v>
      </c>
      <c r="C2627" s="1" t="str">
        <f t="shared" si="269"/>
        <v>21:0955</v>
      </c>
      <c r="D2627" s="1" t="str">
        <f t="shared" si="270"/>
        <v>21:0006</v>
      </c>
      <c r="E2627" t="s">
        <v>19914</v>
      </c>
      <c r="F2627" t="s">
        <v>20291</v>
      </c>
      <c r="H2627">
        <v>64.528464499999998</v>
      </c>
      <c r="I2627">
        <v>-110.4715343</v>
      </c>
      <c r="J2627" s="1" t="str">
        <f t="shared" si="271"/>
        <v>Till</v>
      </c>
      <c r="K2627" s="1" t="str">
        <f t="shared" si="272"/>
        <v>Grain Mount: 0.50 – 1.00 mm</v>
      </c>
      <c r="L2627" t="s">
        <v>20155</v>
      </c>
      <c r="M2627" s="1" t="str">
        <f t="shared" si="273"/>
        <v>Prp</v>
      </c>
      <c r="N2627" t="s">
        <v>19182</v>
      </c>
      <c r="O2627" t="s">
        <v>20292</v>
      </c>
      <c r="P2627" t="s">
        <v>13003</v>
      </c>
      <c r="Q2627" t="s">
        <v>5630</v>
      </c>
      <c r="R2627" t="s">
        <v>101</v>
      </c>
      <c r="S2627" t="s">
        <v>17665</v>
      </c>
      <c r="T2627" t="s">
        <v>369</v>
      </c>
      <c r="U2627" t="s">
        <v>33</v>
      </c>
      <c r="V2627" t="s">
        <v>5564</v>
      </c>
      <c r="W2627" t="s">
        <v>103</v>
      </c>
      <c r="X2627" t="s">
        <v>20293</v>
      </c>
    </row>
    <row r="2628" spans="1:24" hidden="1" x14ac:dyDescent="0.25">
      <c r="A2628" t="s">
        <v>20294</v>
      </c>
      <c r="B2628" t="s">
        <v>20295</v>
      </c>
      <c r="C2628" s="1" t="str">
        <f t="shared" si="269"/>
        <v>21:0955</v>
      </c>
      <c r="D2628" s="1" t="str">
        <f t="shared" si="270"/>
        <v>21:0006</v>
      </c>
      <c r="E2628" t="s">
        <v>19914</v>
      </c>
      <c r="F2628" t="s">
        <v>20296</v>
      </c>
      <c r="H2628">
        <v>64.528464499999998</v>
      </c>
      <c r="I2628">
        <v>-110.4715343</v>
      </c>
      <c r="J2628" s="1" t="str">
        <f t="shared" si="271"/>
        <v>Till</v>
      </c>
      <c r="K2628" s="1" t="str">
        <f t="shared" si="272"/>
        <v>Grain Mount: 0.50 – 1.00 mm</v>
      </c>
      <c r="L2628" t="s">
        <v>20155</v>
      </c>
      <c r="M2628" s="1" t="str">
        <f t="shared" si="273"/>
        <v>Prp</v>
      </c>
      <c r="N2628" t="s">
        <v>20297</v>
      </c>
      <c r="O2628" t="s">
        <v>16836</v>
      </c>
      <c r="P2628" t="s">
        <v>19113</v>
      </c>
      <c r="Q2628" t="s">
        <v>20298</v>
      </c>
      <c r="R2628" t="s">
        <v>33</v>
      </c>
      <c r="S2628" t="s">
        <v>8947</v>
      </c>
      <c r="T2628" t="s">
        <v>5841</v>
      </c>
      <c r="U2628" t="s">
        <v>33</v>
      </c>
      <c r="V2628" t="s">
        <v>20299</v>
      </c>
      <c r="W2628" t="s">
        <v>20300</v>
      </c>
      <c r="X2628" t="s">
        <v>20301</v>
      </c>
    </row>
    <row r="2629" spans="1:24" hidden="1" x14ac:dyDescent="0.25">
      <c r="A2629" t="s">
        <v>20302</v>
      </c>
      <c r="B2629" t="s">
        <v>20303</v>
      </c>
      <c r="C2629" s="1" t="str">
        <f t="shared" si="269"/>
        <v>21:0955</v>
      </c>
      <c r="D2629" s="1" t="str">
        <f t="shared" si="270"/>
        <v>21:0006</v>
      </c>
      <c r="E2629" t="s">
        <v>19914</v>
      </c>
      <c r="F2629" t="s">
        <v>20304</v>
      </c>
      <c r="H2629">
        <v>64.528464499999998</v>
      </c>
      <c r="I2629">
        <v>-110.4715343</v>
      </c>
      <c r="J2629" s="1" t="str">
        <f t="shared" si="271"/>
        <v>Till</v>
      </c>
      <c r="K2629" s="1" t="str">
        <f t="shared" si="272"/>
        <v>Grain Mount: 0.50 – 1.00 mm</v>
      </c>
      <c r="L2629" t="s">
        <v>20155</v>
      </c>
      <c r="M2629" s="1" t="str">
        <f t="shared" si="273"/>
        <v>Prp</v>
      </c>
      <c r="N2629" t="s">
        <v>20305</v>
      </c>
      <c r="O2629" t="s">
        <v>16726</v>
      </c>
      <c r="P2629" t="s">
        <v>20306</v>
      </c>
      <c r="Q2629" t="s">
        <v>5821</v>
      </c>
      <c r="R2629" t="s">
        <v>331</v>
      </c>
      <c r="S2629" t="s">
        <v>7976</v>
      </c>
      <c r="T2629" t="s">
        <v>2473</v>
      </c>
      <c r="U2629" t="s">
        <v>33</v>
      </c>
      <c r="V2629" t="s">
        <v>10959</v>
      </c>
      <c r="W2629" t="s">
        <v>5516</v>
      </c>
      <c r="X2629" t="s">
        <v>20307</v>
      </c>
    </row>
    <row r="2630" spans="1:24" hidden="1" x14ac:dyDescent="0.25">
      <c r="A2630" t="s">
        <v>20308</v>
      </c>
      <c r="B2630" t="s">
        <v>20309</v>
      </c>
      <c r="C2630" s="1" t="str">
        <f t="shared" si="269"/>
        <v>21:0955</v>
      </c>
      <c r="D2630" s="1" t="str">
        <f t="shared" si="270"/>
        <v>21:0006</v>
      </c>
      <c r="E2630" t="s">
        <v>19914</v>
      </c>
      <c r="F2630" t="s">
        <v>20310</v>
      </c>
      <c r="H2630">
        <v>64.528464499999998</v>
      </c>
      <c r="I2630">
        <v>-110.4715343</v>
      </c>
      <c r="J2630" s="1" t="str">
        <f t="shared" si="271"/>
        <v>Till</v>
      </c>
      <c r="K2630" s="1" t="str">
        <f t="shared" si="272"/>
        <v>Grain Mount: 0.50 – 1.00 mm</v>
      </c>
      <c r="L2630" t="s">
        <v>20155</v>
      </c>
      <c r="M2630" s="1" t="str">
        <f t="shared" si="273"/>
        <v>Prp</v>
      </c>
      <c r="N2630" t="s">
        <v>12133</v>
      </c>
      <c r="O2630" t="s">
        <v>20311</v>
      </c>
      <c r="P2630" t="s">
        <v>8390</v>
      </c>
      <c r="Q2630" t="s">
        <v>8887</v>
      </c>
      <c r="R2630" t="s">
        <v>33</v>
      </c>
      <c r="S2630" t="s">
        <v>4284</v>
      </c>
      <c r="T2630" t="s">
        <v>1861</v>
      </c>
      <c r="U2630" t="s">
        <v>33</v>
      </c>
      <c r="V2630" t="s">
        <v>4295</v>
      </c>
      <c r="W2630" t="s">
        <v>3452</v>
      </c>
      <c r="X2630" t="s">
        <v>15292</v>
      </c>
    </row>
    <row r="2631" spans="1:24" hidden="1" x14ac:dyDescent="0.25">
      <c r="A2631" t="s">
        <v>20312</v>
      </c>
      <c r="B2631" t="s">
        <v>20313</v>
      </c>
      <c r="C2631" s="1" t="str">
        <f t="shared" si="269"/>
        <v>21:0955</v>
      </c>
      <c r="D2631" s="1" t="str">
        <f t="shared" si="270"/>
        <v>21:0006</v>
      </c>
      <c r="E2631" t="s">
        <v>19914</v>
      </c>
      <c r="F2631" t="s">
        <v>20314</v>
      </c>
      <c r="H2631">
        <v>64.528464499999998</v>
      </c>
      <c r="I2631">
        <v>-110.4715343</v>
      </c>
      <c r="J2631" s="1" t="str">
        <f t="shared" si="271"/>
        <v>Till</v>
      </c>
      <c r="K2631" s="1" t="str">
        <f t="shared" si="272"/>
        <v>Grain Mount: 0.50 – 1.00 mm</v>
      </c>
      <c r="L2631" t="s">
        <v>20155</v>
      </c>
      <c r="M2631" s="1" t="str">
        <f t="shared" si="273"/>
        <v>Prp</v>
      </c>
      <c r="N2631" t="s">
        <v>20315</v>
      </c>
      <c r="O2631" t="s">
        <v>339</v>
      </c>
      <c r="P2631" t="s">
        <v>20316</v>
      </c>
      <c r="Q2631" t="s">
        <v>11631</v>
      </c>
      <c r="R2631" t="s">
        <v>61</v>
      </c>
      <c r="S2631" t="s">
        <v>20317</v>
      </c>
      <c r="T2631" t="s">
        <v>1203</v>
      </c>
      <c r="U2631" t="s">
        <v>33</v>
      </c>
      <c r="V2631" t="s">
        <v>10622</v>
      </c>
      <c r="W2631" t="s">
        <v>611</v>
      </c>
      <c r="X2631" t="s">
        <v>5684</v>
      </c>
    </row>
    <row r="2632" spans="1:24" hidden="1" x14ac:dyDescent="0.25">
      <c r="A2632" t="s">
        <v>20318</v>
      </c>
      <c r="B2632" t="s">
        <v>20319</v>
      </c>
      <c r="C2632" s="1" t="str">
        <f t="shared" si="269"/>
        <v>21:0955</v>
      </c>
      <c r="D2632" s="1" t="str">
        <f t="shared" si="270"/>
        <v>21:0006</v>
      </c>
      <c r="E2632" t="s">
        <v>19914</v>
      </c>
      <c r="F2632" t="s">
        <v>20320</v>
      </c>
      <c r="H2632">
        <v>64.528464499999998</v>
      </c>
      <c r="I2632">
        <v>-110.4715343</v>
      </c>
      <c r="J2632" s="1" t="str">
        <f t="shared" si="271"/>
        <v>Till</v>
      </c>
      <c r="K2632" s="1" t="str">
        <f t="shared" si="272"/>
        <v>Grain Mount: 0.50 – 1.00 mm</v>
      </c>
      <c r="L2632" t="s">
        <v>20155</v>
      </c>
      <c r="M2632" s="1" t="str">
        <f t="shared" si="273"/>
        <v>Prp</v>
      </c>
      <c r="N2632" t="s">
        <v>4146</v>
      </c>
      <c r="O2632" t="s">
        <v>20321</v>
      </c>
      <c r="P2632" t="s">
        <v>20322</v>
      </c>
      <c r="Q2632" t="s">
        <v>10558</v>
      </c>
      <c r="R2632" t="s">
        <v>101</v>
      </c>
      <c r="S2632" t="s">
        <v>17478</v>
      </c>
      <c r="T2632" t="s">
        <v>1203</v>
      </c>
      <c r="U2632" t="s">
        <v>33</v>
      </c>
      <c r="V2632" t="s">
        <v>20323</v>
      </c>
      <c r="W2632" t="s">
        <v>16309</v>
      </c>
      <c r="X2632" t="s">
        <v>16804</v>
      </c>
    </row>
    <row r="2633" spans="1:24" hidden="1" x14ac:dyDescent="0.25">
      <c r="A2633" t="s">
        <v>20324</v>
      </c>
      <c r="B2633" t="s">
        <v>20325</v>
      </c>
      <c r="C2633" s="1" t="str">
        <f t="shared" si="269"/>
        <v>21:0955</v>
      </c>
      <c r="D2633" s="1" t="str">
        <f t="shared" si="270"/>
        <v>21:0006</v>
      </c>
      <c r="E2633" t="s">
        <v>19914</v>
      </c>
      <c r="F2633" t="s">
        <v>20326</v>
      </c>
      <c r="H2633">
        <v>64.528464499999998</v>
      </c>
      <c r="I2633">
        <v>-110.4715343</v>
      </c>
      <c r="J2633" s="1" t="str">
        <f t="shared" si="271"/>
        <v>Till</v>
      </c>
      <c r="K2633" s="1" t="str">
        <f t="shared" si="272"/>
        <v>Grain Mount: 0.50 – 1.00 mm</v>
      </c>
      <c r="L2633" t="s">
        <v>20155</v>
      </c>
      <c r="M2633" s="1" t="str">
        <f t="shared" si="273"/>
        <v>Prp</v>
      </c>
      <c r="N2633" t="s">
        <v>20327</v>
      </c>
      <c r="O2633" t="s">
        <v>17841</v>
      </c>
      <c r="P2633" t="s">
        <v>20328</v>
      </c>
      <c r="Q2633" t="s">
        <v>17435</v>
      </c>
      <c r="R2633" t="s">
        <v>33</v>
      </c>
      <c r="S2633" t="s">
        <v>13666</v>
      </c>
      <c r="T2633" t="s">
        <v>2893</v>
      </c>
      <c r="U2633" t="s">
        <v>33</v>
      </c>
      <c r="V2633" t="s">
        <v>10762</v>
      </c>
      <c r="W2633" t="s">
        <v>1601</v>
      </c>
      <c r="X2633" t="s">
        <v>14249</v>
      </c>
    </row>
    <row r="2634" spans="1:24" hidden="1" x14ac:dyDescent="0.25">
      <c r="A2634" t="s">
        <v>20329</v>
      </c>
      <c r="B2634" t="s">
        <v>20330</v>
      </c>
      <c r="C2634" s="1" t="str">
        <f t="shared" si="269"/>
        <v>21:0955</v>
      </c>
      <c r="D2634" s="1" t="str">
        <f t="shared" si="270"/>
        <v>21:0006</v>
      </c>
      <c r="E2634" t="s">
        <v>19914</v>
      </c>
      <c r="F2634" t="s">
        <v>20331</v>
      </c>
      <c r="H2634">
        <v>64.528464499999998</v>
      </c>
      <c r="I2634">
        <v>-110.4715343</v>
      </c>
      <c r="J2634" s="1" t="str">
        <f t="shared" si="271"/>
        <v>Till</v>
      </c>
      <c r="K2634" s="1" t="str">
        <f t="shared" si="272"/>
        <v>Grain Mount: 0.50 – 1.00 mm</v>
      </c>
      <c r="L2634" t="s">
        <v>20155</v>
      </c>
      <c r="M2634" s="1" t="str">
        <f t="shared" si="273"/>
        <v>Prp</v>
      </c>
      <c r="N2634" t="s">
        <v>8257</v>
      </c>
      <c r="O2634" t="s">
        <v>18311</v>
      </c>
      <c r="P2634" t="s">
        <v>13266</v>
      </c>
      <c r="Q2634" t="s">
        <v>20332</v>
      </c>
      <c r="R2634" t="s">
        <v>33</v>
      </c>
      <c r="S2634" t="s">
        <v>9087</v>
      </c>
      <c r="T2634" t="s">
        <v>5332</v>
      </c>
      <c r="U2634" t="s">
        <v>33</v>
      </c>
      <c r="V2634" t="s">
        <v>2412</v>
      </c>
      <c r="W2634" t="s">
        <v>5516</v>
      </c>
      <c r="X2634" t="s">
        <v>9886</v>
      </c>
    </row>
    <row r="2635" spans="1:24" hidden="1" x14ac:dyDescent="0.25">
      <c r="A2635" t="s">
        <v>20333</v>
      </c>
      <c r="B2635" t="s">
        <v>20334</v>
      </c>
      <c r="C2635" s="1" t="str">
        <f t="shared" si="269"/>
        <v>21:0955</v>
      </c>
      <c r="D2635" s="1" t="str">
        <f t="shared" si="270"/>
        <v>21:0006</v>
      </c>
      <c r="E2635" t="s">
        <v>19914</v>
      </c>
      <c r="F2635" t="s">
        <v>20335</v>
      </c>
      <c r="H2635">
        <v>64.528464499999998</v>
      </c>
      <c r="I2635">
        <v>-110.4715343</v>
      </c>
      <c r="J2635" s="1" t="str">
        <f t="shared" si="271"/>
        <v>Till</v>
      </c>
      <c r="K2635" s="1" t="str">
        <f t="shared" si="272"/>
        <v>Grain Mount: 0.50 – 1.00 mm</v>
      </c>
      <c r="L2635" t="s">
        <v>20155</v>
      </c>
      <c r="M2635" s="1" t="str">
        <f t="shared" si="273"/>
        <v>Prp</v>
      </c>
      <c r="N2635" t="s">
        <v>20336</v>
      </c>
      <c r="O2635" t="s">
        <v>20337</v>
      </c>
      <c r="P2635" t="s">
        <v>1103</v>
      </c>
      <c r="Q2635" t="s">
        <v>20338</v>
      </c>
      <c r="R2635" t="s">
        <v>33</v>
      </c>
      <c r="S2635" t="s">
        <v>367</v>
      </c>
      <c r="T2635" t="s">
        <v>4497</v>
      </c>
      <c r="U2635" t="s">
        <v>33</v>
      </c>
      <c r="V2635" t="s">
        <v>12665</v>
      </c>
      <c r="W2635" t="s">
        <v>330</v>
      </c>
      <c r="X2635" t="s">
        <v>4151</v>
      </c>
    </row>
    <row r="2636" spans="1:24" hidden="1" x14ac:dyDescent="0.25">
      <c r="A2636" t="s">
        <v>20339</v>
      </c>
      <c r="B2636" t="s">
        <v>20340</v>
      </c>
      <c r="C2636" s="1" t="str">
        <f t="shared" si="269"/>
        <v>21:0955</v>
      </c>
      <c r="D2636" s="1" t="str">
        <f t="shared" si="270"/>
        <v>21:0006</v>
      </c>
      <c r="E2636" t="s">
        <v>19914</v>
      </c>
      <c r="F2636" t="s">
        <v>20341</v>
      </c>
      <c r="H2636">
        <v>64.528464499999998</v>
      </c>
      <c r="I2636">
        <v>-110.4715343</v>
      </c>
      <c r="J2636" s="1" t="str">
        <f t="shared" si="271"/>
        <v>Till</v>
      </c>
      <c r="K2636" s="1" t="str">
        <f t="shared" ref="K2636:K2667" si="274">HYPERLINK("http://geochem.nrcan.gc.ca/cdogs/content/kwd/kwd080044_e.htm", "Grain Mount: 0.50 – 1.00 mm")</f>
        <v>Grain Mount: 0.50 – 1.00 mm</v>
      </c>
      <c r="L2636" t="s">
        <v>20155</v>
      </c>
      <c r="M2636" s="1" t="str">
        <f t="shared" ref="M2636:M2641" si="275">HYPERLINK("http://geochem.nrcan.gc.ca/cdogs/content/kwd/kwd030543_e.htm", "Di")</f>
        <v>Di</v>
      </c>
      <c r="N2636" t="s">
        <v>1560</v>
      </c>
      <c r="O2636" t="s">
        <v>20342</v>
      </c>
      <c r="P2636" t="s">
        <v>1231</v>
      </c>
      <c r="Q2636" t="s">
        <v>6449</v>
      </c>
      <c r="R2636" t="s">
        <v>955</v>
      </c>
      <c r="S2636" t="s">
        <v>19338</v>
      </c>
      <c r="T2636" t="s">
        <v>4430</v>
      </c>
      <c r="U2636" t="s">
        <v>20343</v>
      </c>
      <c r="V2636" t="s">
        <v>20344</v>
      </c>
      <c r="W2636" t="s">
        <v>2257</v>
      </c>
      <c r="X2636" t="s">
        <v>20345</v>
      </c>
    </row>
    <row r="2637" spans="1:24" hidden="1" x14ac:dyDescent="0.25">
      <c r="A2637" t="s">
        <v>20346</v>
      </c>
      <c r="B2637" t="s">
        <v>20347</v>
      </c>
      <c r="C2637" s="1" t="str">
        <f t="shared" si="269"/>
        <v>21:0955</v>
      </c>
      <c r="D2637" s="1" t="str">
        <f t="shared" si="270"/>
        <v>21:0006</v>
      </c>
      <c r="E2637" t="s">
        <v>19914</v>
      </c>
      <c r="F2637" t="s">
        <v>20348</v>
      </c>
      <c r="H2637">
        <v>64.528464499999998</v>
      </c>
      <c r="I2637">
        <v>-110.4715343</v>
      </c>
      <c r="J2637" s="1" t="str">
        <f t="shared" si="271"/>
        <v>Till</v>
      </c>
      <c r="K2637" s="1" t="str">
        <f t="shared" si="274"/>
        <v>Grain Mount: 0.50 – 1.00 mm</v>
      </c>
      <c r="L2637" t="s">
        <v>20155</v>
      </c>
      <c r="M2637" s="1" t="str">
        <f t="shared" si="275"/>
        <v>Di</v>
      </c>
      <c r="N2637" t="s">
        <v>6473</v>
      </c>
      <c r="O2637" t="s">
        <v>7190</v>
      </c>
      <c r="P2637" t="s">
        <v>19645</v>
      </c>
      <c r="Q2637" t="s">
        <v>20349</v>
      </c>
      <c r="R2637" t="s">
        <v>409</v>
      </c>
      <c r="S2637" t="s">
        <v>20350</v>
      </c>
      <c r="T2637" t="s">
        <v>1078</v>
      </c>
      <c r="U2637" t="s">
        <v>11747</v>
      </c>
      <c r="V2637" t="s">
        <v>20351</v>
      </c>
      <c r="W2637" t="s">
        <v>3000</v>
      </c>
      <c r="X2637" t="s">
        <v>20352</v>
      </c>
    </row>
    <row r="2638" spans="1:24" hidden="1" x14ac:dyDescent="0.25">
      <c r="A2638" t="s">
        <v>20353</v>
      </c>
      <c r="B2638" t="s">
        <v>20354</v>
      </c>
      <c r="C2638" s="1" t="str">
        <f t="shared" si="269"/>
        <v>21:0955</v>
      </c>
      <c r="D2638" s="1" t="str">
        <f t="shared" si="270"/>
        <v>21:0006</v>
      </c>
      <c r="E2638" t="s">
        <v>19914</v>
      </c>
      <c r="F2638" t="s">
        <v>20355</v>
      </c>
      <c r="H2638">
        <v>64.528464499999998</v>
      </c>
      <c r="I2638">
        <v>-110.4715343</v>
      </c>
      <c r="J2638" s="1" t="str">
        <f t="shared" si="271"/>
        <v>Till</v>
      </c>
      <c r="K2638" s="1" t="str">
        <f t="shared" si="274"/>
        <v>Grain Mount: 0.50 – 1.00 mm</v>
      </c>
      <c r="L2638" t="s">
        <v>20155</v>
      </c>
      <c r="M2638" s="1" t="str">
        <f t="shared" si="275"/>
        <v>Di</v>
      </c>
      <c r="N2638" t="s">
        <v>1815</v>
      </c>
      <c r="O2638" t="s">
        <v>20356</v>
      </c>
      <c r="P2638" t="s">
        <v>10345</v>
      </c>
      <c r="Q2638" t="s">
        <v>20357</v>
      </c>
      <c r="R2638" t="s">
        <v>480</v>
      </c>
      <c r="S2638" t="s">
        <v>20358</v>
      </c>
      <c r="T2638" t="s">
        <v>282</v>
      </c>
      <c r="U2638" t="s">
        <v>20359</v>
      </c>
      <c r="V2638" t="s">
        <v>6745</v>
      </c>
      <c r="W2638" t="s">
        <v>472</v>
      </c>
      <c r="X2638" t="s">
        <v>20360</v>
      </c>
    </row>
    <row r="2639" spans="1:24" hidden="1" x14ac:dyDescent="0.25">
      <c r="A2639" t="s">
        <v>20361</v>
      </c>
      <c r="B2639" t="s">
        <v>20362</v>
      </c>
      <c r="C2639" s="1" t="str">
        <f t="shared" si="269"/>
        <v>21:0955</v>
      </c>
      <c r="D2639" s="1" t="str">
        <f t="shared" si="270"/>
        <v>21:0006</v>
      </c>
      <c r="E2639" t="s">
        <v>19914</v>
      </c>
      <c r="F2639" t="s">
        <v>20363</v>
      </c>
      <c r="H2639">
        <v>64.528464499999998</v>
      </c>
      <c r="I2639">
        <v>-110.4715343</v>
      </c>
      <c r="J2639" s="1" t="str">
        <f t="shared" si="271"/>
        <v>Till</v>
      </c>
      <c r="K2639" s="1" t="str">
        <f t="shared" si="274"/>
        <v>Grain Mount: 0.50 – 1.00 mm</v>
      </c>
      <c r="L2639" t="s">
        <v>20155</v>
      </c>
      <c r="M2639" s="1" t="str">
        <f t="shared" si="275"/>
        <v>Di</v>
      </c>
      <c r="N2639" t="s">
        <v>14194</v>
      </c>
      <c r="O2639" t="s">
        <v>20364</v>
      </c>
      <c r="P2639" t="s">
        <v>1088</v>
      </c>
      <c r="Q2639" t="s">
        <v>20365</v>
      </c>
      <c r="R2639" t="s">
        <v>200</v>
      </c>
      <c r="S2639" t="s">
        <v>20366</v>
      </c>
      <c r="T2639" t="s">
        <v>3470</v>
      </c>
      <c r="U2639" t="s">
        <v>1187</v>
      </c>
      <c r="V2639" t="s">
        <v>11212</v>
      </c>
      <c r="W2639" t="s">
        <v>1513</v>
      </c>
      <c r="X2639" t="s">
        <v>20367</v>
      </c>
    </row>
    <row r="2640" spans="1:24" hidden="1" x14ac:dyDescent="0.25">
      <c r="A2640" t="s">
        <v>20368</v>
      </c>
      <c r="B2640" t="s">
        <v>20369</v>
      </c>
      <c r="C2640" s="1" t="str">
        <f t="shared" si="269"/>
        <v>21:0955</v>
      </c>
      <c r="D2640" s="1" t="str">
        <f t="shared" si="270"/>
        <v>21:0006</v>
      </c>
      <c r="E2640" t="s">
        <v>19914</v>
      </c>
      <c r="F2640" t="s">
        <v>20370</v>
      </c>
      <c r="H2640">
        <v>64.528464499999998</v>
      </c>
      <c r="I2640">
        <v>-110.4715343</v>
      </c>
      <c r="J2640" s="1" t="str">
        <f t="shared" si="271"/>
        <v>Till</v>
      </c>
      <c r="K2640" s="1" t="str">
        <f t="shared" si="274"/>
        <v>Grain Mount: 0.50 – 1.00 mm</v>
      </c>
      <c r="L2640" t="s">
        <v>20155</v>
      </c>
      <c r="M2640" s="1" t="str">
        <f t="shared" si="275"/>
        <v>Di</v>
      </c>
      <c r="N2640" t="s">
        <v>20371</v>
      </c>
      <c r="O2640" t="s">
        <v>6269</v>
      </c>
      <c r="P2640" t="s">
        <v>20372</v>
      </c>
      <c r="Q2640" t="s">
        <v>11296</v>
      </c>
      <c r="R2640" t="s">
        <v>184</v>
      </c>
      <c r="S2640" t="s">
        <v>6262</v>
      </c>
      <c r="T2640" t="s">
        <v>170</v>
      </c>
      <c r="U2640" t="s">
        <v>20373</v>
      </c>
      <c r="V2640" t="s">
        <v>20374</v>
      </c>
      <c r="W2640" t="s">
        <v>3124</v>
      </c>
      <c r="X2640" t="s">
        <v>20375</v>
      </c>
    </row>
    <row r="2641" spans="1:24" hidden="1" x14ac:dyDescent="0.25">
      <c r="A2641" t="s">
        <v>20376</v>
      </c>
      <c r="B2641" t="s">
        <v>20377</v>
      </c>
      <c r="C2641" s="1" t="str">
        <f t="shared" si="269"/>
        <v>21:0955</v>
      </c>
      <c r="D2641" s="1" t="str">
        <f t="shared" si="270"/>
        <v>21:0006</v>
      </c>
      <c r="E2641" t="s">
        <v>19914</v>
      </c>
      <c r="F2641" t="s">
        <v>20378</v>
      </c>
      <c r="H2641">
        <v>64.528464499999998</v>
      </c>
      <c r="I2641">
        <v>-110.4715343</v>
      </c>
      <c r="J2641" s="1" t="str">
        <f t="shared" si="271"/>
        <v>Till</v>
      </c>
      <c r="K2641" s="1" t="str">
        <f t="shared" si="274"/>
        <v>Grain Mount: 0.50 – 1.00 mm</v>
      </c>
      <c r="L2641" t="s">
        <v>20155</v>
      </c>
      <c r="M2641" s="1" t="str">
        <f t="shared" si="275"/>
        <v>Di</v>
      </c>
      <c r="N2641" t="s">
        <v>14255</v>
      </c>
      <c r="O2641" t="s">
        <v>7708</v>
      </c>
      <c r="P2641" t="s">
        <v>20104</v>
      </c>
      <c r="Q2641" t="s">
        <v>2547</v>
      </c>
      <c r="R2641" t="s">
        <v>490</v>
      </c>
      <c r="S2641" t="s">
        <v>20379</v>
      </c>
      <c r="T2641" t="s">
        <v>282</v>
      </c>
      <c r="U2641" t="s">
        <v>13788</v>
      </c>
      <c r="V2641" t="s">
        <v>20380</v>
      </c>
      <c r="W2641" t="s">
        <v>2571</v>
      </c>
      <c r="X2641" t="s">
        <v>10529</v>
      </c>
    </row>
    <row r="2642" spans="1:24" hidden="1" x14ac:dyDescent="0.25">
      <c r="A2642" t="s">
        <v>20381</v>
      </c>
      <c r="B2642" t="s">
        <v>20382</v>
      </c>
      <c r="C2642" s="1" t="str">
        <f t="shared" si="269"/>
        <v>21:0955</v>
      </c>
      <c r="D2642" s="1" t="str">
        <f t="shared" si="270"/>
        <v>21:0006</v>
      </c>
      <c r="E2642" t="s">
        <v>19914</v>
      </c>
      <c r="F2642" t="s">
        <v>20383</v>
      </c>
      <c r="H2642">
        <v>64.528464499999998</v>
      </c>
      <c r="I2642">
        <v>-110.4715343</v>
      </c>
      <c r="J2642" s="1" t="str">
        <f t="shared" si="271"/>
        <v>Till</v>
      </c>
      <c r="K2642" s="1" t="str">
        <f t="shared" si="274"/>
        <v>Grain Mount: 0.50 – 1.00 mm</v>
      </c>
      <c r="L2642" t="s">
        <v>20155</v>
      </c>
      <c r="M2642" s="1" t="str">
        <f>HYPERLINK("http://geochem.nrcan.gc.ca/cdogs/content/kwd/kwd030530_e.htm", "Cr_Di")</f>
        <v>Cr_Di</v>
      </c>
      <c r="N2642" t="s">
        <v>1498</v>
      </c>
      <c r="O2642" t="s">
        <v>20384</v>
      </c>
      <c r="P2642" t="s">
        <v>6691</v>
      </c>
      <c r="Q2642" t="s">
        <v>9668</v>
      </c>
      <c r="R2642" t="s">
        <v>1246</v>
      </c>
      <c r="S2642" t="s">
        <v>20385</v>
      </c>
      <c r="T2642" t="s">
        <v>1213</v>
      </c>
      <c r="U2642" t="s">
        <v>6901</v>
      </c>
      <c r="V2642" t="s">
        <v>20386</v>
      </c>
      <c r="W2642" t="s">
        <v>161</v>
      </c>
      <c r="X2642" t="s">
        <v>20387</v>
      </c>
    </row>
    <row r="2643" spans="1:24" hidden="1" x14ac:dyDescent="0.25">
      <c r="A2643" t="s">
        <v>20388</v>
      </c>
      <c r="B2643" t="s">
        <v>20389</v>
      </c>
      <c r="C2643" s="1" t="str">
        <f t="shared" si="269"/>
        <v>21:0955</v>
      </c>
      <c r="D2643" s="1" t="str">
        <f t="shared" si="270"/>
        <v>21:0006</v>
      </c>
      <c r="E2643" t="s">
        <v>19914</v>
      </c>
      <c r="F2643" t="s">
        <v>20390</v>
      </c>
      <c r="H2643">
        <v>64.528464499999998</v>
      </c>
      <c r="I2643">
        <v>-110.4715343</v>
      </c>
      <c r="J2643" s="1" t="str">
        <f t="shared" si="271"/>
        <v>Till</v>
      </c>
      <c r="K2643" s="1" t="str">
        <f t="shared" si="274"/>
        <v>Grain Mount: 0.50 – 1.00 mm</v>
      </c>
      <c r="L2643" t="s">
        <v>20155</v>
      </c>
      <c r="M2643" s="1" t="str">
        <f>HYPERLINK("http://geochem.nrcan.gc.ca/cdogs/content/kwd/kwd030543_e.htm", "Di")</f>
        <v>Di</v>
      </c>
      <c r="N2643" t="s">
        <v>9641</v>
      </c>
      <c r="O2643" t="s">
        <v>20391</v>
      </c>
      <c r="P2643" t="s">
        <v>3525</v>
      </c>
      <c r="Q2643" t="s">
        <v>20392</v>
      </c>
      <c r="R2643" t="s">
        <v>645</v>
      </c>
      <c r="S2643" t="s">
        <v>20393</v>
      </c>
      <c r="T2643" t="s">
        <v>531</v>
      </c>
      <c r="U2643" t="s">
        <v>19279</v>
      </c>
      <c r="V2643" t="s">
        <v>20394</v>
      </c>
      <c r="W2643" t="s">
        <v>3546</v>
      </c>
      <c r="X2643" t="s">
        <v>13892</v>
      </c>
    </row>
    <row r="2644" spans="1:24" hidden="1" x14ac:dyDescent="0.25">
      <c r="A2644" t="s">
        <v>20395</v>
      </c>
      <c r="B2644" t="s">
        <v>20396</v>
      </c>
      <c r="C2644" s="1" t="str">
        <f t="shared" si="269"/>
        <v>21:0955</v>
      </c>
      <c r="D2644" s="1" t="str">
        <f t="shared" si="270"/>
        <v>21:0006</v>
      </c>
      <c r="E2644" t="s">
        <v>19914</v>
      </c>
      <c r="F2644" t="s">
        <v>20397</v>
      </c>
      <c r="H2644">
        <v>64.528464499999998</v>
      </c>
      <c r="I2644">
        <v>-110.4715343</v>
      </c>
      <c r="J2644" s="1" t="str">
        <f t="shared" si="271"/>
        <v>Till</v>
      </c>
      <c r="K2644" s="1" t="str">
        <f t="shared" si="274"/>
        <v>Grain Mount: 0.50 – 1.00 mm</v>
      </c>
      <c r="L2644" t="s">
        <v>20155</v>
      </c>
      <c r="M2644" s="1" t="str">
        <f>HYPERLINK("http://geochem.nrcan.gc.ca/cdogs/content/kwd/kwd030543_e.htm", "Di")</f>
        <v>Di</v>
      </c>
      <c r="N2644" t="s">
        <v>19263</v>
      </c>
      <c r="O2644" t="s">
        <v>20398</v>
      </c>
      <c r="P2644" t="s">
        <v>11796</v>
      </c>
      <c r="Q2644" t="s">
        <v>20399</v>
      </c>
      <c r="R2644" t="s">
        <v>955</v>
      </c>
      <c r="S2644" t="s">
        <v>2339</v>
      </c>
      <c r="T2644" t="s">
        <v>5979</v>
      </c>
      <c r="U2644" t="s">
        <v>1678</v>
      </c>
      <c r="V2644" t="s">
        <v>20400</v>
      </c>
      <c r="W2644" t="s">
        <v>6274</v>
      </c>
      <c r="X2644" t="s">
        <v>20401</v>
      </c>
    </row>
    <row r="2645" spans="1:24" hidden="1" x14ac:dyDescent="0.25">
      <c r="A2645" t="s">
        <v>20402</v>
      </c>
      <c r="B2645" t="s">
        <v>20403</v>
      </c>
      <c r="C2645" s="1" t="str">
        <f t="shared" si="269"/>
        <v>21:0955</v>
      </c>
      <c r="D2645" s="1" t="str">
        <f t="shared" si="270"/>
        <v>21:0006</v>
      </c>
      <c r="E2645" t="s">
        <v>19914</v>
      </c>
      <c r="F2645" t="s">
        <v>20404</v>
      </c>
      <c r="H2645">
        <v>64.528464499999998</v>
      </c>
      <c r="I2645">
        <v>-110.4715343</v>
      </c>
      <c r="J2645" s="1" t="str">
        <f t="shared" si="271"/>
        <v>Till</v>
      </c>
      <c r="K2645" s="1" t="str">
        <f t="shared" si="274"/>
        <v>Grain Mount: 0.50 – 1.00 mm</v>
      </c>
      <c r="L2645" t="s">
        <v>20155</v>
      </c>
      <c r="M2645" s="1" t="str">
        <f>HYPERLINK("http://geochem.nrcan.gc.ca/cdogs/content/kwd/kwd030543_e.htm", "Di")</f>
        <v>Di</v>
      </c>
      <c r="N2645" t="s">
        <v>3338</v>
      </c>
      <c r="O2645" t="s">
        <v>20405</v>
      </c>
      <c r="P2645" t="s">
        <v>4617</v>
      </c>
      <c r="Q2645" t="s">
        <v>20406</v>
      </c>
      <c r="R2645" t="s">
        <v>235</v>
      </c>
      <c r="S2645" t="s">
        <v>20407</v>
      </c>
      <c r="T2645" t="s">
        <v>144</v>
      </c>
      <c r="U2645" t="s">
        <v>2707</v>
      </c>
      <c r="V2645" t="s">
        <v>20408</v>
      </c>
      <c r="W2645" t="s">
        <v>33</v>
      </c>
      <c r="X2645" t="s">
        <v>14739</v>
      </c>
    </row>
    <row r="2646" spans="1:24" hidden="1" x14ac:dyDescent="0.25">
      <c r="A2646" t="s">
        <v>20409</v>
      </c>
      <c r="B2646" t="s">
        <v>20410</v>
      </c>
      <c r="C2646" s="1" t="str">
        <f t="shared" si="269"/>
        <v>21:0955</v>
      </c>
      <c r="D2646" s="1" t="str">
        <f t="shared" si="270"/>
        <v>21:0006</v>
      </c>
      <c r="E2646" t="s">
        <v>19914</v>
      </c>
      <c r="F2646" t="s">
        <v>20411</v>
      </c>
      <c r="H2646">
        <v>64.528464499999998</v>
      </c>
      <c r="I2646">
        <v>-110.4715343</v>
      </c>
      <c r="J2646" s="1" t="str">
        <f t="shared" si="271"/>
        <v>Till</v>
      </c>
      <c r="K2646" s="1" t="str">
        <f t="shared" si="274"/>
        <v>Grain Mount: 0.50 – 1.00 mm</v>
      </c>
      <c r="L2646" t="s">
        <v>20155</v>
      </c>
      <c r="M2646" s="1" t="str">
        <f>HYPERLINK("http://geochem.nrcan.gc.ca/cdogs/content/kwd/kwd030529_e.htm", "Hi_Cr_Di")</f>
        <v>Hi_Cr_Di</v>
      </c>
      <c r="N2646" t="s">
        <v>9437</v>
      </c>
      <c r="O2646" t="s">
        <v>20412</v>
      </c>
      <c r="P2646" t="s">
        <v>13215</v>
      </c>
      <c r="Q2646" t="s">
        <v>20413</v>
      </c>
      <c r="R2646" t="s">
        <v>184</v>
      </c>
      <c r="S2646" t="s">
        <v>20414</v>
      </c>
      <c r="T2646" t="s">
        <v>425</v>
      </c>
      <c r="U2646" t="s">
        <v>6518</v>
      </c>
      <c r="V2646" t="s">
        <v>6273</v>
      </c>
      <c r="W2646" t="s">
        <v>6412</v>
      </c>
      <c r="X2646" t="s">
        <v>20415</v>
      </c>
    </row>
    <row r="2647" spans="1:24" hidden="1" x14ac:dyDescent="0.25">
      <c r="A2647" t="s">
        <v>20416</v>
      </c>
      <c r="B2647" t="s">
        <v>20417</v>
      </c>
      <c r="C2647" s="1" t="str">
        <f t="shared" si="269"/>
        <v>21:0955</v>
      </c>
      <c r="D2647" s="1" t="str">
        <f t="shared" si="270"/>
        <v>21:0006</v>
      </c>
      <c r="E2647" t="s">
        <v>19914</v>
      </c>
      <c r="F2647" t="s">
        <v>20418</v>
      </c>
      <c r="H2647">
        <v>64.528464499999998</v>
      </c>
      <c r="I2647">
        <v>-110.4715343</v>
      </c>
      <c r="J2647" s="1" t="str">
        <f t="shared" si="271"/>
        <v>Till</v>
      </c>
      <c r="K2647" s="1" t="str">
        <f t="shared" si="274"/>
        <v>Grain Mount: 0.50 – 1.00 mm</v>
      </c>
      <c r="L2647" t="s">
        <v>20155</v>
      </c>
      <c r="M2647" s="1" t="str">
        <f>HYPERLINK("http://geochem.nrcan.gc.ca/cdogs/content/kwd/kwd030529_e.htm", "Hi_Cr_Di")</f>
        <v>Hi_Cr_Di</v>
      </c>
      <c r="N2647" t="s">
        <v>15156</v>
      </c>
      <c r="O2647" t="s">
        <v>3164</v>
      </c>
      <c r="P2647" t="s">
        <v>5688</v>
      </c>
      <c r="Q2647" t="s">
        <v>20419</v>
      </c>
      <c r="R2647" t="s">
        <v>421</v>
      </c>
      <c r="S2647" t="s">
        <v>6795</v>
      </c>
      <c r="T2647" t="s">
        <v>398</v>
      </c>
      <c r="U2647" t="s">
        <v>6360</v>
      </c>
      <c r="V2647" t="s">
        <v>20420</v>
      </c>
      <c r="W2647" t="s">
        <v>200</v>
      </c>
      <c r="X2647" t="s">
        <v>17584</v>
      </c>
    </row>
    <row r="2648" spans="1:24" hidden="1" x14ac:dyDescent="0.25">
      <c r="A2648" t="s">
        <v>20421</v>
      </c>
      <c r="B2648" t="s">
        <v>20422</v>
      </c>
      <c r="C2648" s="1" t="str">
        <f t="shared" si="269"/>
        <v>21:0955</v>
      </c>
      <c r="D2648" s="1" t="str">
        <f t="shared" si="270"/>
        <v>21:0006</v>
      </c>
      <c r="E2648" t="s">
        <v>19914</v>
      </c>
      <c r="F2648" t="s">
        <v>20423</v>
      </c>
      <c r="H2648">
        <v>64.528464499999998</v>
      </c>
      <c r="I2648">
        <v>-110.4715343</v>
      </c>
      <c r="J2648" s="1" t="str">
        <f t="shared" si="271"/>
        <v>Till</v>
      </c>
      <c r="K2648" s="1" t="str">
        <f t="shared" si="274"/>
        <v>Grain Mount: 0.50 – 1.00 mm</v>
      </c>
      <c r="L2648" t="s">
        <v>20155</v>
      </c>
      <c r="M2648" s="1" t="str">
        <f>HYPERLINK("http://geochem.nrcan.gc.ca/cdogs/content/kwd/kwd030543_e.htm", "Di")</f>
        <v>Di</v>
      </c>
      <c r="N2648" t="s">
        <v>3131</v>
      </c>
      <c r="O2648" t="s">
        <v>14266</v>
      </c>
      <c r="P2648" t="s">
        <v>15616</v>
      </c>
      <c r="Q2648" t="s">
        <v>18722</v>
      </c>
      <c r="R2648" t="s">
        <v>209</v>
      </c>
      <c r="S2648" t="s">
        <v>20424</v>
      </c>
      <c r="T2648" t="s">
        <v>6303</v>
      </c>
      <c r="U2648" t="s">
        <v>11250</v>
      </c>
      <c r="V2648" t="s">
        <v>20425</v>
      </c>
      <c r="W2648" t="s">
        <v>92</v>
      </c>
      <c r="X2648" t="s">
        <v>20426</v>
      </c>
    </row>
    <row r="2649" spans="1:24" hidden="1" x14ac:dyDescent="0.25">
      <c r="A2649" t="s">
        <v>20427</v>
      </c>
      <c r="B2649" t="s">
        <v>20428</v>
      </c>
      <c r="C2649" s="1" t="str">
        <f t="shared" si="269"/>
        <v>21:0955</v>
      </c>
      <c r="D2649" s="1" t="str">
        <f t="shared" si="270"/>
        <v>21:0006</v>
      </c>
      <c r="E2649" t="s">
        <v>19914</v>
      </c>
      <c r="F2649" t="s">
        <v>20429</v>
      </c>
      <c r="H2649">
        <v>64.528464499999998</v>
      </c>
      <c r="I2649">
        <v>-110.4715343</v>
      </c>
      <c r="J2649" s="1" t="str">
        <f t="shared" si="271"/>
        <v>Till</v>
      </c>
      <c r="K2649" s="1" t="str">
        <f t="shared" si="274"/>
        <v>Grain Mount: 0.50 – 1.00 mm</v>
      </c>
      <c r="L2649" t="s">
        <v>20155</v>
      </c>
      <c r="M2649" s="1" t="str">
        <f>HYPERLINK("http://geochem.nrcan.gc.ca/cdogs/content/kwd/kwd030530_e.htm", "Cr_Di")</f>
        <v>Cr_Di</v>
      </c>
      <c r="N2649" t="s">
        <v>13435</v>
      </c>
      <c r="O2649" t="s">
        <v>20430</v>
      </c>
      <c r="P2649" t="s">
        <v>11182</v>
      </c>
      <c r="Q2649" t="s">
        <v>20088</v>
      </c>
      <c r="R2649" t="s">
        <v>184</v>
      </c>
      <c r="S2649" t="s">
        <v>20431</v>
      </c>
      <c r="T2649" t="s">
        <v>1009</v>
      </c>
      <c r="U2649" t="s">
        <v>6482</v>
      </c>
      <c r="V2649" t="s">
        <v>20432</v>
      </c>
      <c r="W2649" t="s">
        <v>1246</v>
      </c>
      <c r="X2649" t="s">
        <v>20433</v>
      </c>
    </row>
    <row r="2650" spans="1:24" hidden="1" x14ac:dyDescent="0.25">
      <c r="A2650" t="s">
        <v>20434</v>
      </c>
      <c r="B2650" t="s">
        <v>20435</v>
      </c>
      <c r="C2650" s="1" t="str">
        <f t="shared" si="269"/>
        <v>21:0955</v>
      </c>
      <c r="D2650" s="1" t="str">
        <f t="shared" si="270"/>
        <v>21:0006</v>
      </c>
      <c r="E2650" t="s">
        <v>19914</v>
      </c>
      <c r="F2650" t="s">
        <v>20436</v>
      </c>
      <c r="H2650">
        <v>64.528464499999998</v>
      </c>
      <c r="I2650">
        <v>-110.4715343</v>
      </c>
      <c r="J2650" s="1" t="str">
        <f t="shared" si="271"/>
        <v>Till</v>
      </c>
      <c r="K2650" s="1" t="str">
        <f t="shared" si="274"/>
        <v>Grain Mount: 0.50 – 1.00 mm</v>
      </c>
      <c r="L2650" t="s">
        <v>20155</v>
      </c>
      <c r="M2650" s="1" t="str">
        <f>HYPERLINK("http://geochem.nrcan.gc.ca/cdogs/content/kwd/kwd030529_e.htm", "Hi_Cr_Di")</f>
        <v>Hi_Cr_Di</v>
      </c>
      <c r="N2650" t="s">
        <v>18825</v>
      </c>
      <c r="O2650" t="s">
        <v>20437</v>
      </c>
      <c r="P2650" t="s">
        <v>20438</v>
      </c>
      <c r="Q2650" t="s">
        <v>13940</v>
      </c>
      <c r="R2650" t="s">
        <v>156</v>
      </c>
      <c r="S2650" t="s">
        <v>13720</v>
      </c>
      <c r="T2650" t="s">
        <v>78</v>
      </c>
      <c r="U2650" t="s">
        <v>13253</v>
      </c>
      <c r="V2650" t="s">
        <v>14287</v>
      </c>
      <c r="W2650" t="s">
        <v>1637</v>
      </c>
      <c r="X2650" t="s">
        <v>951</v>
      </c>
    </row>
    <row r="2651" spans="1:24" hidden="1" x14ac:dyDescent="0.25">
      <c r="A2651" t="s">
        <v>20439</v>
      </c>
      <c r="B2651" t="s">
        <v>20440</v>
      </c>
      <c r="C2651" s="1" t="str">
        <f t="shared" si="269"/>
        <v>21:0955</v>
      </c>
      <c r="D2651" s="1" t="str">
        <f t="shared" si="270"/>
        <v>21:0006</v>
      </c>
      <c r="E2651" t="s">
        <v>19914</v>
      </c>
      <c r="F2651" t="s">
        <v>20441</v>
      </c>
      <c r="H2651">
        <v>64.528464499999998</v>
      </c>
      <c r="I2651">
        <v>-110.4715343</v>
      </c>
      <c r="J2651" s="1" t="str">
        <f t="shared" si="271"/>
        <v>Till</v>
      </c>
      <c r="K2651" s="1" t="str">
        <f t="shared" si="274"/>
        <v>Grain Mount: 0.50 – 1.00 mm</v>
      </c>
      <c r="L2651" t="s">
        <v>20155</v>
      </c>
      <c r="M2651" s="1" t="str">
        <f>HYPERLINK("http://geochem.nrcan.gc.ca/cdogs/content/kwd/kwd030543_e.htm", "Di")</f>
        <v>Di</v>
      </c>
      <c r="N2651" t="s">
        <v>3302</v>
      </c>
      <c r="O2651" t="s">
        <v>20442</v>
      </c>
      <c r="P2651" t="s">
        <v>3525</v>
      </c>
      <c r="Q2651" t="s">
        <v>6716</v>
      </c>
      <c r="R2651" t="s">
        <v>50</v>
      </c>
      <c r="S2651" t="s">
        <v>2671</v>
      </c>
      <c r="T2651" t="s">
        <v>2948</v>
      </c>
      <c r="U2651" t="s">
        <v>20443</v>
      </c>
      <c r="V2651" t="s">
        <v>20444</v>
      </c>
      <c r="W2651" t="s">
        <v>295</v>
      </c>
      <c r="X2651" t="s">
        <v>20445</v>
      </c>
    </row>
    <row r="2652" spans="1:24" hidden="1" x14ac:dyDescent="0.25">
      <c r="A2652" t="s">
        <v>20446</v>
      </c>
      <c r="B2652" t="s">
        <v>20447</v>
      </c>
      <c r="C2652" s="1" t="str">
        <f t="shared" si="269"/>
        <v>21:0955</v>
      </c>
      <c r="D2652" s="1" t="str">
        <f t="shared" si="270"/>
        <v>21:0006</v>
      </c>
      <c r="E2652" t="s">
        <v>19914</v>
      </c>
      <c r="F2652" t="s">
        <v>20448</v>
      </c>
      <c r="H2652">
        <v>64.528464499999998</v>
      </c>
      <c r="I2652">
        <v>-110.4715343</v>
      </c>
      <c r="J2652" s="1" t="str">
        <f t="shared" si="271"/>
        <v>Till</v>
      </c>
      <c r="K2652" s="1" t="str">
        <f t="shared" si="274"/>
        <v>Grain Mount: 0.50 – 1.00 mm</v>
      </c>
      <c r="L2652" t="s">
        <v>20155</v>
      </c>
      <c r="M2652" s="1" t="str">
        <f>HYPERLINK("http://geochem.nrcan.gc.ca/cdogs/content/kwd/kwd030530_e.htm", "Cr_Di")</f>
        <v>Cr_Di</v>
      </c>
      <c r="N2652" t="s">
        <v>2479</v>
      </c>
      <c r="O2652" t="s">
        <v>2305</v>
      </c>
      <c r="P2652" t="s">
        <v>16488</v>
      </c>
      <c r="Q2652" t="s">
        <v>20449</v>
      </c>
      <c r="R2652" t="s">
        <v>5767</v>
      </c>
      <c r="S2652" t="s">
        <v>19068</v>
      </c>
      <c r="T2652" t="s">
        <v>1058</v>
      </c>
      <c r="U2652" t="s">
        <v>752</v>
      </c>
      <c r="V2652" t="s">
        <v>20450</v>
      </c>
      <c r="W2652" t="s">
        <v>3871</v>
      </c>
      <c r="X2652" t="s">
        <v>20451</v>
      </c>
    </row>
    <row r="2653" spans="1:24" hidden="1" x14ac:dyDescent="0.25">
      <c r="A2653" t="s">
        <v>20452</v>
      </c>
      <c r="B2653" t="s">
        <v>20453</v>
      </c>
      <c r="C2653" s="1" t="str">
        <f t="shared" si="269"/>
        <v>21:0955</v>
      </c>
      <c r="D2653" s="1" t="str">
        <f t="shared" si="270"/>
        <v>21:0006</v>
      </c>
      <c r="E2653" t="s">
        <v>19914</v>
      </c>
      <c r="F2653" t="s">
        <v>20454</v>
      </c>
      <c r="H2653">
        <v>64.528464499999998</v>
      </c>
      <c r="I2653">
        <v>-110.4715343</v>
      </c>
      <c r="J2653" s="1" t="str">
        <f t="shared" si="271"/>
        <v>Till</v>
      </c>
      <c r="K2653" s="1" t="str">
        <f t="shared" si="274"/>
        <v>Grain Mount: 0.50 – 1.00 mm</v>
      </c>
      <c r="L2653" t="s">
        <v>20155</v>
      </c>
      <c r="M2653" s="1" t="str">
        <f>HYPERLINK("http://geochem.nrcan.gc.ca/cdogs/content/kwd/kwd030529_e.htm", "Hi_Cr_Di")</f>
        <v>Hi_Cr_Di</v>
      </c>
      <c r="N2653" t="s">
        <v>159</v>
      </c>
      <c r="O2653" t="s">
        <v>8742</v>
      </c>
      <c r="P2653" t="s">
        <v>13339</v>
      </c>
      <c r="Q2653" t="s">
        <v>14274</v>
      </c>
      <c r="R2653" t="s">
        <v>50</v>
      </c>
      <c r="S2653" t="s">
        <v>20455</v>
      </c>
      <c r="T2653" t="s">
        <v>718</v>
      </c>
      <c r="U2653" t="s">
        <v>6734</v>
      </c>
      <c r="V2653" t="s">
        <v>9824</v>
      </c>
      <c r="W2653" t="s">
        <v>2141</v>
      </c>
      <c r="X2653" t="s">
        <v>20456</v>
      </c>
    </row>
    <row r="2654" spans="1:24" hidden="1" x14ac:dyDescent="0.25">
      <c r="A2654" t="s">
        <v>20457</v>
      </c>
      <c r="B2654" t="s">
        <v>20458</v>
      </c>
      <c r="C2654" s="1" t="str">
        <f t="shared" ref="C2654:C2717" si="276">HYPERLINK("http://geochem.nrcan.gc.ca/cdogs/content/bdl/bdl210955_e.htm", "21:0955")</f>
        <v>21:0955</v>
      </c>
      <c r="D2654" s="1" t="str">
        <f t="shared" ref="D2654:D2717" si="277">HYPERLINK("http://geochem.nrcan.gc.ca/cdogs/content/svy/svy210006_e.htm", "21:0006")</f>
        <v>21:0006</v>
      </c>
      <c r="E2654" t="s">
        <v>19914</v>
      </c>
      <c r="F2654" t="s">
        <v>20459</v>
      </c>
      <c r="H2654">
        <v>64.528464499999998</v>
      </c>
      <c r="I2654">
        <v>-110.4715343</v>
      </c>
      <c r="J2654" s="1" t="str">
        <f t="shared" si="271"/>
        <v>Till</v>
      </c>
      <c r="K2654" s="1" t="str">
        <f t="shared" si="274"/>
        <v>Grain Mount: 0.50 – 1.00 mm</v>
      </c>
      <c r="L2654" t="s">
        <v>20155</v>
      </c>
      <c r="M2654" s="1" t="str">
        <f>HYPERLINK("http://geochem.nrcan.gc.ca/cdogs/content/kwd/kwd030538_e.htm", "Mg_Ilm")</f>
        <v>Mg_Ilm</v>
      </c>
      <c r="N2654" t="s">
        <v>1400</v>
      </c>
      <c r="O2654" t="s">
        <v>555</v>
      </c>
      <c r="P2654" t="s">
        <v>20460</v>
      </c>
      <c r="Q2654" t="s">
        <v>20461</v>
      </c>
      <c r="R2654" t="s">
        <v>33</v>
      </c>
      <c r="S2654" t="s">
        <v>20462</v>
      </c>
      <c r="T2654" t="s">
        <v>927</v>
      </c>
      <c r="U2654" t="s">
        <v>33</v>
      </c>
      <c r="V2654" t="s">
        <v>33</v>
      </c>
      <c r="W2654" t="s">
        <v>11395</v>
      </c>
      <c r="X2654" t="s">
        <v>5906</v>
      </c>
    </row>
    <row r="2655" spans="1:24" hidden="1" x14ac:dyDescent="0.25">
      <c r="A2655" t="s">
        <v>20463</v>
      </c>
      <c r="B2655" t="s">
        <v>20464</v>
      </c>
      <c r="C2655" s="1" t="str">
        <f t="shared" si="276"/>
        <v>21:0955</v>
      </c>
      <c r="D2655" s="1" t="str">
        <f t="shared" si="277"/>
        <v>21:0006</v>
      </c>
      <c r="E2655" t="s">
        <v>20101</v>
      </c>
      <c r="F2655" t="s">
        <v>20465</v>
      </c>
      <c r="H2655">
        <v>64.718974900000006</v>
      </c>
      <c r="I2655">
        <v>-111.5429266</v>
      </c>
      <c r="J2655" s="1" t="str">
        <f t="shared" ref="J2655:J2718" si="278">HYPERLINK("http://geochem.nrcan.gc.ca/cdogs/content/kwd/kwd020044_e.htm", "Till")</f>
        <v>Till</v>
      </c>
      <c r="K2655" s="1" t="str">
        <f t="shared" si="274"/>
        <v>Grain Mount: 0.50 – 1.00 mm</v>
      </c>
      <c r="L2655" t="s">
        <v>20155</v>
      </c>
      <c r="M2655" s="1" t="str">
        <f>HYPERLINK("http://geochem.nrcan.gc.ca/cdogs/content/kwd/kwd030543_e.htm", "Di")</f>
        <v>Di</v>
      </c>
      <c r="N2655" t="s">
        <v>2484</v>
      </c>
      <c r="O2655" t="s">
        <v>20466</v>
      </c>
      <c r="P2655" t="s">
        <v>20467</v>
      </c>
      <c r="Q2655" t="s">
        <v>20365</v>
      </c>
      <c r="R2655" t="s">
        <v>331</v>
      </c>
      <c r="S2655" t="s">
        <v>7637</v>
      </c>
      <c r="T2655" t="s">
        <v>651</v>
      </c>
      <c r="U2655" t="s">
        <v>5007</v>
      </c>
      <c r="V2655" t="s">
        <v>20468</v>
      </c>
      <c r="W2655" t="s">
        <v>1408</v>
      </c>
      <c r="X2655" t="s">
        <v>20415</v>
      </c>
    </row>
    <row r="2656" spans="1:24" hidden="1" x14ac:dyDescent="0.25">
      <c r="A2656" t="s">
        <v>20469</v>
      </c>
      <c r="B2656" t="s">
        <v>20470</v>
      </c>
      <c r="C2656" s="1" t="str">
        <f t="shared" si="276"/>
        <v>21:0955</v>
      </c>
      <c r="D2656" s="1" t="str">
        <f t="shared" si="277"/>
        <v>21:0006</v>
      </c>
      <c r="E2656" t="s">
        <v>20471</v>
      </c>
      <c r="F2656" t="s">
        <v>20472</v>
      </c>
      <c r="H2656">
        <v>64.797654100000003</v>
      </c>
      <c r="I2656">
        <v>-111.55046249999999</v>
      </c>
      <c r="J2656" s="1" t="str">
        <f t="shared" si="278"/>
        <v>Till</v>
      </c>
      <c r="K2656" s="1" t="str">
        <f t="shared" si="274"/>
        <v>Grain Mount: 0.50 – 1.00 mm</v>
      </c>
      <c r="L2656" t="s">
        <v>20155</v>
      </c>
      <c r="M2656" s="1" t="str">
        <f>HYPERLINK("http://geochem.nrcan.gc.ca/cdogs/content/kwd/kwd030529_e.htm", "Hi_Cr_Di")</f>
        <v>Hi_Cr_Di</v>
      </c>
      <c r="N2656" t="s">
        <v>5668</v>
      </c>
      <c r="O2656" t="s">
        <v>20473</v>
      </c>
      <c r="P2656" t="s">
        <v>9907</v>
      </c>
      <c r="Q2656" t="s">
        <v>20474</v>
      </c>
      <c r="R2656" t="s">
        <v>129</v>
      </c>
      <c r="S2656" t="s">
        <v>11211</v>
      </c>
      <c r="T2656" t="s">
        <v>412</v>
      </c>
      <c r="U2656" t="s">
        <v>13327</v>
      </c>
      <c r="V2656" t="s">
        <v>20475</v>
      </c>
      <c r="W2656" t="s">
        <v>1081</v>
      </c>
      <c r="X2656" t="s">
        <v>20476</v>
      </c>
    </row>
    <row r="2657" spans="1:24" hidden="1" x14ac:dyDescent="0.25">
      <c r="A2657" t="s">
        <v>20477</v>
      </c>
      <c r="B2657" t="s">
        <v>20478</v>
      </c>
      <c r="C2657" s="1" t="str">
        <f t="shared" si="276"/>
        <v>21:0955</v>
      </c>
      <c r="D2657" s="1" t="str">
        <f t="shared" si="277"/>
        <v>21:0006</v>
      </c>
      <c r="E2657" t="s">
        <v>20479</v>
      </c>
      <c r="F2657" t="s">
        <v>20480</v>
      </c>
      <c r="H2657">
        <v>64.844562800000006</v>
      </c>
      <c r="I2657">
        <v>-111.5418263</v>
      </c>
      <c r="J2657" s="1" t="str">
        <f t="shared" si="278"/>
        <v>Till</v>
      </c>
      <c r="K2657" s="1" t="str">
        <f t="shared" si="274"/>
        <v>Grain Mount: 0.50 – 1.00 mm</v>
      </c>
      <c r="L2657" t="s">
        <v>20155</v>
      </c>
      <c r="M2657" s="1" t="str">
        <f>HYPERLINK("http://geochem.nrcan.gc.ca/cdogs/content/kwd/kwd030523_e.htm", "Prp")</f>
        <v>Prp</v>
      </c>
      <c r="N2657" t="s">
        <v>17885</v>
      </c>
      <c r="O2657" t="s">
        <v>17021</v>
      </c>
      <c r="P2657" t="s">
        <v>20481</v>
      </c>
      <c r="Q2657" t="s">
        <v>7269</v>
      </c>
      <c r="R2657" t="s">
        <v>33</v>
      </c>
      <c r="S2657" t="s">
        <v>17695</v>
      </c>
      <c r="T2657" t="s">
        <v>103</v>
      </c>
      <c r="U2657" t="s">
        <v>33</v>
      </c>
      <c r="V2657" t="s">
        <v>4647</v>
      </c>
      <c r="W2657" t="s">
        <v>3391</v>
      </c>
      <c r="X2657" t="s">
        <v>17619</v>
      </c>
    </row>
    <row r="2658" spans="1:24" hidden="1" x14ac:dyDescent="0.25">
      <c r="A2658" t="s">
        <v>20482</v>
      </c>
      <c r="B2658" t="s">
        <v>20483</v>
      </c>
      <c r="C2658" s="1" t="str">
        <f t="shared" si="276"/>
        <v>21:0955</v>
      </c>
      <c r="D2658" s="1" t="str">
        <f t="shared" si="277"/>
        <v>21:0006</v>
      </c>
      <c r="E2658" t="s">
        <v>20479</v>
      </c>
      <c r="F2658" t="s">
        <v>20484</v>
      </c>
      <c r="H2658">
        <v>64.844562800000006</v>
      </c>
      <c r="I2658">
        <v>-111.5418263</v>
      </c>
      <c r="J2658" s="1" t="str">
        <f t="shared" si="278"/>
        <v>Till</v>
      </c>
      <c r="K2658" s="1" t="str">
        <f t="shared" si="274"/>
        <v>Grain Mount: 0.50 – 1.00 mm</v>
      </c>
      <c r="L2658" t="s">
        <v>20155</v>
      </c>
      <c r="M2658" s="1" t="str">
        <f>HYPERLINK("http://geochem.nrcan.gc.ca/cdogs/content/kwd/kwd030533_e.htm", "Tur")</f>
        <v>Tur</v>
      </c>
      <c r="N2658" t="s">
        <v>20485</v>
      </c>
      <c r="O2658" t="s">
        <v>439</v>
      </c>
      <c r="P2658" t="s">
        <v>47</v>
      </c>
      <c r="Q2658" t="s">
        <v>20486</v>
      </c>
      <c r="R2658" t="s">
        <v>380</v>
      </c>
      <c r="S2658" t="s">
        <v>20487</v>
      </c>
      <c r="T2658" t="s">
        <v>987</v>
      </c>
      <c r="U2658" t="s">
        <v>20488</v>
      </c>
      <c r="V2658" t="s">
        <v>20489</v>
      </c>
      <c r="W2658" t="s">
        <v>4924</v>
      </c>
      <c r="X2658" t="s">
        <v>20490</v>
      </c>
    </row>
    <row r="2659" spans="1:24" hidden="1" x14ac:dyDescent="0.25">
      <c r="A2659" t="s">
        <v>20491</v>
      </c>
      <c r="B2659" t="s">
        <v>20492</v>
      </c>
      <c r="C2659" s="1" t="str">
        <f t="shared" si="276"/>
        <v>21:0955</v>
      </c>
      <c r="D2659" s="1" t="str">
        <f t="shared" si="277"/>
        <v>21:0006</v>
      </c>
      <c r="E2659" t="s">
        <v>20493</v>
      </c>
      <c r="F2659" t="s">
        <v>20494</v>
      </c>
      <c r="H2659">
        <v>64.778793800000003</v>
      </c>
      <c r="I2659">
        <v>-110.9195505</v>
      </c>
      <c r="J2659" s="1" t="str">
        <f t="shared" si="278"/>
        <v>Till</v>
      </c>
      <c r="K2659" s="1" t="str">
        <f t="shared" si="274"/>
        <v>Grain Mount: 0.50 – 1.00 mm</v>
      </c>
      <c r="L2659" t="s">
        <v>20155</v>
      </c>
      <c r="M2659" s="1" t="str">
        <f t="shared" ref="M2659:M2664" si="279">HYPERLINK("http://geochem.nrcan.gc.ca/cdogs/content/kwd/kwd030523_e.htm", "Prp")</f>
        <v>Prp</v>
      </c>
      <c r="N2659" t="s">
        <v>20495</v>
      </c>
      <c r="O2659" t="s">
        <v>17298</v>
      </c>
      <c r="P2659" t="s">
        <v>20496</v>
      </c>
      <c r="Q2659" t="s">
        <v>20497</v>
      </c>
      <c r="R2659" t="s">
        <v>33</v>
      </c>
      <c r="S2659" t="s">
        <v>11543</v>
      </c>
      <c r="T2659" t="s">
        <v>1462</v>
      </c>
      <c r="U2659" t="s">
        <v>33</v>
      </c>
      <c r="V2659" t="s">
        <v>7456</v>
      </c>
      <c r="W2659" t="s">
        <v>2491</v>
      </c>
      <c r="X2659" t="s">
        <v>8671</v>
      </c>
    </row>
    <row r="2660" spans="1:24" hidden="1" x14ac:dyDescent="0.25">
      <c r="A2660" t="s">
        <v>20498</v>
      </c>
      <c r="B2660" t="s">
        <v>20499</v>
      </c>
      <c r="C2660" s="1" t="str">
        <f t="shared" si="276"/>
        <v>21:0955</v>
      </c>
      <c r="D2660" s="1" t="str">
        <f t="shared" si="277"/>
        <v>21:0006</v>
      </c>
      <c r="E2660" t="s">
        <v>20493</v>
      </c>
      <c r="F2660" t="s">
        <v>20500</v>
      </c>
      <c r="H2660">
        <v>64.778793800000003</v>
      </c>
      <c r="I2660">
        <v>-110.9195505</v>
      </c>
      <c r="J2660" s="1" t="str">
        <f t="shared" si="278"/>
        <v>Till</v>
      </c>
      <c r="K2660" s="1" t="str">
        <f t="shared" si="274"/>
        <v>Grain Mount: 0.50 – 1.00 mm</v>
      </c>
      <c r="L2660" t="s">
        <v>20155</v>
      </c>
      <c r="M2660" s="1" t="str">
        <f t="shared" si="279"/>
        <v>Prp</v>
      </c>
      <c r="N2660" t="s">
        <v>3750</v>
      </c>
      <c r="O2660" t="s">
        <v>16115</v>
      </c>
      <c r="P2660" t="s">
        <v>20501</v>
      </c>
      <c r="Q2660" t="s">
        <v>2902</v>
      </c>
      <c r="R2660" t="s">
        <v>226</v>
      </c>
      <c r="S2660" t="s">
        <v>3587</v>
      </c>
      <c r="T2660" t="s">
        <v>20502</v>
      </c>
      <c r="U2660" t="s">
        <v>33</v>
      </c>
      <c r="V2660" t="s">
        <v>18062</v>
      </c>
      <c r="W2660" t="s">
        <v>115</v>
      </c>
      <c r="X2660" t="s">
        <v>20503</v>
      </c>
    </row>
    <row r="2661" spans="1:24" hidden="1" x14ac:dyDescent="0.25">
      <c r="A2661" t="s">
        <v>20504</v>
      </c>
      <c r="B2661" t="s">
        <v>20505</v>
      </c>
      <c r="C2661" s="1" t="str">
        <f t="shared" si="276"/>
        <v>21:0955</v>
      </c>
      <c r="D2661" s="1" t="str">
        <f t="shared" si="277"/>
        <v>21:0006</v>
      </c>
      <c r="E2661" t="s">
        <v>20493</v>
      </c>
      <c r="F2661" t="s">
        <v>20506</v>
      </c>
      <c r="H2661">
        <v>64.778793800000003</v>
      </c>
      <c r="I2661">
        <v>-110.9195505</v>
      </c>
      <c r="J2661" s="1" t="str">
        <f t="shared" si="278"/>
        <v>Till</v>
      </c>
      <c r="K2661" s="1" t="str">
        <f t="shared" si="274"/>
        <v>Grain Mount: 0.50 – 1.00 mm</v>
      </c>
      <c r="L2661" t="s">
        <v>20155</v>
      </c>
      <c r="M2661" s="1" t="str">
        <f t="shared" si="279"/>
        <v>Prp</v>
      </c>
      <c r="N2661" t="s">
        <v>20507</v>
      </c>
      <c r="O2661" t="s">
        <v>12114</v>
      </c>
      <c r="P2661" t="s">
        <v>20508</v>
      </c>
      <c r="Q2661" t="s">
        <v>12401</v>
      </c>
      <c r="R2661" t="s">
        <v>33</v>
      </c>
      <c r="S2661" t="s">
        <v>20509</v>
      </c>
      <c r="T2661" t="s">
        <v>891</v>
      </c>
      <c r="U2661" t="s">
        <v>33</v>
      </c>
      <c r="V2661" t="s">
        <v>3639</v>
      </c>
      <c r="W2661" t="s">
        <v>633</v>
      </c>
      <c r="X2661" t="s">
        <v>148</v>
      </c>
    </row>
    <row r="2662" spans="1:24" hidden="1" x14ac:dyDescent="0.25">
      <c r="A2662" t="s">
        <v>20510</v>
      </c>
      <c r="B2662" t="s">
        <v>20511</v>
      </c>
      <c r="C2662" s="1" t="str">
        <f t="shared" si="276"/>
        <v>21:0955</v>
      </c>
      <c r="D2662" s="1" t="str">
        <f t="shared" si="277"/>
        <v>21:0006</v>
      </c>
      <c r="E2662" t="s">
        <v>20493</v>
      </c>
      <c r="F2662" t="s">
        <v>20512</v>
      </c>
      <c r="H2662">
        <v>64.778793800000003</v>
      </c>
      <c r="I2662">
        <v>-110.9195505</v>
      </c>
      <c r="J2662" s="1" t="str">
        <f t="shared" si="278"/>
        <v>Till</v>
      </c>
      <c r="K2662" s="1" t="str">
        <f t="shared" si="274"/>
        <v>Grain Mount: 0.50 – 1.00 mm</v>
      </c>
      <c r="L2662" t="s">
        <v>20155</v>
      </c>
      <c r="M2662" s="1" t="str">
        <f t="shared" si="279"/>
        <v>Prp</v>
      </c>
      <c r="N2662" t="s">
        <v>17794</v>
      </c>
      <c r="O2662" t="s">
        <v>17335</v>
      </c>
      <c r="P2662" t="s">
        <v>20513</v>
      </c>
      <c r="Q2662" t="s">
        <v>7669</v>
      </c>
      <c r="R2662" t="s">
        <v>33</v>
      </c>
      <c r="S2662" t="s">
        <v>7959</v>
      </c>
      <c r="T2662" t="s">
        <v>1307</v>
      </c>
      <c r="U2662" t="s">
        <v>33</v>
      </c>
      <c r="V2662" t="s">
        <v>7722</v>
      </c>
      <c r="W2662" t="s">
        <v>4550</v>
      </c>
      <c r="X2662" t="s">
        <v>2028</v>
      </c>
    </row>
    <row r="2663" spans="1:24" hidden="1" x14ac:dyDescent="0.25">
      <c r="A2663" t="s">
        <v>20514</v>
      </c>
      <c r="B2663" t="s">
        <v>20515</v>
      </c>
      <c r="C2663" s="1" t="str">
        <f t="shared" si="276"/>
        <v>21:0955</v>
      </c>
      <c r="D2663" s="1" t="str">
        <f t="shared" si="277"/>
        <v>21:0006</v>
      </c>
      <c r="E2663" t="s">
        <v>20493</v>
      </c>
      <c r="F2663" t="s">
        <v>20516</v>
      </c>
      <c r="H2663">
        <v>64.778793800000003</v>
      </c>
      <c r="I2663">
        <v>-110.9195505</v>
      </c>
      <c r="J2663" s="1" t="str">
        <f t="shared" si="278"/>
        <v>Till</v>
      </c>
      <c r="K2663" s="1" t="str">
        <f t="shared" si="274"/>
        <v>Grain Mount: 0.50 – 1.00 mm</v>
      </c>
      <c r="L2663" t="s">
        <v>20155</v>
      </c>
      <c r="M2663" s="1" t="str">
        <f t="shared" si="279"/>
        <v>Prp</v>
      </c>
      <c r="N2663" t="s">
        <v>20517</v>
      </c>
      <c r="O2663" t="s">
        <v>17837</v>
      </c>
      <c r="P2663" t="s">
        <v>352</v>
      </c>
      <c r="Q2663" t="s">
        <v>2923</v>
      </c>
      <c r="R2663" t="s">
        <v>33</v>
      </c>
      <c r="S2663" t="s">
        <v>13774</v>
      </c>
      <c r="T2663" t="s">
        <v>1646</v>
      </c>
      <c r="U2663" t="s">
        <v>33</v>
      </c>
      <c r="V2663" t="s">
        <v>7369</v>
      </c>
      <c r="W2663" t="s">
        <v>4185</v>
      </c>
      <c r="X2663" t="s">
        <v>20518</v>
      </c>
    </row>
    <row r="2664" spans="1:24" hidden="1" x14ac:dyDescent="0.25">
      <c r="A2664" t="s">
        <v>20519</v>
      </c>
      <c r="B2664" t="s">
        <v>20520</v>
      </c>
      <c r="C2664" s="1" t="str">
        <f t="shared" si="276"/>
        <v>21:0955</v>
      </c>
      <c r="D2664" s="1" t="str">
        <f t="shared" si="277"/>
        <v>21:0006</v>
      </c>
      <c r="E2664" t="s">
        <v>20493</v>
      </c>
      <c r="F2664" t="s">
        <v>20521</v>
      </c>
      <c r="H2664">
        <v>64.778793800000003</v>
      </c>
      <c r="I2664">
        <v>-110.9195505</v>
      </c>
      <c r="J2664" s="1" t="str">
        <f t="shared" si="278"/>
        <v>Till</v>
      </c>
      <c r="K2664" s="1" t="str">
        <f t="shared" si="274"/>
        <v>Grain Mount: 0.50 – 1.00 mm</v>
      </c>
      <c r="L2664" t="s">
        <v>20155</v>
      </c>
      <c r="M2664" s="1" t="str">
        <f t="shared" si="279"/>
        <v>Prp</v>
      </c>
      <c r="N2664" t="s">
        <v>20522</v>
      </c>
      <c r="O2664" t="s">
        <v>17836</v>
      </c>
      <c r="P2664" t="s">
        <v>20523</v>
      </c>
      <c r="Q2664" t="s">
        <v>20524</v>
      </c>
      <c r="R2664" t="s">
        <v>33</v>
      </c>
      <c r="S2664" t="s">
        <v>20525</v>
      </c>
      <c r="T2664" t="s">
        <v>38</v>
      </c>
      <c r="U2664" t="s">
        <v>33</v>
      </c>
      <c r="V2664" t="s">
        <v>7060</v>
      </c>
      <c r="W2664" t="s">
        <v>103</v>
      </c>
      <c r="X2664" t="s">
        <v>20526</v>
      </c>
    </row>
    <row r="2665" spans="1:24" hidden="1" x14ac:dyDescent="0.25">
      <c r="A2665" t="s">
        <v>20527</v>
      </c>
      <c r="B2665" t="s">
        <v>20528</v>
      </c>
      <c r="C2665" s="1" t="str">
        <f t="shared" si="276"/>
        <v>21:0955</v>
      </c>
      <c r="D2665" s="1" t="str">
        <f t="shared" si="277"/>
        <v>21:0006</v>
      </c>
      <c r="E2665" t="s">
        <v>20493</v>
      </c>
      <c r="F2665" t="s">
        <v>20529</v>
      </c>
      <c r="H2665">
        <v>64.778793800000003</v>
      </c>
      <c r="I2665">
        <v>-110.9195505</v>
      </c>
      <c r="J2665" s="1" t="str">
        <f t="shared" si="278"/>
        <v>Till</v>
      </c>
      <c r="K2665" s="1" t="str">
        <f t="shared" si="274"/>
        <v>Grain Mount: 0.50 – 1.00 mm</v>
      </c>
      <c r="L2665" t="s">
        <v>20155</v>
      </c>
      <c r="M2665" s="1" t="str">
        <f>HYPERLINK("http://geochem.nrcan.gc.ca/cdogs/content/kwd/kwd030529_e.htm", "Hi_Cr_Di")</f>
        <v>Hi_Cr_Di</v>
      </c>
      <c r="N2665" t="s">
        <v>13658</v>
      </c>
      <c r="O2665" t="s">
        <v>20530</v>
      </c>
      <c r="P2665" t="s">
        <v>1075</v>
      </c>
      <c r="Q2665" t="s">
        <v>20531</v>
      </c>
      <c r="R2665" t="s">
        <v>409</v>
      </c>
      <c r="S2665" t="s">
        <v>5562</v>
      </c>
      <c r="T2665" t="s">
        <v>64</v>
      </c>
      <c r="U2665" t="s">
        <v>20532</v>
      </c>
      <c r="V2665" t="s">
        <v>20533</v>
      </c>
      <c r="W2665" t="s">
        <v>120</v>
      </c>
      <c r="X2665" t="s">
        <v>20534</v>
      </c>
    </row>
    <row r="2666" spans="1:24" hidden="1" x14ac:dyDescent="0.25">
      <c r="A2666" t="s">
        <v>20535</v>
      </c>
      <c r="B2666" t="s">
        <v>20536</v>
      </c>
      <c r="C2666" s="1" t="str">
        <f t="shared" si="276"/>
        <v>21:0955</v>
      </c>
      <c r="D2666" s="1" t="str">
        <f t="shared" si="277"/>
        <v>21:0006</v>
      </c>
      <c r="E2666" t="s">
        <v>20537</v>
      </c>
      <c r="F2666" t="s">
        <v>20538</v>
      </c>
      <c r="H2666">
        <v>64.540542700000003</v>
      </c>
      <c r="I2666">
        <v>-110.2791316</v>
      </c>
      <c r="J2666" s="1" t="str">
        <f t="shared" si="278"/>
        <v>Till</v>
      </c>
      <c r="K2666" s="1" t="str">
        <f t="shared" si="274"/>
        <v>Grain Mount: 0.50 – 1.00 mm</v>
      </c>
      <c r="L2666" t="s">
        <v>20155</v>
      </c>
      <c r="M2666" s="1" t="str">
        <f>HYPERLINK("http://geochem.nrcan.gc.ca/cdogs/content/kwd/kwd030543_e.htm", "Di")</f>
        <v>Di</v>
      </c>
      <c r="N2666" t="s">
        <v>11606</v>
      </c>
      <c r="O2666" t="s">
        <v>20539</v>
      </c>
      <c r="P2666" t="s">
        <v>147</v>
      </c>
      <c r="Q2666" t="s">
        <v>20540</v>
      </c>
      <c r="R2666" t="s">
        <v>235</v>
      </c>
      <c r="S2666" t="s">
        <v>20541</v>
      </c>
      <c r="T2666" t="s">
        <v>33</v>
      </c>
      <c r="U2666" t="s">
        <v>20542</v>
      </c>
      <c r="V2666" t="s">
        <v>20543</v>
      </c>
      <c r="W2666" t="s">
        <v>1881</v>
      </c>
      <c r="X2666" t="s">
        <v>12957</v>
      </c>
    </row>
    <row r="2667" spans="1:24" hidden="1" x14ac:dyDescent="0.25">
      <c r="A2667" t="s">
        <v>20544</v>
      </c>
      <c r="B2667" t="s">
        <v>20545</v>
      </c>
      <c r="C2667" s="1" t="str">
        <f t="shared" si="276"/>
        <v>21:0955</v>
      </c>
      <c r="D2667" s="1" t="str">
        <f t="shared" si="277"/>
        <v>21:0006</v>
      </c>
      <c r="E2667" t="s">
        <v>20546</v>
      </c>
      <c r="F2667" t="s">
        <v>20547</v>
      </c>
      <c r="H2667">
        <v>64.754363499999997</v>
      </c>
      <c r="I2667">
        <v>-111.5463043</v>
      </c>
      <c r="J2667" s="1" t="str">
        <f t="shared" si="278"/>
        <v>Till</v>
      </c>
      <c r="K2667" s="1" t="str">
        <f t="shared" si="274"/>
        <v>Grain Mount: 0.50 – 1.00 mm</v>
      </c>
      <c r="L2667" t="s">
        <v>20548</v>
      </c>
      <c r="M2667" s="1" t="str">
        <f>HYPERLINK("http://geochem.nrcan.gc.ca/cdogs/content/kwd/kwd030523_e.htm", "Prp")</f>
        <v>Prp</v>
      </c>
      <c r="N2667" t="s">
        <v>14581</v>
      </c>
      <c r="O2667" t="s">
        <v>18176</v>
      </c>
      <c r="P2667" t="s">
        <v>20549</v>
      </c>
      <c r="Q2667" t="s">
        <v>20550</v>
      </c>
      <c r="R2667" t="s">
        <v>47</v>
      </c>
      <c r="S2667" t="s">
        <v>5277</v>
      </c>
      <c r="T2667" t="s">
        <v>939</v>
      </c>
      <c r="U2667" t="s">
        <v>1191</v>
      </c>
      <c r="V2667" t="s">
        <v>20551</v>
      </c>
      <c r="W2667" t="s">
        <v>9820</v>
      </c>
      <c r="X2667" t="s">
        <v>11967</v>
      </c>
    </row>
    <row r="2668" spans="1:24" hidden="1" x14ac:dyDescent="0.25">
      <c r="A2668" t="s">
        <v>20552</v>
      </c>
      <c r="B2668" t="s">
        <v>20553</v>
      </c>
      <c r="C2668" s="1" t="str">
        <f t="shared" si="276"/>
        <v>21:0955</v>
      </c>
      <c r="D2668" s="1" t="str">
        <f t="shared" si="277"/>
        <v>21:0006</v>
      </c>
      <c r="E2668" t="s">
        <v>19871</v>
      </c>
      <c r="F2668" t="s">
        <v>20554</v>
      </c>
      <c r="H2668">
        <v>64.984633900000006</v>
      </c>
      <c r="I2668">
        <v>-111.1360172</v>
      </c>
      <c r="J2668" s="1" t="str">
        <f t="shared" si="278"/>
        <v>Till</v>
      </c>
      <c r="K2668" s="1" t="str">
        <f t="shared" ref="K2668:K2731" si="280">HYPERLINK("http://geochem.nrcan.gc.ca/cdogs/content/kwd/kwd080043_e.htm", "Grain Mount: 0.25 – 0.50 mm")</f>
        <v>Grain Mount: 0.25 – 0.50 mm</v>
      </c>
      <c r="L2668" t="s">
        <v>20548</v>
      </c>
      <c r="M2668" s="1" t="str">
        <f>HYPERLINK("http://geochem.nrcan.gc.ca/cdogs/content/kwd/kwd030524_e.htm", "Alm")</f>
        <v>Alm</v>
      </c>
      <c r="N2668" t="s">
        <v>14940</v>
      </c>
      <c r="O2668" t="s">
        <v>20555</v>
      </c>
      <c r="P2668" t="s">
        <v>36</v>
      </c>
      <c r="Q2668" t="s">
        <v>20556</v>
      </c>
      <c r="R2668" t="s">
        <v>90</v>
      </c>
      <c r="S2668" t="s">
        <v>20557</v>
      </c>
      <c r="T2668" t="s">
        <v>16402</v>
      </c>
      <c r="U2668" t="s">
        <v>33</v>
      </c>
      <c r="V2668" t="s">
        <v>1128</v>
      </c>
      <c r="W2668" t="s">
        <v>425</v>
      </c>
      <c r="X2668" t="s">
        <v>20558</v>
      </c>
    </row>
    <row r="2669" spans="1:24" hidden="1" x14ac:dyDescent="0.25">
      <c r="A2669" t="s">
        <v>20559</v>
      </c>
      <c r="B2669" t="s">
        <v>20560</v>
      </c>
      <c r="C2669" s="1" t="str">
        <f t="shared" si="276"/>
        <v>21:0955</v>
      </c>
      <c r="D2669" s="1" t="str">
        <f t="shared" si="277"/>
        <v>21:0006</v>
      </c>
      <c r="E2669" t="s">
        <v>19871</v>
      </c>
      <c r="F2669" t="s">
        <v>20561</v>
      </c>
      <c r="H2669">
        <v>64.984633900000006</v>
      </c>
      <c r="I2669">
        <v>-111.1360172</v>
      </c>
      <c r="J2669" s="1" t="str">
        <f t="shared" si="278"/>
        <v>Till</v>
      </c>
      <c r="K2669" s="1" t="str">
        <f t="shared" si="280"/>
        <v>Grain Mount: 0.25 – 0.50 mm</v>
      </c>
      <c r="L2669" t="s">
        <v>20548</v>
      </c>
      <c r="M2669" s="1" t="str">
        <f>HYPERLINK("http://geochem.nrcan.gc.ca/cdogs/content/kwd/kwd030524_e.htm", "Alm")</f>
        <v>Alm</v>
      </c>
      <c r="N2669" t="s">
        <v>15418</v>
      </c>
      <c r="O2669" t="s">
        <v>20562</v>
      </c>
      <c r="P2669" t="s">
        <v>50</v>
      </c>
      <c r="Q2669" t="s">
        <v>20563</v>
      </c>
      <c r="R2669" t="s">
        <v>223</v>
      </c>
      <c r="S2669" t="s">
        <v>14248</v>
      </c>
      <c r="T2669" t="s">
        <v>3320</v>
      </c>
      <c r="U2669" t="s">
        <v>33</v>
      </c>
      <c r="V2669" t="s">
        <v>15883</v>
      </c>
      <c r="W2669" t="s">
        <v>1027</v>
      </c>
      <c r="X2669" t="s">
        <v>6949</v>
      </c>
    </row>
    <row r="2670" spans="1:24" hidden="1" x14ac:dyDescent="0.25">
      <c r="A2670" t="s">
        <v>20564</v>
      </c>
      <c r="B2670" t="s">
        <v>20565</v>
      </c>
      <c r="C2670" s="1" t="str">
        <f t="shared" si="276"/>
        <v>21:0955</v>
      </c>
      <c r="D2670" s="1" t="str">
        <f t="shared" si="277"/>
        <v>21:0006</v>
      </c>
      <c r="E2670" t="s">
        <v>19871</v>
      </c>
      <c r="F2670" t="s">
        <v>20566</v>
      </c>
      <c r="H2670">
        <v>64.984633900000006</v>
      </c>
      <c r="I2670">
        <v>-111.1360172</v>
      </c>
      <c r="J2670" s="1" t="str">
        <f t="shared" si="278"/>
        <v>Till</v>
      </c>
      <c r="K2670" s="1" t="str">
        <f t="shared" si="280"/>
        <v>Grain Mount: 0.25 – 0.50 mm</v>
      </c>
      <c r="L2670" t="s">
        <v>20548</v>
      </c>
      <c r="M2670" s="1" t="str">
        <f>HYPERLINK("http://geochem.nrcan.gc.ca/cdogs/content/kwd/kwd030530_e.htm", "Cr_Di")</f>
        <v>Cr_Di</v>
      </c>
      <c r="N2670" t="s">
        <v>11264</v>
      </c>
      <c r="O2670" t="s">
        <v>20567</v>
      </c>
      <c r="P2670" t="s">
        <v>15162</v>
      </c>
      <c r="Q2670" t="s">
        <v>13968</v>
      </c>
      <c r="R2670" t="s">
        <v>223</v>
      </c>
      <c r="S2670" t="s">
        <v>10875</v>
      </c>
      <c r="T2670" t="s">
        <v>489</v>
      </c>
      <c r="U2670" t="s">
        <v>20568</v>
      </c>
      <c r="V2670" t="s">
        <v>20569</v>
      </c>
      <c r="W2670" t="s">
        <v>955</v>
      </c>
      <c r="X2670" t="s">
        <v>1720</v>
      </c>
    </row>
    <row r="2671" spans="1:24" hidden="1" x14ac:dyDescent="0.25">
      <c r="A2671" t="s">
        <v>20570</v>
      </c>
      <c r="B2671" t="s">
        <v>20571</v>
      </c>
      <c r="C2671" s="1" t="str">
        <f t="shared" si="276"/>
        <v>21:0955</v>
      </c>
      <c r="D2671" s="1" t="str">
        <f t="shared" si="277"/>
        <v>21:0006</v>
      </c>
      <c r="E2671" t="s">
        <v>19871</v>
      </c>
      <c r="F2671" t="s">
        <v>20572</v>
      </c>
      <c r="H2671">
        <v>64.984633900000006</v>
      </c>
      <c r="I2671">
        <v>-111.1360172</v>
      </c>
      <c r="J2671" s="1" t="str">
        <f t="shared" si="278"/>
        <v>Till</v>
      </c>
      <c r="K2671" s="1" t="str">
        <f t="shared" si="280"/>
        <v>Grain Mount: 0.25 – 0.50 mm</v>
      </c>
      <c r="L2671" t="s">
        <v>20548</v>
      </c>
      <c r="M2671" s="1" t="str">
        <f t="shared" ref="M2671:M2679" si="281">HYPERLINK("http://geochem.nrcan.gc.ca/cdogs/content/kwd/kwd030120_e.htm", "Ilm")</f>
        <v>Ilm</v>
      </c>
      <c r="N2671" t="s">
        <v>469</v>
      </c>
      <c r="O2671" t="s">
        <v>33</v>
      </c>
      <c r="P2671" t="s">
        <v>531</v>
      </c>
      <c r="Q2671" t="s">
        <v>20573</v>
      </c>
      <c r="R2671" t="s">
        <v>226</v>
      </c>
      <c r="S2671" t="s">
        <v>1549</v>
      </c>
      <c r="T2671" t="s">
        <v>20574</v>
      </c>
      <c r="U2671" t="s">
        <v>33</v>
      </c>
      <c r="V2671" t="s">
        <v>33</v>
      </c>
      <c r="W2671" t="s">
        <v>20575</v>
      </c>
      <c r="X2671" t="s">
        <v>10173</v>
      </c>
    </row>
    <row r="2672" spans="1:24" hidden="1" x14ac:dyDescent="0.25">
      <c r="A2672" t="s">
        <v>20576</v>
      </c>
      <c r="B2672" t="s">
        <v>20577</v>
      </c>
      <c r="C2672" s="1" t="str">
        <f t="shared" si="276"/>
        <v>21:0955</v>
      </c>
      <c r="D2672" s="1" t="str">
        <f t="shared" si="277"/>
        <v>21:0006</v>
      </c>
      <c r="E2672" t="s">
        <v>19871</v>
      </c>
      <c r="F2672" t="s">
        <v>20578</v>
      </c>
      <c r="H2672">
        <v>64.984633900000006</v>
      </c>
      <c r="I2672">
        <v>-111.1360172</v>
      </c>
      <c r="J2672" s="1" t="str">
        <f t="shared" si="278"/>
        <v>Till</v>
      </c>
      <c r="K2672" s="1" t="str">
        <f t="shared" si="280"/>
        <v>Grain Mount: 0.25 – 0.50 mm</v>
      </c>
      <c r="L2672" t="s">
        <v>20548</v>
      </c>
      <c r="M2672" s="1" t="str">
        <f t="shared" si="281"/>
        <v>Ilm</v>
      </c>
      <c r="N2672" t="s">
        <v>490</v>
      </c>
      <c r="O2672" t="s">
        <v>474</v>
      </c>
      <c r="P2672" t="s">
        <v>1191</v>
      </c>
      <c r="Q2672" t="s">
        <v>16394</v>
      </c>
      <c r="R2672" t="s">
        <v>33</v>
      </c>
      <c r="S2672" t="s">
        <v>946</v>
      </c>
      <c r="T2672" t="s">
        <v>9907</v>
      </c>
      <c r="U2672" t="s">
        <v>33</v>
      </c>
      <c r="V2672" t="s">
        <v>33</v>
      </c>
      <c r="W2672" t="s">
        <v>20579</v>
      </c>
      <c r="X2672" t="s">
        <v>20580</v>
      </c>
    </row>
    <row r="2673" spans="1:24" hidden="1" x14ac:dyDescent="0.25">
      <c r="A2673" t="s">
        <v>20581</v>
      </c>
      <c r="B2673" t="s">
        <v>20582</v>
      </c>
      <c r="C2673" s="1" t="str">
        <f t="shared" si="276"/>
        <v>21:0955</v>
      </c>
      <c r="D2673" s="1" t="str">
        <f t="shared" si="277"/>
        <v>21:0006</v>
      </c>
      <c r="E2673" t="s">
        <v>19871</v>
      </c>
      <c r="F2673" t="s">
        <v>20583</v>
      </c>
      <c r="H2673">
        <v>64.984633900000006</v>
      </c>
      <c r="I2673">
        <v>-111.1360172</v>
      </c>
      <c r="J2673" s="1" t="str">
        <f t="shared" si="278"/>
        <v>Till</v>
      </c>
      <c r="K2673" s="1" t="str">
        <f t="shared" si="280"/>
        <v>Grain Mount: 0.25 – 0.50 mm</v>
      </c>
      <c r="L2673" t="s">
        <v>20548</v>
      </c>
      <c r="M2673" s="1" t="str">
        <f t="shared" si="281"/>
        <v>Ilm</v>
      </c>
      <c r="N2673" t="s">
        <v>380</v>
      </c>
      <c r="O2673" t="s">
        <v>462</v>
      </c>
      <c r="P2673" t="s">
        <v>142</v>
      </c>
      <c r="Q2673" t="s">
        <v>11386</v>
      </c>
      <c r="R2673" t="s">
        <v>278</v>
      </c>
      <c r="S2673" t="s">
        <v>3858</v>
      </c>
      <c r="T2673" t="s">
        <v>15975</v>
      </c>
      <c r="U2673" t="s">
        <v>184</v>
      </c>
      <c r="V2673" t="s">
        <v>33</v>
      </c>
      <c r="W2673" t="s">
        <v>9659</v>
      </c>
      <c r="X2673" t="s">
        <v>20584</v>
      </c>
    </row>
    <row r="2674" spans="1:24" hidden="1" x14ac:dyDescent="0.25">
      <c r="A2674" t="s">
        <v>20585</v>
      </c>
      <c r="B2674" t="s">
        <v>20586</v>
      </c>
      <c r="C2674" s="1" t="str">
        <f t="shared" si="276"/>
        <v>21:0955</v>
      </c>
      <c r="D2674" s="1" t="str">
        <f t="shared" si="277"/>
        <v>21:0006</v>
      </c>
      <c r="E2674" t="s">
        <v>19871</v>
      </c>
      <c r="F2674" t="s">
        <v>20587</v>
      </c>
      <c r="H2674">
        <v>64.984633900000006</v>
      </c>
      <c r="I2674">
        <v>-111.1360172</v>
      </c>
      <c r="J2674" s="1" t="str">
        <f t="shared" si="278"/>
        <v>Till</v>
      </c>
      <c r="K2674" s="1" t="str">
        <f t="shared" si="280"/>
        <v>Grain Mount: 0.25 – 0.50 mm</v>
      </c>
      <c r="L2674" t="s">
        <v>20548</v>
      </c>
      <c r="M2674" s="1" t="str">
        <f t="shared" si="281"/>
        <v>Ilm</v>
      </c>
      <c r="N2674" t="s">
        <v>366</v>
      </c>
      <c r="O2674" t="s">
        <v>33</v>
      </c>
      <c r="P2674" t="s">
        <v>490</v>
      </c>
      <c r="Q2674" t="s">
        <v>20588</v>
      </c>
      <c r="R2674" t="s">
        <v>87</v>
      </c>
      <c r="S2674" t="s">
        <v>3235</v>
      </c>
      <c r="T2674" t="s">
        <v>128</v>
      </c>
      <c r="U2674" t="s">
        <v>223</v>
      </c>
      <c r="V2674" t="s">
        <v>33</v>
      </c>
      <c r="W2674" t="s">
        <v>20589</v>
      </c>
      <c r="X2674" t="s">
        <v>16728</v>
      </c>
    </row>
    <row r="2675" spans="1:24" hidden="1" x14ac:dyDescent="0.25">
      <c r="A2675" t="s">
        <v>20590</v>
      </c>
      <c r="B2675" t="s">
        <v>20591</v>
      </c>
      <c r="C2675" s="1" t="str">
        <f t="shared" si="276"/>
        <v>21:0955</v>
      </c>
      <c r="D2675" s="1" t="str">
        <f t="shared" si="277"/>
        <v>21:0006</v>
      </c>
      <c r="E2675" t="s">
        <v>19871</v>
      </c>
      <c r="F2675" t="s">
        <v>20592</v>
      </c>
      <c r="H2675">
        <v>64.984633900000006</v>
      </c>
      <c r="I2675">
        <v>-111.1360172</v>
      </c>
      <c r="J2675" s="1" t="str">
        <f t="shared" si="278"/>
        <v>Till</v>
      </c>
      <c r="K2675" s="1" t="str">
        <f t="shared" si="280"/>
        <v>Grain Mount: 0.25 – 0.50 mm</v>
      </c>
      <c r="L2675" t="s">
        <v>20548</v>
      </c>
      <c r="M2675" s="1" t="str">
        <f t="shared" si="281"/>
        <v>Ilm</v>
      </c>
      <c r="N2675" t="s">
        <v>1193</v>
      </c>
      <c r="O2675" t="s">
        <v>686</v>
      </c>
      <c r="P2675" t="s">
        <v>531</v>
      </c>
      <c r="Q2675" t="s">
        <v>20593</v>
      </c>
      <c r="R2675" t="s">
        <v>33</v>
      </c>
      <c r="S2675" t="s">
        <v>8726</v>
      </c>
      <c r="T2675" t="s">
        <v>4060</v>
      </c>
      <c r="U2675" t="s">
        <v>33</v>
      </c>
      <c r="V2675" t="s">
        <v>420</v>
      </c>
      <c r="W2675" t="s">
        <v>20594</v>
      </c>
      <c r="X2675" t="s">
        <v>15691</v>
      </c>
    </row>
    <row r="2676" spans="1:24" hidden="1" x14ac:dyDescent="0.25">
      <c r="A2676" t="s">
        <v>20595</v>
      </c>
      <c r="B2676" t="s">
        <v>20596</v>
      </c>
      <c r="C2676" s="1" t="str">
        <f t="shared" si="276"/>
        <v>21:0955</v>
      </c>
      <c r="D2676" s="1" t="str">
        <f t="shared" si="277"/>
        <v>21:0006</v>
      </c>
      <c r="E2676" t="s">
        <v>19871</v>
      </c>
      <c r="F2676" t="s">
        <v>20597</v>
      </c>
      <c r="H2676">
        <v>64.984633900000006</v>
      </c>
      <c r="I2676">
        <v>-111.1360172</v>
      </c>
      <c r="J2676" s="1" t="str">
        <f t="shared" si="278"/>
        <v>Till</v>
      </c>
      <c r="K2676" s="1" t="str">
        <f t="shared" si="280"/>
        <v>Grain Mount: 0.25 – 0.50 mm</v>
      </c>
      <c r="L2676" t="s">
        <v>20548</v>
      </c>
      <c r="M2676" s="1" t="str">
        <f t="shared" si="281"/>
        <v>Ilm</v>
      </c>
      <c r="N2676" t="s">
        <v>641</v>
      </c>
      <c r="O2676" t="s">
        <v>33</v>
      </c>
      <c r="P2676" t="s">
        <v>33</v>
      </c>
      <c r="Q2676" t="s">
        <v>20598</v>
      </c>
      <c r="R2676" t="s">
        <v>420</v>
      </c>
      <c r="S2676" t="s">
        <v>751</v>
      </c>
      <c r="T2676" t="s">
        <v>5435</v>
      </c>
      <c r="U2676" t="s">
        <v>33</v>
      </c>
      <c r="V2676" t="s">
        <v>33</v>
      </c>
      <c r="W2676" t="s">
        <v>2829</v>
      </c>
      <c r="X2676" t="s">
        <v>4100</v>
      </c>
    </row>
    <row r="2677" spans="1:24" hidden="1" x14ac:dyDescent="0.25">
      <c r="A2677" t="s">
        <v>20599</v>
      </c>
      <c r="B2677" t="s">
        <v>20600</v>
      </c>
      <c r="C2677" s="1" t="str">
        <f t="shared" si="276"/>
        <v>21:0955</v>
      </c>
      <c r="D2677" s="1" t="str">
        <f t="shared" si="277"/>
        <v>21:0006</v>
      </c>
      <c r="E2677" t="s">
        <v>19871</v>
      </c>
      <c r="F2677" t="s">
        <v>20601</v>
      </c>
      <c r="H2677">
        <v>64.984633900000006</v>
      </c>
      <c r="I2677">
        <v>-111.1360172</v>
      </c>
      <c r="J2677" s="1" t="str">
        <f t="shared" si="278"/>
        <v>Till</v>
      </c>
      <c r="K2677" s="1" t="str">
        <f t="shared" si="280"/>
        <v>Grain Mount: 0.25 – 0.50 mm</v>
      </c>
      <c r="L2677" t="s">
        <v>20548</v>
      </c>
      <c r="M2677" s="1" t="str">
        <f t="shared" si="281"/>
        <v>Ilm</v>
      </c>
      <c r="N2677" t="s">
        <v>278</v>
      </c>
      <c r="O2677" t="s">
        <v>474</v>
      </c>
      <c r="P2677" t="s">
        <v>3121</v>
      </c>
      <c r="Q2677" t="s">
        <v>20602</v>
      </c>
      <c r="R2677" t="s">
        <v>61</v>
      </c>
      <c r="S2677" t="s">
        <v>2214</v>
      </c>
      <c r="T2677" t="s">
        <v>20603</v>
      </c>
      <c r="U2677" t="s">
        <v>33</v>
      </c>
      <c r="V2677" t="s">
        <v>33</v>
      </c>
      <c r="W2677" t="s">
        <v>10030</v>
      </c>
      <c r="X2677" t="s">
        <v>20604</v>
      </c>
    </row>
    <row r="2678" spans="1:24" hidden="1" x14ac:dyDescent="0.25">
      <c r="A2678" t="s">
        <v>20605</v>
      </c>
      <c r="B2678" t="s">
        <v>20606</v>
      </c>
      <c r="C2678" s="1" t="str">
        <f t="shared" si="276"/>
        <v>21:0955</v>
      </c>
      <c r="D2678" s="1" t="str">
        <f t="shared" si="277"/>
        <v>21:0006</v>
      </c>
      <c r="E2678" t="s">
        <v>19871</v>
      </c>
      <c r="F2678" t="s">
        <v>20607</v>
      </c>
      <c r="H2678">
        <v>64.984633900000006</v>
      </c>
      <c r="I2678">
        <v>-111.1360172</v>
      </c>
      <c r="J2678" s="1" t="str">
        <f t="shared" si="278"/>
        <v>Till</v>
      </c>
      <c r="K2678" s="1" t="str">
        <f t="shared" si="280"/>
        <v>Grain Mount: 0.25 – 0.50 mm</v>
      </c>
      <c r="L2678" t="s">
        <v>20548</v>
      </c>
      <c r="M2678" s="1" t="str">
        <f t="shared" si="281"/>
        <v>Ilm</v>
      </c>
      <c r="N2678" t="s">
        <v>170</v>
      </c>
      <c r="O2678" t="s">
        <v>255</v>
      </c>
      <c r="P2678" t="s">
        <v>223</v>
      </c>
      <c r="Q2678" t="s">
        <v>20608</v>
      </c>
      <c r="R2678" t="s">
        <v>474</v>
      </c>
      <c r="S2678" t="s">
        <v>6526</v>
      </c>
      <c r="T2678" t="s">
        <v>451</v>
      </c>
      <c r="U2678" t="s">
        <v>33</v>
      </c>
      <c r="V2678" t="s">
        <v>33</v>
      </c>
      <c r="W2678" t="s">
        <v>20609</v>
      </c>
      <c r="X2678" t="s">
        <v>18318</v>
      </c>
    </row>
    <row r="2679" spans="1:24" hidden="1" x14ac:dyDescent="0.25">
      <c r="A2679" t="s">
        <v>20610</v>
      </c>
      <c r="B2679" t="s">
        <v>20611</v>
      </c>
      <c r="C2679" s="1" t="str">
        <f t="shared" si="276"/>
        <v>21:0955</v>
      </c>
      <c r="D2679" s="1" t="str">
        <f t="shared" si="277"/>
        <v>21:0006</v>
      </c>
      <c r="E2679" t="s">
        <v>19871</v>
      </c>
      <c r="F2679" t="s">
        <v>20612</v>
      </c>
      <c r="H2679">
        <v>64.984633900000006</v>
      </c>
      <c r="I2679">
        <v>-111.1360172</v>
      </c>
      <c r="J2679" s="1" t="str">
        <f t="shared" si="278"/>
        <v>Till</v>
      </c>
      <c r="K2679" s="1" t="str">
        <f t="shared" si="280"/>
        <v>Grain Mount: 0.25 – 0.50 mm</v>
      </c>
      <c r="L2679" t="s">
        <v>20548</v>
      </c>
      <c r="M2679" s="1" t="str">
        <f t="shared" si="281"/>
        <v>Ilm</v>
      </c>
      <c r="N2679" t="s">
        <v>645</v>
      </c>
      <c r="O2679" t="s">
        <v>399</v>
      </c>
      <c r="P2679" t="s">
        <v>412</v>
      </c>
      <c r="Q2679" t="s">
        <v>20613</v>
      </c>
      <c r="R2679" t="s">
        <v>366</v>
      </c>
      <c r="S2679" t="s">
        <v>4913</v>
      </c>
      <c r="T2679" t="s">
        <v>1056</v>
      </c>
      <c r="U2679" t="s">
        <v>33</v>
      </c>
      <c r="V2679" t="s">
        <v>33</v>
      </c>
      <c r="W2679" t="s">
        <v>20614</v>
      </c>
      <c r="X2679" t="s">
        <v>20518</v>
      </c>
    </row>
    <row r="2680" spans="1:24" hidden="1" x14ac:dyDescent="0.25">
      <c r="A2680" t="s">
        <v>20615</v>
      </c>
      <c r="B2680" t="s">
        <v>20616</v>
      </c>
      <c r="C2680" s="1" t="str">
        <f t="shared" si="276"/>
        <v>21:0955</v>
      </c>
      <c r="D2680" s="1" t="str">
        <f t="shared" si="277"/>
        <v>21:0006</v>
      </c>
      <c r="E2680" t="s">
        <v>19871</v>
      </c>
      <c r="F2680" t="s">
        <v>20617</v>
      </c>
      <c r="H2680">
        <v>64.984633900000006</v>
      </c>
      <c r="I2680">
        <v>-111.1360172</v>
      </c>
      <c r="J2680" s="1" t="str">
        <f t="shared" si="278"/>
        <v>Till</v>
      </c>
      <c r="K2680" s="1" t="str">
        <f t="shared" si="280"/>
        <v>Grain Mount: 0.25 – 0.50 mm</v>
      </c>
      <c r="L2680" t="s">
        <v>20548</v>
      </c>
      <c r="M2680" s="1" t="str">
        <f>HYPERLINK("http://geochem.nrcan.gc.ca/cdogs/content/kwd/kwd030541_e.htm", "Ti_Mag")</f>
        <v>Ti_Mag</v>
      </c>
      <c r="N2680" t="s">
        <v>1193</v>
      </c>
      <c r="O2680" t="s">
        <v>33</v>
      </c>
      <c r="P2680" t="s">
        <v>1558</v>
      </c>
      <c r="Q2680" t="s">
        <v>20618</v>
      </c>
      <c r="R2680" t="s">
        <v>33</v>
      </c>
      <c r="S2680" t="s">
        <v>676</v>
      </c>
      <c r="T2680" t="s">
        <v>3524</v>
      </c>
      <c r="U2680" t="s">
        <v>33</v>
      </c>
      <c r="V2680" t="s">
        <v>645</v>
      </c>
      <c r="W2680" t="s">
        <v>20619</v>
      </c>
      <c r="X2680" t="s">
        <v>20620</v>
      </c>
    </row>
    <row r="2681" spans="1:24" hidden="1" x14ac:dyDescent="0.25">
      <c r="A2681" t="s">
        <v>20621</v>
      </c>
      <c r="B2681" t="s">
        <v>20622</v>
      </c>
      <c r="C2681" s="1" t="str">
        <f t="shared" si="276"/>
        <v>21:0955</v>
      </c>
      <c r="D2681" s="1" t="str">
        <f t="shared" si="277"/>
        <v>21:0006</v>
      </c>
      <c r="E2681" t="s">
        <v>19871</v>
      </c>
      <c r="F2681" t="s">
        <v>20623</v>
      </c>
      <c r="H2681">
        <v>64.984633900000006</v>
      </c>
      <c r="I2681">
        <v>-111.1360172</v>
      </c>
      <c r="J2681" s="1" t="str">
        <f t="shared" si="278"/>
        <v>Till</v>
      </c>
      <c r="K2681" s="1" t="str">
        <f t="shared" si="280"/>
        <v>Grain Mount: 0.25 – 0.50 mm</v>
      </c>
      <c r="L2681" t="s">
        <v>20548</v>
      </c>
      <c r="M2681" s="1" t="str">
        <f>HYPERLINK("http://geochem.nrcan.gc.ca/cdogs/content/kwd/kwd030120_e.htm", "Ilm")</f>
        <v>Ilm</v>
      </c>
      <c r="N2681" t="s">
        <v>209</v>
      </c>
      <c r="O2681" t="s">
        <v>555</v>
      </c>
      <c r="P2681" t="s">
        <v>470</v>
      </c>
      <c r="Q2681" t="s">
        <v>20624</v>
      </c>
      <c r="R2681" t="s">
        <v>33</v>
      </c>
      <c r="S2681" t="s">
        <v>720</v>
      </c>
      <c r="T2681" t="s">
        <v>5382</v>
      </c>
      <c r="U2681" t="s">
        <v>424</v>
      </c>
      <c r="V2681" t="s">
        <v>33</v>
      </c>
      <c r="W2681" t="s">
        <v>20625</v>
      </c>
      <c r="X2681" t="s">
        <v>20626</v>
      </c>
    </row>
    <row r="2682" spans="1:24" hidden="1" x14ac:dyDescent="0.25">
      <c r="A2682" t="s">
        <v>20627</v>
      </c>
      <c r="B2682" t="s">
        <v>20628</v>
      </c>
      <c r="C2682" s="1" t="str">
        <f t="shared" si="276"/>
        <v>21:0955</v>
      </c>
      <c r="D2682" s="1" t="str">
        <f t="shared" si="277"/>
        <v>21:0006</v>
      </c>
      <c r="E2682" t="s">
        <v>19871</v>
      </c>
      <c r="F2682" t="s">
        <v>20629</v>
      </c>
      <c r="H2682">
        <v>64.984633900000006</v>
      </c>
      <c r="I2682">
        <v>-111.1360172</v>
      </c>
      <c r="J2682" s="1" t="str">
        <f t="shared" si="278"/>
        <v>Till</v>
      </c>
      <c r="K2682" s="1" t="str">
        <f t="shared" si="280"/>
        <v>Grain Mount: 0.25 – 0.50 mm</v>
      </c>
      <c r="L2682" t="s">
        <v>20548</v>
      </c>
      <c r="M2682" s="1" t="str">
        <f>HYPERLINK("http://geochem.nrcan.gc.ca/cdogs/content/kwd/kwd030541_e.htm", "Ti_Mag")</f>
        <v>Ti_Mag</v>
      </c>
      <c r="N2682" t="s">
        <v>20630</v>
      </c>
      <c r="O2682" t="s">
        <v>33</v>
      </c>
      <c r="P2682" t="s">
        <v>2144</v>
      </c>
      <c r="Q2682" t="s">
        <v>20631</v>
      </c>
      <c r="R2682" t="s">
        <v>226</v>
      </c>
      <c r="S2682" t="s">
        <v>293</v>
      </c>
      <c r="T2682" t="s">
        <v>47</v>
      </c>
      <c r="U2682" t="s">
        <v>33</v>
      </c>
      <c r="V2682" t="s">
        <v>33</v>
      </c>
      <c r="W2682" t="s">
        <v>3736</v>
      </c>
      <c r="X2682" t="s">
        <v>20632</v>
      </c>
    </row>
    <row r="2683" spans="1:24" hidden="1" x14ac:dyDescent="0.25">
      <c r="A2683" t="s">
        <v>20633</v>
      </c>
      <c r="B2683" t="s">
        <v>20634</v>
      </c>
      <c r="C2683" s="1" t="str">
        <f t="shared" si="276"/>
        <v>21:0955</v>
      </c>
      <c r="D2683" s="1" t="str">
        <f t="shared" si="277"/>
        <v>21:0006</v>
      </c>
      <c r="E2683" t="s">
        <v>19871</v>
      </c>
      <c r="F2683" t="s">
        <v>20635</v>
      </c>
      <c r="H2683">
        <v>64.984633900000006</v>
      </c>
      <c r="I2683">
        <v>-111.1360172</v>
      </c>
      <c r="J2683" s="1" t="str">
        <f t="shared" si="278"/>
        <v>Till</v>
      </c>
      <c r="K2683" s="1" t="str">
        <f t="shared" si="280"/>
        <v>Grain Mount: 0.25 – 0.50 mm</v>
      </c>
      <c r="L2683" t="s">
        <v>20548</v>
      </c>
      <c r="M2683" s="1" t="str">
        <f>HYPERLINK("http://geochem.nrcan.gc.ca/cdogs/content/kwd/kwd030120_e.htm", "Ilm")</f>
        <v>Ilm</v>
      </c>
      <c r="N2683" t="s">
        <v>380</v>
      </c>
      <c r="O2683" t="s">
        <v>226</v>
      </c>
      <c r="P2683" t="s">
        <v>245</v>
      </c>
      <c r="Q2683" t="s">
        <v>20636</v>
      </c>
      <c r="R2683" t="s">
        <v>409</v>
      </c>
      <c r="S2683" t="s">
        <v>1161</v>
      </c>
      <c r="T2683" t="s">
        <v>20637</v>
      </c>
      <c r="U2683" t="s">
        <v>33</v>
      </c>
      <c r="V2683" t="s">
        <v>33</v>
      </c>
      <c r="W2683" t="s">
        <v>20638</v>
      </c>
      <c r="X2683" t="s">
        <v>20639</v>
      </c>
    </row>
    <row r="2684" spans="1:24" hidden="1" x14ac:dyDescent="0.25">
      <c r="A2684" t="s">
        <v>20640</v>
      </c>
      <c r="B2684" t="s">
        <v>20641</v>
      </c>
      <c r="C2684" s="1" t="str">
        <f t="shared" si="276"/>
        <v>21:0955</v>
      </c>
      <c r="D2684" s="1" t="str">
        <f t="shared" si="277"/>
        <v>21:0006</v>
      </c>
      <c r="E2684" t="s">
        <v>19871</v>
      </c>
      <c r="F2684" t="s">
        <v>20642</v>
      </c>
      <c r="H2684">
        <v>64.984633900000006</v>
      </c>
      <c r="I2684">
        <v>-111.1360172</v>
      </c>
      <c r="J2684" s="1" t="str">
        <f t="shared" si="278"/>
        <v>Till</v>
      </c>
      <c r="K2684" s="1" t="str">
        <f t="shared" si="280"/>
        <v>Grain Mount: 0.25 – 0.50 mm</v>
      </c>
      <c r="L2684" t="s">
        <v>20548</v>
      </c>
      <c r="M2684" s="1" t="str">
        <f>HYPERLINK("http://geochem.nrcan.gc.ca/cdogs/content/kwd/kwd030120_e.htm", "Ilm")</f>
        <v>Ilm</v>
      </c>
      <c r="N2684" t="s">
        <v>104</v>
      </c>
      <c r="O2684" t="s">
        <v>33</v>
      </c>
      <c r="P2684" t="s">
        <v>782</v>
      </c>
      <c r="Q2684" t="s">
        <v>9278</v>
      </c>
      <c r="R2684" t="s">
        <v>61</v>
      </c>
      <c r="S2684" t="s">
        <v>212</v>
      </c>
      <c r="T2684" t="s">
        <v>1837</v>
      </c>
      <c r="U2684" t="s">
        <v>33</v>
      </c>
      <c r="V2684" t="s">
        <v>33</v>
      </c>
      <c r="W2684" t="s">
        <v>20643</v>
      </c>
      <c r="X2684" t="s">
        <v>2521</v>
      </c>
    </row>
    <row r="2685" spans="1:24" hidden="1" x14ac:dyDescent="0.25">
      <c r="A2685" t="s">
        <v>20644</v>
      </c>
      <c r="B2685" t="s">
        <v>20645</v>
      </c>
      <c r="C2685" s="1" t="str">
        <f t="shared" si="276"/>
        <v>21:0955</v>
      </c>
      <c r="D2685" s="1" t="str">
        <f t="shared" si="277"/>
        <v>21:0006</v>
      </c>
      <c r="E2685" t="s">
        <v>19871</v>
      </c>
      <c r="F2685" t="s">
        <v>20646</v>
      </c>
      <c r="H2685">
        <v>64.984633900000006</v>
      </c>
      <c r="I2685">
        <v>-111.1360172</v>
      </c>
      <c r="J2685" s="1" t="str">
        <f t="shared" si="278"/>
        <v>Till</v>
      </c>
      <c r="K2685" s="1" t="str">
        <f t="shared" si="280"/>
        <v>Grain Mount: 0.25 – 0.50 mm</v>
      </c>
      <c r="L2685" t="s">
        <v>20548</v>
      </c>
      <c r="M2685" s="1" t="str">
        <f>HYPERLINK("http://geochem.nrcan.gc.ca/cdogs/content/kwd/kwd030541_e.htm", "Ti_Mag")</f>
        <v>Ti_Mag</v>
      </c>
      <c r="N2685" t="s">
        <v>489</v>
      </c>
      <c r="O2685" t="s">
        <v>33</v>
      </c>
      <c r="P2685" t="s">
        <v>1191</v>
      </c>
      <c r="Q2685" t="s">
        <v>20647</v>
      </c>
      <c r="R2685" t="s">
        <v>462</v>
      </c>
      <c r="S2685" t="s">
        <v>2288</v>
      </c>
      <c r="T2685" t="s">
        <v>684</v>
      </c>
      <c r="U2685" t="s">
        <v>33</v>
      </c>
      <c r="V2685" t="s">
        <v>490</v>
      </c>
      <c r="W2685" t="s">
        <v>20648</v>
      </c>
      <c r="X2685" t="s">
        <v>20649</v>
      </c>
    </row>
    <row r="2686" spans="1:24" hidden="1" x14ac:dyDescent="0.25">
      <c r="A2686" t="s">
        <v>20650</v>
      </c>
      <c r="B2686" t="s">
        <v>20651</v>
      </c>
      <c r="C2686" s="1" t="str">
        <f t="shared" si="276"/>
        <v>21:0955</v>
      </c>
      <c r="D2686" s="1" t="str">
        <f t="shared" si="277"/>
        <v>21:0006</v>
      </c>
      <c r="E2686" t="s">
        <v>19871</v>
      </c>
      <c r="F2686" t="s">
        <v>20652</v>
      </c>
      <c r="H2686">
        <v>64.984633900000006</v>
      </c>
      <c r="I2686">
        <v>-111.1360172</v>
      </c>
      <c r="J2686" s="1" t="str">
        <f t="shared" si="278"/>
        <v>Till</v>
      </c>
      <c r="K2686" s="1" t="str">
        <f t="shared" si="280"/>
        <v>Grain Mount: 0.25 – 0.50 mm</v>
      </c>
      <c r="L2686" t="s">
        <v>20548</v>
      </c>
      <c r="M2686" s="1" t="str">
        <f t="shared" ref="M2686:M2692" si="282">HYPERLINK("http://geochem.nrcan.gc.ca/cdogs/content/kwd/kwd030120_e.htm", "Ilm")</f>
        <v>Ilm</v>
      </c>
      <c r="N2686" t="s">
        <v>104</v>
      </c>
      <c r="O2686" t="s">
        <v>474</v>
      </c>
      <c r="P2686" t="s">
        <v>449</v>
      </c>
      <c r="Q2686" t="s">
        <v>20653</v>
      </c>
      <c r="R2686" t="s">
        <v>462</v>
      </c>
      <c r="S2686" t="s">
        <v>3902</v>
      </c>
      <c r="T2686" t="s">
        <v>20654</v>
      </c>
      <c r="U2686" t="s">
        <v>33</v>
      </c>
      <c r="V2686" t="s">
        <v>33</v>
      </c>
      <c r="W2686" t="s">
        <v>20655</v>
      </c>
      <c r="X2686" t="s">
        <v>20558</v>
      </c>
    </row>
    <row r="2687" spans="1:24" hidden="1" x14ac:dyDescent="0.25">
      <c r="A2687" t="s">
        <v>20656</v>
      </c>
      <c r="B2687" t="s">
        <v>20657</v>
      </c>
      <c r="C2687" s="1" t="str">
        <f t="shared" si="276"/>
        <v>21:0955</v>
      </c>
      <c r="D2687" s="1" t="str">
        <f t="shared" si="277"/>
        <v>21:0006</v>
      </c>
      <c r="E2687" t="s">
        <v>19871</v>
      </c>
      <c r="F2687" t="s">
        <v>20658</v>
      </c>
      <c r="H2687">
        <v>64.984633900000006</v>
      </c>
      <c r="I2687">
        <v>-111.1360172</v>
      </c>
      <c r="J2687" s="1" t="str">
        <f t="shared" si="278"/>
        <v>Till</v>
      </c>
      <c r="K2687" s="1" t="str">
        <f t="shared" si="280"/>
        <v>Grain Mount: 0.25 – 0.50 mm</v>
      </c>
      <c r="L2687" t="s">
        <v>20548</v>
      </c>
      <c r="M2687" s="1" t="str">
        <f t="shared" si="282"/>
        <v>Ilm</v>
      </c>
      <c r="N2687" t="s">
        <v>115</v>
      </c>
      <c r="O2687" t="s">
        <v>33</v>
      </c>
      <c r="P2687" t="s">
        <v>651</v>
      </c>
      <c r="Q2687" t="s">
        <v>20659</v>
      </c>
      <c r="R2687" t="s">
        <v>420</v>
      </c>
      <c r="S2687" t="s">
        <v>1367</v>
      </c>
      <c r="T2687" t="s">
        <v>6878</v>
      </c>
      <c r="U2687" t="s">
        <v>645</v>
      </c>
      <c r="V2687" t="s">
        <v>33</v>
      </c>
      <c r="W2687" t="s">
        <v>20660</v>
      </c>
      <c r="X2687" t="s">
        <v>20661</v>
      </c>
    </row>
    <row r="2688" spans="1:24" hidden="1" x14ac:dyDescent="0.25">
      <c r="A2688" t="s">
        <v>20662</v>
      </c>
      <c r="B2688" t="s">
        <v>20663</v>
      </c>
      <c r="C2688" s="1" t="str">
        <f t="shared" si="276"/>
        <v>21:0955</v>
      </c>
      <c r="D2688" s="1" t="str">
        <f t="shared" si="277"/>
        <v>21:0006</v>
      </c>
      <c r="E2688" t="s">
        <v>19871</v>
      </c>
      <c r="F2688" t="s">
        <v>20664</v>
      </c>
      <c r="H2688">
        <v>64.984633900000006</v>
      </c>
      <c r="I2688">
        <v>-111.1360172</v>
      </c>
      <c r="J2688" s="1" t="str">
        <f t="shared" si="278"/>
        <v>Till</v>
      </c>
      <c r="K2688" s="1" t="str">
        <f t="shared" si="280"/>
        <v>Grain Mount: 0.25 – 0.50 mm</v>
      </c>
      <c r="L2688" t="s">
        <v>20548</v>
      </c>
      <c r="M2688" s="1" t="str">
        <f t="shared" si="282"/>
        <v>Ilm</v>
      </c>
      <c r="N2688" t="s">
        <v>1078</v>
      </c>
      <c r="O2688" t="s">
        <v>474</v>
      </c>
      <c r="P2688" t="s">
        <v>50</v>
      </c>
      <c r="Q2688" t="s">
        <v>20665</v>
      </c>
      <c r="R2688" t="s">
        <v>474</v>
      </c>
      <c r="S2688" t="s">
        <v>63</v>
      </c>
      <c r="T2688" t="s">
        <v>5563</v>
      </c>
      <c r="U2688" t="s">
        <v>33</v>
      </c>
      <c r="V2688" t="s">
        <v>33</v>
      </c>
      <c r="W2688" t="s">
        <v>20666</v>
      </c>
      <c r="X2688" t="s">
        <v>20667</v>
      </c>
    </row>
    <row r="2689" spans="1:24" hidden="1" x14ac:dyDescent="0.25">
      <c r="A2689" t="s">
        <v>20668</v>
      </c>
      <c r="B2689" t="s">
        <v>20669</v>
      </c>
      <c r="C2689" s="1" t="str">
        <f t="shared" si="276"/>
        <v>21:0955</v>
      </c>
      <c r="D2689" s="1" t="str">
        <f t="shared" si="277"/>
        <v>21:0006</v>
      </c>
      <c r="E2689" t="s">
        <v>19871</v>
      </c>
      <c r="F2689" t="s">
        <v>20670</v>
      </c>
      <c r="H2689">
        <v>64.984633900000006</v>
      </c>
      <c r="I2689">
        <v>-111.1360172</v>
      </c>
      <c r="J2689" s="1" t="str">
        <f t="shared" si="278"/>
        <v>Till</v>
      </c>
      <c r="K2689" s="1" t="str">
        <f t="shared" si="280"/>
        <v>Grain Mount: 0.25 – 0.50 mm</v>
      </c>
      <c r="L2689" t="s">
        <v>20548</v>
      </c>
      <c r="M2689" s="1" t="str">
        <f t="shared" si="282"/>
        <v>Ilm</v>
      </c>
      <c r="N2689" t="s">
        <v>398</v>
      </c>
      <c r="O2689" t="s">
        <v>462</v>
      </c>
      <c r="P2689" t="s">
        <v>219</v>
      </c>
      <c r="Q2689" t="s">
        <v>20671</v>
      </c>
      <c r="R2689" t="s">
        <v>226</v>
      </c>
      <c r="S2689" t="s">
        <v>13353</v>
      </c>
      <c r="T2689" t="s">
        <v>10415</v>
      </c>
      <c r="U2689" t="s">
        <v>33</v>
      </c>
      <c r="V2689" t="s">
        <v>33</v>
      </c>
      <c r="W2689" t="s">
        <v>20672</v>
      </c>
      <c r="X2689" t="s">
        <v>18517</v>
      </c>
    </row>
    <row r="2690" spans="1:24" hidden="1" x14ac:dyDescent="0.25">
      <c r="A2690" t="s">
        <v>20673</v>
      </c>
      <c r="B2690" t="s">
        <v>20674</v>
      </c>
      <c r="C2690" s="1" t="str">
        <f t="shared" si="276"/>
        <v>21:0955</v>
      </c>
      <c r="D2690" s="1" t="str">
        <f t="shared" si="277"/>
        <v>21:0006</v>
      </c>
      <c r="E2690" t="s">
        <v>19871</v>
      </c>
      <c r="F2690" t="s">
        <v>20675</v>
      </c>
      <c r="H2690">
        <v>64.984633900000006</v>
      </c>
      <c r="I2690">
        <v>-111.1360172</v>
      </c>
      <c r="J2690" s="1" t="str">
        <f t="shared" si="278"/>
        <v>Till</v>
      </c>
      <c r="K2690" s="1" t="str">
        <f t="shared" si="280"/>
        <v>Grain Mount: 0.25 – 0.50 mm</v>
      </c>
      <c r="L2690" t="s">
        <v>20548</v>
      </c>
      <c r="M2690" s="1" t="str">
        <f t="shared" si="282"/>
        <v>Ilm</v>
      </c>
      <c r="N2690" t="s">
        <v>318</v>
      </c>
      <c r="O2690" t="s">
        <v>234</v>
      </c>
      <c r="P2690" t="s">
        <v>651</v>
      </c>
      <c r="Q2690" t="s">
        <v>20676</v>
      </c>
      <c r="R2690" t="s">
        <v>61</v>
      </c>
      <c r="S2690" t="s">
        <v>1297</v>
      </c>
      <c r="T2690" t="s">
        <v>13683</v>
      </c>
      <c r="U2690" t="s">
        <v>33</v>
      </c>
      <c r="V2690" t="s">
        <v>33</v>
      </c>
      <c r="W2690" t="s">
        <v>20677</v>
      </c>
      <c r="X2690" t="s">
        <v>13521</v>
      </c>
    </row>
    <row r="2691" spans="1:24" hidden="1" x14ac:dyDescent="0.25">
      <c r="A2691" t="s">
        <v>20678</v>
      </c>
      <c r="B2691" t="s">
        <v>20679</v>
      </c>
      <c r="C2691" s="1" t="str">
        <f t="shared" si="276"/>
        <v>21:0955</v>
      </c>
      <c r="D2691" s="1" t="str">
        <f t="shared" si="277"/>
        <v>21:0006</v>
      </c>
      <c r="E2691" t="s">
        <v>19871</v>
      </c>
      <c r="F2691" t="s">
        <v>20680</v>
      </c>
      <c r="H2691">
        <v>64.984633900000006</v>
      </c>
      <c r="I2691">
        <v>-111.1360172</v>
      </c>
      <c r="J2691" s="1" t="str">
        <f t="shared" si="278"/>
        <v>Till</v>
      </c>
      <c r="K2691" s="1" t="str">
        <f t="shared" si="280"/>
        <v>Grain Mount: 0.25 – 0.50 mm</v>
      </c>
      <c r="L2691" t="s">
        <v>20548</v>
      </c>
      <c r="M2691" s="1" t="str">
        <f t="shared" si="282"/>
        <v>Ilm</v>
      </c>
      <c r="N2691" t="s">
        <v>156</v>
      </c>
      <c r="O2691" t="s">
        <v>462</v>
      </c>
      <c r="P2691" t="s">
        <v>221</v>
      </c>
      <c r="Q2691" t="s">
        <v>20681</v>
      </c>
      <c r="R2691" t="s">
        <v>420</v>
      </c>
      <c r="S2691" t="s">
        <v>33</v>
      </c>
      <c r="T2691" t="s">
        <v>20682</v>
      </c>
      <c r="U2691" t="s">
        <v>411</v>
      </c>
      <c r="V2691" t="s">
        <v>33</v>
      </c>
      <c r="W2691" t="s">
        <v>15074</v>
      </c>
      <c r="X2691" t="s">
        <v>9583</v>
      </c>
    </row>
    <row r="2692" spans="1:24" hidden="1" x14ac:dyDescent="0.25">
      <c r="A2692" t="s">
        <v>20683</v>
      </c>
      <c r="B2692" t="s">
        <v>20684</v>
      </c>
      <c r="C2692" s="1" t="str">
        <f t="shared" si="276"/>
        <v>21:0955</v>
      </c>
      <c r="D2692" s="1" t="str">
        <f t="shared" si="277"/>
        <v>21:0006</v>
      </c>
      <c r="E2692" t="s">
        <v>19871</v>
      </c>
      <c r="F2692" t="s">
        <v>20685</v>
      </c>
      <c r="H2692">
        <v>64.984633900000006</v>
      </c>
      <c r="I2692">
        <v>-111.1360172</v>
      </c>
      <c r="J2692" s="1" t="str">
        <f t="shared" si="278"/>
        <v>Till</v>
      </c>
      <c r="K2692" s="1" t="str">
        <f t="shared" si="280"/>
        <v>Grain Mount: 0.25 – 0.50 mm</v>
      </c>
      <c r="L2692" t="s">
        <v>20548</v>
      </c>
      <c r="M2692" s="1" t="str">
        <f t="shared" si="282"/>
        <v>Ilm</v>
      </c>
      <c r="N2692" t="s">
        <v>1415</v>
      </c>
      <c r="O2692" t="s">
        <v>331</v>
      </c>
      <c r="P2692" t="s">
        <v>380</v>
      </c>
      <c r="Q2692" t="s">
        <v>20686</v>
      </c>
      <c r="R2692" t="s">
        <v>366</v>
      </c>
      <c r="S2692" t="s">
        <v>9552</v>
      </c>
      <c r="T2692" t="s">
        <v>8070</v>
      </c>
      <c r="U2692" t="s">
        <v>33</v>
      </c>
      <c r="V2692" t="s">
        <v>33</v>
      </c>
      <c r="W2692" t="s">
        <v>20687</v>
      </c>
      <c r="X2692" t="s">
        <v>20688</v>
      </c>
    </row>
    <row r="2693" spans="1:24" hidden="1" x14ac:dyDescent="0.25">
      <c r="A2693" t="s">
        <v>20689</v>
      </c>
      <c r="B2693" t="s">
        <v>20690</v>
      </c>
      <c r="C2693" s="1" t="str">
        <f t="shared" si="276"/>
        <v>21:0955</v>
      </c>
      <c r="D2693" s="1" t="str">
        <f t="shared" si="277"/>
        <v>21:0006</v>
      </c>
      <c r="E2693" t="s">
        <v>19871</v>
      </c>
      <c r="F2693" t="s">
        <v>20691</v>
      </c>
      <c r="H2693">
        <v>64.984633900000006</v>
      </c>
      <c r="I2693">
        <v>-111.1360172</v>
      </c>
      <c r="J2693" s="1" t="str">
        <f t="shared" si="278"/>
        <v>Till</v>
      </c>
      <c r="K2693" s="1" t="str">
        <f t="shared" si="280"/>
        <v>Grain Mount: 0.25 – 0.50 mm</v>
      </c>
      <c r="L2693" t="s">
        <v>20548</v>
      </c>
      <c r="M2693" s="1" t="str">
        <f>HYPERLINK("http://geochem.nrcan.gc.ca/cdogs/content/kwd/kwd030541_e.htm", "Ti_Mag")</f>
        <v>Ti_Mag</v>
      </c>
      <c r="N2693" t="s">
        <v>15031</v>
      </c>
      <c r="O2693" t="s">
        <v>669</v>
      </c>
      <c r="P2693" t="s">
        <v>115</v>
      </c>
      <c r="Q2693" t="s">
        <v>20692</v>
      </c>
      <c r="R2693" t="s">
        <v>33</v>
      </c>
      <c r="S2693" t="s">
        <v>3222</v>
      </c>
      <c r="T2693" t="s">
        <v>482</v>
      </c>
      <c r="U2693" t="s">
        <v>33</v>
      </c>
      <c r="V2693" t="s">
        <v>10406</v>
      </c>
      <c r="W2693" t="s">
        <v>20693</v>
      </c>
      <c r="X2693" t="s">
        <v>20694</v>
      </c>
    </row>
    <row r="2694" spans="1:24" hidden="1" x14ac:dyDescent="0.25">
      <c r="A2694" t="s">
        <v>20695</v>
      </c>
      <c r="B2694" t="s">
        <v>20696</v>
      </c>
      <c r="C2694" s="1" t="str">
        <f t="shared" si="276"/>
        <v>21:0955</v>
      </c>
      <c r="D2694" s="1" t="str">
        <f t="shared" si="277"/>
        <v>21:0006</v>
      </c>
      <c r="E2694" t="s">
        <v>19871</v>
      </c>
      <c r="F2694" t="s">
        <v>20697</v>
      </c>
      <c r="H2694">
        <v>64.984633900000006</v>
      </c>
      <c r="I2694">
        <v>-111.1360172</v>
      </c>
      <c r="J2694" s="1" t="str">
        <f t="shared" si="278"/>
        <v>Till</v>
      </c>
      <c r="K2694" s="1" t="str">
        <f t="shared" si="280"/>
        <v>Grain Mount: 0.25 – 0.50 mm</v>
      </c>
      <c r="L2694" t="s">
        <v>20548</v>
      </c>
      <c r="M2694" s="1" t="str">
        <f>HYPERLINK("http://geochem.nrcan.gc.ca/cdogs/content/kwd/kwd030532_e.htm", "Amp")</f>
        <v>Amp</v>
      </c>
      <c r="N2694" t="s">
        <v>20698</v>
      </c>
      <c r="O2694" t="s">
        <v>20699</v>
      </c>
      <c r="P2694" t="s">
        <v>226</v>
      </c>
      <c r="Q2694" t="s">
        <v>20700</v>
      </c>
      <c r="R2694" t="s">
        <v>14675</v>
      </c>
      <c r="S2694" t="s">
        <v>4493</v>
      </c>
      <c r="T2694" t="s">
        <v>8764</v>
      </c>
      <c r="U2694" t="s">
        <v>166</v>
      </c>
      <c r="V2694" t="s">
        <v>20701</v>
      </c>
      <c r="W2694" t="s">
        <v>20702</v>
      </c>
      <c r="X2694" t="s">
        <v>20703</v>
      </c>
    </row>
    <row r="2695" spans="1:24" hidden="1" x14ac:dyDescent="0.25">
      <c r="A2695" t="s">
        <v>20704</v>
      </c>
      <c r="B2695" t="s">
        <v>20705</v>
      </c>
      <c r="C2695" s="1" t="str">
        <f t="shared" si="276"/>
        <v>21:0955</v>
      </c>
      <c r="D2695" s="1" t="str">
        <f t="shared" si="277"/>
        <v>21:0006</v>
      </c>
      <c r="E2695" t="s">
        <v>19871</v>
      </c>
      <c r="F2695" t="s">
        <v>20706</v>
      </c>
      <c r="H2695">
        <v>64.984633900000006</v>
      </c>
      <c r="I2695">
        <v>-111.1360172</v>
      </c>
      <c r="J2695" s="1" t="str">
        <f t="shared" si="278"/>
        <v>Till</v>
      </c>
      <c r="K2695" s="1" t="str">
        <f t="shared" si="280"/>
        <v>Grain Mount: 0.25 – 0.50 mm</v>
      </c>
      <c r="L2695" t="s">
        <v>20548</v>
      </c>
      <c r="M2695" s="1" t="str">
        <f>HYPERLINK("http://geochem.nrcan.gc.ca/cdogs/content/kwd/kwd030120_e.htm", "Ilm")</f>
        <v>Ilm</v>
      </c>
      <c r="N2695" t="s">
        <v>645</v>
      </c>
      <c r="O2695" t="s">
        <v>220</v>
      </c>
      <c r="P2695" t="s">
        <v>469</v>
      </c>
      <c r="Q2695" t="s">
        <v>20707</v>
      </c>
      <c r="R2695" t="s">
        <v>33</v>
      </c>
      <c r="S2695" t="s">
        <v>2049</v>
      </c>
      <c r="T2695" t="s">
        <v>20708</v>
      </c>
      <c r="U2695" t="s">
        <v>33</v>
      </c>
      <c r="V2695" t="s">
        <v>33</v>
      </c>
      <c r="W2695" t="s">
        <v>20709</v>
      </c>
      <c r="X2695" t="s">
        <v>20710</v>
      </c>
    </row>
    <row r="2696" spans="1:24" hidden="1" x14ac:dyDescent="0.25">
      <c r="A2696" t="s">
        <v>20711</v>
      </c>
      <c r="B2696" t="s">
        <v>20712</v>
      </c>
      <c r="C2696" s="1" t="str">
        <f t="shared" si="276"/>
        <v>21:0955</v>
      </c>
      <c r="D2696" s="1" t="str">
        <f t="shared" si="277"/>
        <v>21:0006</v>
      </c>
      <c r="E2696" t="s">
        <v>19871</v>
      </c>
      <c r="F2696" t="s">
        <v>20713</v>
      </c>
      <c r="H2696">
        <v>64.984633900000006</v>
      </c>
      <c r="I2696">
        <v>-111.1360172</v>
      </c>
      <c r="J2696" s="1" t="str">
        <f t="shared" si="278"/>
        <v>Till</v>
      </c>
      <c r="K2696" s="1" t="str">
        <f t="shared" si="280"/>
        <v>Grain Mount: 0.25 – 0.50 mm</v>
      </c>
      <c r="L2696" t="s">
        <v>20548</v>
      </c>
      <c r="M2696" s="1" t="str">
        <f>HYPERLINK("http://geochem.nrcan.gc.ca/cdogs/content/kwd/kwd030120_e.htm", "Ilm")</f>
        <v>Ilm</v>
      </c>
      <c r="N2696" t="s">
        <v>490</v>
      </c>
      <c r="O2696" t="s">
        <v>33</v>
      </c>
      <c r="P2696" t="s">
        <v>50</v>
      </c>
      <c r="Q2696" t="s">
        <v>20714</v>
      </c>
      <c r="R2696" t="s">
        <v>223</v>
      </c>
      <c r="S2696" t="s">
        <v>1019</v>
      </c>
      <c r="T2696" t="s">
        <v>20715</v>
      </c>
      <c r="U2696" t="s">
        <v>33</v>
      </c>
      <c r="V2696" t="s">
        <v>33</v>
      </c>
      <c r="W2696" t="s">
        <v>20716</v>
      </c>
      <c r="X2696" t="s">
        <v>7527</v>
      </c>
    </row>
    <row r="2697" spans="1:24" hidden="1" x14ac:dyDescent="0.25">
      <c r="A2697" t="s">
        <v>20717</v>
      </c>
      <c r="B2697" t="s">
        <v>20718</v>
      </c>
      <c r="C2697" s="1" t="str">
        <f t="shared" si="276"/>
        <v>21:0955</v>
      </c>
      <c r="D2697" s="1" t="str">
        <f t="shared" si="277"/>
        <v>21:0006</v>
      </c>
      <c r="E2697" t="s">
        <v>19871</v>
      </c>
      <c r="F2697" t="s">
        <v>20719</v>
      </c>
      <c r="H2697">
        <v>64.984633900000006</v>
      </c>
      <c r="I2697">
        <v>-111.1360172</v>
      </c>
      <c r="J2697" s="1" t="str">
        <f t="shared" si="278"/>
        <v>Till</v>
      </c>
      <c r="K2697" s="1" t="str">
        <f t="shared" si="280"/>
        <v>Grain Mount: 0.25 – 0.50 mm</v>
      </c>
      <c r="L2697" t="s">
        <v>20548</v>
      </c>
      <c r="M2697" s="1" t="str">
        <f>HYPERLINK("http://geochem.nrcan.gc.ca/cdogs/content/kwd/kwd030120_e.htm", "Ilm")</f>
        <v>Ilm</v>
      </c>
      <c r="N2697" t="s">
        <v>669</v>
      </c>
      <c r="O2697" t="s">
        <v>115</v>
      </c>
      <c r="P2697" t="s">
        <v>765</v>
      </c>
      <c r="Q2697" t="s">
        <v>20720</v>
      </c>
      <c r="R2697" t="s">
        <v>33</v>
      </c>
      <c r="S2697" t="s">
        <v>5750</v>
      </c>
      <c r="T2697" t="s">
        <v>1535</v>
      </c>
      <c r="U2697" t="s">
        <v>255</v>
      </c>
      <c r="V2697" t="s">
        <v>33</v>
      </c>
      <c r="W2697" t="s">
        <v>20721</v>
      </c>
      <c r="X2697" t="s">
        <v>20722</v>
      </c>
    </row>
    <row r="2698" spans="1:24" hidden="1" x14ac:dyDescent="0.25">
      <c r="A2698" t="s">
        <v>20723</v>
      </c>
      <c r="B2698" t="s">
        <v>20724</v>
      </c>
      <c r="C2698" s="1" t="str">
        <f t="shared" si="276"/>
        <v>21:0955</v>
      </c>
      <c r="D2698" s="1" t="str">
        <f t="shared" si="277"/>
        <v>21:0006</v>
      </c>
      <c r="E2698" t="s">
        <v>19871</v>
      </c>
      <c r="F2698" t="s">
        <v>20725</v>
      </c>
      <c r="H2698">
        <v>64.984633900000006</v>
      </c>
      <c r="I2698">
        <v>-111.1360172</v>
      </c>
      <c r="J2698" s="1" t="str">
        <f t="shared" si="278"/>
        <v>Till</v>
      </c>
      <c r="K2698" s="1" t="str">
        <f t="shared" si="280"/>
        <v>Grain Mount: 0.25 – 0.50 mm</v>
      </c>
      <c r="L2698" t="s">
        <v>20548</v>
      </c>
      <c r="M2698" s="1" t="str">
        <f>HYPERLINK("http://geochem.nrcan.gc.ca/cdogs/content/kwd/kwd030120_e.htm", "Ilm")</f>
        <v>Ilm</v>
      </c>
      <c r="N2698" t="s">
        <v>170</v>
      </c>
      <c r="O2698" t="s">
        <v>33</v>
      </c>
      <c r="P2698" t="s">
        <v>400</v>
      </c>
      <c r="Q2698" t="s">
        <v>20726</v>
      </c>
      <c r="R2698" t="s">
        <v>420</v>
      </c>
      <c r="S2698" t="s">
        <v>3465</v>
      </c>
      <c r="T2698" t="s">
        <v>5200</v>
      </c>
      <c r="U2698" t="s">
        <v>246</v>
      </c>
      <c r="V2698" t="s">
        <v>33</v>
      </c>
      <c r="W2698" t="s">
        <v>18772</v>
      </c>
      <c r="X2698" t="s">
        <v>20727</v>
      </c>
    </row>
    <row r="2699" spans="1:24" hidden="1" x14ac:dyDescent="0.25">
      <c r="A2699" t="s">
        <v>20728</v>
      </c>
      <c r="B2699" t="s">
        <v>20729</v>
      </c>
      <c r="C2699" s="1" t="str">
        <f t="shared" si="276"/>
        <v>21:0955</v>
      </c>
      <c r="D2699" s="1" t="str">
        <f t="shared" si="277"/>
        <v>21:0006</v>
      </c>
      <c r="E2699" t="s">
        <v>19871</v>
      </c>
      <c r="F2699" t="s">
        <v>20730</v>
      </c>
      <c r="H2699">
        <v>64.984633900000006</v>
      </c>
      <c r="I2699">
        <v>-111.1360172</v>
      </c>
      <c r="J2699" s="1" t="str">
        <f t="shared" si="278"/>
        <v>Till</v>
      </c>
      <c r="K2699" s="1" t="str">
        <f t="shared" si="280"/>
        <v>Grain Mount: 0.25 – 0.50 mm</v>
      </c>
      <c r="L2699" t="s">
        <v>20548</v>
      </c>
      <c r="M2699" s="1" t="str">
        <f>HYPERLINK("http://geochem.nrcan.gc.ca/cdogs/content/kwd/kwd030541_e.htm", "Ti_Mag")</f>
        <v>Ti_Mag</v>
      </c>
      <c r="N2699" t="s">
        <v>156</v>
      </c>
      <c r="O2699" t="s">
        <v>245</v>
      </c>
      <c r="P2699" t="s">
        <v>765</v>
      </c>
      <c r="Q2699" t="s">
        <v>20731</v>
      </c>
      <c r="R2699" t="s">
        <v>101</v>
      </c>
      <c r="S2699" t="s">
        <v>245</v>
      </c>
      <c r="T2699" t="s">
        <v>255</v>
      </c>
      <c r="U2699" t="s">
        <v>50</v>
      </c>
      <c r="V2699" t="s">
        <v>5767</v>
      </c>
      <c r="W2699" t="s">
        <v>20732</v>
      </c>
      <c r="X2699" t="s">
        <v>20733</v>
      </c>
    </row>
    <row r="2700" spans="1:24" hidden="1" x14ac:dyDescent="0.25">
      <c r="A2700" t="s">
        <v>20734</v>
      </c>
      <c r="B2700" t="s">
        <v>20735</v>
      </c>
      <c r="C2700" s="1" t="str">
        <f t="shared" si="276"/>
        <v>21:0955</v>
      </c>
      <c r="D2700" s="1" t="str">
        <f t="shared" si="277"/>
        <v>21:0006</v>
      </c>
      <c r="E2700" t="s">
        <v>19891</v>
      </c>
      <c r="F2700" t="s">
        <v>20736</v>
      </c>
      <c r="H2700">
        <v>64.9538175</v>
      </c>
      <c r="I2700">
        <v>-111.61649749999999</v>
      </c>
      <c r="J2700" s="1" t="str">
        <f t="shared" si="278"/>
        <v>Till</v>
      </c>
      <c r="K2700" s="1" t="str">
        <f t="shared" si="280"/>
        <v>Grain Mount: 0.25 – 0.50 mm</v>
      </c>
      <c r="L2700" t="s">
        <v>20548</v>
      </c>
      <c r="M2700" s="1" t="str">
        <f>HYPERLINK("http://geochem.nrcan.gc.ca/cdogs/content/kwd/kwd030120_e.htm", "Ilm")</f>
        <v>Ilm</v>
      </c>
      <c r="N2700" t="s">
        <v>494</v>
      </c>
      <c r="O2700" t="s">
        <v>235</v>
      </c>
      <c r="P2700" t="s">
        <v>3235</v>
      </c>
      <c r="Q2700" t="s">
        <v>20737</v>
      </c>
      <c r="R2700" t="s">
        <v>33</v>
      </c>
      <c r="S2700" t="s">
        <v>4830</v>
      </c>
      <c r="T2700" t="s">
        <v>5374</v>
      </c>
      <c r="U2700" t="s">
        <v>33</v>
      </c>
      <c r="V2700" t="s">
        <v>420</v>
      </c>
      <c r="W2700" t="s">
        <v>5466</v>
      </c>
      <c r="X2700" t="s">
        <v>12923</v>
      </c>
    </row>
    <row r="2701" spans="1:24" hidden="1" x14ac:dyDescent="0.25">
      <c r="A2701" t="s">
        <v>20738</v>
      </c>
      <c r="B2701" t="s">
        <v>20739</v>
      </c>
      <c r="C2701" s="1" t="str">
        <f t="shared" si="276"/>
        <v>21:0955</v>
      </c>
      <c r="D2701" s="1" t="str">
        <f t="shared" si="277"/>
        <v>21:0006</v>
      </c>
      <c r="E2701" t="s">
        <v>19900</v>
      </c>
      <c r="F2701" t="s">
        <v>20740</v>
      </c>
      <c r="H2701">
        <v>64.883038900000003</v>
      </c>
      <c r="I2701">
        <v>-111.6537261</v>
      </c>
      <c r="J2701" s="1" t="str">
        <f t="shared" si="278"/>
        <v>Till</v>
      </c>
      <c r="K2701" s="1" t="str">
        <f t="shared" si="280"/>
        <v>Grain Mount: 0.25 – 0.50 mm</v>
      </c>
      <c r="L2701" t="s">
        <v>20548</v>
      </c>
      <c r="M2701" s="1" t="str">
        <f>HYPERLINK("http://geochem.nrcan.gc.ca/cdogs/content/kwd/kwd030523_e.htm", "Prp")</f>
        <v>Prp</v>
      </c>
      <c r="N2701" t="s">
        <v>20741</v>
      </c>
      <c r="O2701" t="s">
        <v>17205</v>
      </c>
      <c r="P2701" t="s">
        <v>4360</v>
      </c>
      <c r="Q2701" t="s">
        <v>18209</v>
      </c>
      <c r="R2701" t="s">
        <v>33</v>
      </c>
      <c r="S2701" t="s">
        <v>8313</v>
      </c>
      <c r="T2701" t="s">
        <v>305</v>
      </c>
      <c r="U2701" t="s">
        <v>728</v>
      </c>
      <c r="V2701" t="s">
        <v>12880</v>
      </c>
      <c r="W2701" t="s">
        <v>1861</v>
      </c>
      <c r="X2701" t="s">
        <v>20742</v>
      </c>
    </row>
    <row r="2702" spans="1:24" hidden="1" x14ac:dyDescent="0.25">
      <c r="A2702" t="s">
        <v>20743</v>
      </c>
      <c r="B2702" t="s">
        <v>20744</v>
      </c>
      <c r="C2702" s="1" t="str">
        <f t="shared" si="276"/>
        <v>21:0955</v>
      </c>
      <c r="D2702" s="1" t="str">
        <f t="shared" si="277"/>
        <v>21:0006</v>
      </c>
      <c r="E2702" t="s">
        <v>19900</v>
      </c>
      <c r="F2702" t="s">
        <v>20745</v>
      </c>
      <c r="H2702">
        <v>64.883038900000003</v>
      </c>
      <c r="I2702">
        <v>-111.6537261</v>
      </c>
      <c r="J2702" s="1" t="str">
        <f t="shared" si="278"/>
        <v>Till</v>
      </c>
      <c r="K2702" s="1" t="str">
        <f t="shared" si="280"/>
        <v>Grain Mount: 0.25 – 0.50 mm</v>
      </c>
      <c r="L2702" t="s">
        <v>20548</v>
      </c>
      <c r="M2702" s="1" t="str">
        <f>HYPERLINK("http://geochem.nrcan.gc.ca/cdogs/content/kwd/kwd030523_e.htm", "Prp")</f>
        <v>Prp</v>
      </c>
      <c r="N2702" t="s">
        <v>20746</v>
      </c>
      <c r="O2702" t="s">
        <v>20747</v>
      </c>
      <c r="P2702" t="s">
        <v>4107</v>
      </c>
      <c r="Q2702" t="s">
        <v>20748</v>
      </c>
      <c r="R2702" t="s">
        <v>33</v>
      </c>
      <c r="S2702" t="s">
        <v>20749</v>
      </c>
      <c r="T2702" t="s">
        <v>1473</v>
      </c>
      <c r="U2702" t="s">
        <v>33</v>
      </c>
      <c r="V2702" t="s">
        <v>20750</v>
      </c>
      <c r="W2702" t="s">
        <v>4206</v>
      </c>
      <c r="X2702" t="s">
        <v>2095</v>
      </c>
    </row>
    <row r="2703" spans="1:24" hidden="1" x14ac:dyDescent="0.25">
      <c r="A2703" t="s">
        <v>20751</v>
      </c>
      <c r="B2703" t="s">
        <v>20752</v>
      </c>
      <c r="C2703" s="1" t="str">
        <f t="shared" si="276"/>
        <v>21:0955</v>
      </c>
      <c r="D2703" s="1" t="str">
        <f t="shared" si="277"/>
        <v>21:0006</v>
      </c>
      <c r="E2703" t="s">
        <v>19900</v>
      </c>
      <c r="F2703" t="s">
        <v>20753</v>
      </c>
      <c r="H2703">
        <v>64.883038900000003</v>
      </c>
      <c r="I2703">
        <v>-111.6537261</v>
      </c>
      <c r="J2703" s="1" t="str">
        <f t="shared" si="278"/>
        <v>Till</v>
      </c>
      <c r="K2703" s="1" t="str">
        <f t="shared" si="280"/>
        <v>Grain Mount: 0.25 – 0.50 mm</v>
      </c>
      <c r="L2703" t="s">
        <v>20548</v>
      </c>
      <c r="M2703" s="1" t="str">
        <f>HYPERLINK("http://geochem.nrcan.gc.ca/cdogs/content/kwd/kwd030523_e.htm", "Prp")</f>
        <v>Prp</v>
      </c>
      <c r="N2703" t="s">
        <v>20754</v>
      </c>
      <c r="O2703" t="s">
        <v>10140</v>
      </c>
      <c r="P2703" t="s">
        <v>2444</v>
      </c>
      <c r="Q2703" t="s">
        <v>18060</v>
      </c>
      <c r="R2703" t="s">
        <v>462</v>
      </c>
      <c r="S2703" t="s">
        <v>12160</v>
      </c>
      <c r="T2703" t="s">
        <v>369</v>
      </c>
      <c r="U2703" t="s">
        <v>104</v>
      </c>
      <c r="V2703" t="s">
        <v>20755</v>
      </c>
      <c r="W2703" t="s">
        <v>987</v>
      </c>
      <c r="X2703" t="s">
        <v>20756</v>
      </c>
    </row>
    <row r="2704" spans="1:24" hidden="1" x14ac:dyDescent="0.25">
      <c r="A2704" t="s">
        <v>20757</v>
      </c>
      <c r="B2704" t="s">
        <v>20758</v>
      </c>
      <c r="C2704" s="1" t="str">
        <f t="shared" si="276"/>
        <v>21:0955</v>
      </c>
      <c r="D2704" s="1" t="str">
        <f t="shared" si="277"/>
        <v>21:0006</v>
      </c>
      <c r="E2704" t="s">
        <v>19900</v>
      </c>
      <c r="F2704" t="s">
        <v>20759</v>
      </c>
      <c r="H2704">
        <v>64.883038900000003</v>
      </c>
      <c r="I2704">
        <v>-111.6537261</v>
      </c>
      <c r="J2704" s="1" t="str">
        <f t="shared" si="278"/>
        <v>Till</v>
      </c>
      <c r="K2704" s="1" t="str">
        <f t="shared" si="280"/>
        <v>Grain Mount: 0.25 – 0.50 mm</v>
      </c>
      <c r="L2704" t="s">
        <v>20548</v>
      </c>
      <c r="M2704" s="1" t="str">
        <f>HYPERLINK("http://geochem.nrcan.gc.ca/cdogs/content/kwd/kwd030541_e.htm", "Ti_Mag")</f>
        <v>Ti_Mag</v>
      </c>
      <c r="N2704" t="s">
        <v>701</v>
      </c>
      <c r="O2704" t="s">
        <v>33</v>
      </c>
      <c r="P2704" t="s">
        <v>1161</v>
      </c>
      <c r="Q2704" t="s">
        <v>20760</v>
      </c>
      <c r="R2704" t="s">
        <v>246</v>
      </c>
      <c r="S2704" t="s">
        <v>8764</v>
      </c>
      <c r="T2704" t="s">
        <v>2353</v>
      </c>
      <c r="U2704" t="s">
        <v>33</v>
      </c>
      <c r="V2704" t="s">
        <v>33</v>
      </c>
      <c r="W2704" t="s">
        <v>20761</v>
      </c>
      <c r="X2704" t="s">
        <v>20762</v>
      </c>
    </row>
    <row r="2705" spans="1:24" hidden="1" x14ac:dyDescent="0.25">
      <c r="A2705" t="s">
        <v>20763</v>
      </c>
      <c r="B2705" t="s">
        <v>20764</v>
      </c>
      <c r="C2705" s="1" t="str">
        <f t="shared" si="276"/>
        <v>21:0955</v>
      </c>
      <c r="D2705" s="1" t="str">
        <f t="shared" si="277"/>
        <v>21:0006</v>
      </c>
      <c r="E2705" t="s">
        <v>19900</v>
      </c>
      <c r="F2705" t="s">
        <v>20765</v>
      </c>
      <c r="H2705">
        <v>64.883038900000003</v>
      </c>
      <c r="I2705">
        <v>-111.6537261</v>
      </c>
      <c r="J2705" s="1" t="str">
        <f t="shared" si="278"/>
        <v>Till</v>
      </c>
      <c r="K2705" s="1" t="str">
        <f t="shared" si="280"/>
        <v>Grain Mount: 0.25 – 0.50 mm</v>
      </c>
      <c r="L2705" t="s">
        <v>20548</v>
      </c>
      <c r="M2705" s="1" t="str">
        <f>HYPERLINK("http://geochem.nrcan.gc.ca/cdogs/content/kwd/kwd030120_e.htm", "Ilm")</f>
        <v>Ilm</v>
      </c>
      <c r="N2705" t="s">
        <v>1621</v>
      </c>
      <c r="O2705" t="s">
        <v>47</v>
      </c>
      <c r="P2705" t="s">
        <v>1644</v>
      </c>
      <c r="Q2705" t="s">
        <v>20766</v>
      </c>
      <c r="R2705" t="s">
        <v>411</v>
      </c>
      <c r="S2705" t="s">
        <v>6396</v>
      </c>
      <c r="T2705" t="s">
        <v>3409</v>
      </c>
      <c r="U2705" t="s">
        <v>33</v>
      </c>
      <c r="V2705" t="s">
        <v>33</v>
      </c>
      <c r="W2705" t="s">
        <v>20767</v>
      </c>
      <c r="X2705" t="s">
        <v>20768</v>
      </c>
    </row>
    <row r="2706" spans="1:24" hidden="1" x14ac:dyDescent="0.25">
      <c r="A2706" t="s">
        <v>20769</v>
      </c>
      <c r="B2706" t="s">
        <v>20770</v>
      </c>
      <c r="C2706" s="1" t="str">
        <f t="shared" si="276"/>
        <v>21:0955</v>
      </c>
      <c r="D2706" s="1" t="str">
        <f t="shared" si="277"/>
        <v>21:0006</v>
      </c>
      <c r="E2706" t="s">
        <v>19900</v>
      </c>
      <c r="F2706" t="s">
        <v>20771</v>
      </c>
      <c r="H2706">
        <v>64.883038900000003</v>
      </c>
      <c r="I2706">
        <v>-111.6537261</v>
      </c>
      <c r="J2706" s="1" t="str">
        <f t="shared" si="278"/>
        <v>Till</v>
      </c>
      <c r="K2706" s="1" t="str">
        <f t="shared" si="280"/>
        <v>Grain Mount: 0.25 – 0.50 mm</v>
      </c>
      <c r="L2706" t="s">
        <v>20548</v>
      </c>
      <c r="M2706" s="1" t="str">
        <f>HYPERLINK("http://geochem.nrcan.gc.ca/cdogs/content/kwd/kwd030120_e.htm", "Ilm")</f>
        <v>Ilm</v>
      </c>
      <c r="N2706" t="s">
        <v>13906</v>
      </c>
      <c r="O2706" t="s">
        <v>226</v>
      </c>
      <c r="P2706" t="s">
        <v>457</v>
      </c>
      <c r="Q2706" t="s">
        <v>20772</v>
      </c>
      <c r="R2706" t="s">
        <v>33</v>
      </c>
      <c r="S2706" t="s">
        <v>20773</v>
      </c>
      <c r="T2706" t="s">
        <v>702</v>
      </c>
      <c r="U2706" t="s">
        <v>87</v>
      </c>
      <c r="V2706" t="s">
        <v>13905</v>
      </c>
      <c r="W2706" t="s">
        <v>20774</v>
      </c>
      <c r="X2706" t="s">
        <v>20775</v>
      </c>
    </row>
    <row r="2707" spans="1:24" hidden="1" x14ac:dyDescent="0.25">
      <c r="A2707" t="s">
        <v>20776</v>
      </c>
      <c r="B2707" t="s">
        <v>20777</v>
      </c>
      <c r="C2707" s="1" t="str">
        <f t="shared" si="276"/>
        <v>21:0955</v>
      </c>
      <c r="D2707" s="1" t="str">
        <f t="shared" si="277"/>
        <v>21:0006</v>
      </c>
      <c r="E2707" t="s">
        <v>19900</v>
      </c>
      <c r="F2707" t="s">
        <v>20778</v>
      </c>
      <c r="H2707">
        <v>64.883038900000003</v>
      </c>
      <c r="I2707">
        <v>-111.6537261</v>
      </c>
      <c r="J2707" s="1" t="str">
        <f t="shared" si="278"/>
        <v>Till</v>
      </c>
      <c r="K2707" s="1" t="str">
        <f t="shared" si="280"/>
        <v>Grain Mount: 0.25 – 0.50 mm</v>
      </c>
      <c r="L2707" t="s">
        <v>20548</v>
      </c>
      <c r="M2707" s="1" t="str">
        <f>HYPERLINK("http://geochem.nrcan.gc.ca/cdogs/content/kwd/kwd030541_e.htm", "Ti_Mag")</f>
        <v>Ti_Mag</v>
      </c>
      <c r="N2707" t="s">
        <v>1022</v>
      </c>
      <c r="O2707" t="s">
        <v>33</v>
      </c>
      <c r="P2707" t="s">
        <v>4992</v>
      </c>
      <c r="Q2707" t="s">
        <v>20779</v>
      </c>
      <c r="R2707" t="s">
        <v>90</v>
      </c>
      <c r="S2707" t="s">
        <v>195</v>
      </c>
      <c r="T2707" t="s">
        <v>9486</v>
      </c>
      <c r="U2707" t="s">
        <v>61</v>
      </c>
      <c r="V2707" t="s">
        <v>33</v>
      </c>
      <c r="W2707" t="s">
        <v>12395</v>
      </c>
      <c r="X2707" t="s">
        <v>20780</v>
      </c>
    </row>
    <row r="2708" spans="1:24" hidden="1" x14ac:dyDescent="0.25">
      <c r="A2708" t="s">
        <v>20781</v>
      </c>
      <c r="B2708" t="s">
        <v>20782</v>
      </c>
      <c r="C2708" s="1" t="str">
        <f t="shared" si="276"/>
        <v>21:0955</v>
      </c>
      <c r="D2708" s="1" t="str">
        <f t="shared" si="277"/>
        <v>21:0006</v>
      </c>
      <c r="E2708" t="s">
        <v>19900</v>
      </c>
      <c r="F2708" t="s">
        <v>20783</v>
      </c>
      <c r="H2708">
        <v>64.883038900000003</v>
      </c>
      <c r="I2708">
        <v>-111.6537261</v>
      </c>
      <c r="J2708" s="1" t="str">
        <f t="shared" si="278"/>
        <v>Till</v>
      </c>
      <c r="K2708" s="1" t="str">
        <f t="shared" si="280"/>
        <v>Grain Mount: 0.25 – 0.50 mm</v>
      </c>
      <c r="L2708" t="s">
        <v>20548</v>
      </c>
      <c r="M2708" s="1" t="str">
        <f>HYPERLINK("http://geochem.nrcan.gc.ca/cdogs/content/kwd/kwd030120_e.htm", "Ilm")</f>
        <v>Ilm</v>
      </c>
      <c r="N2708" t="s">
        <v>291</v>
      </c>
      <c r="O2708" t="s">
        <v>33</v>
      </c>
      <c r="P2708" t="s">
        <v>490</v>
      </c>
      <c r="Q2708" t="s">
        <v>20784</v>
      </c>
      <c r="R2708" t="s">
        <v>411</v>
      </c>
      <c r="S2708" t="s">
        <v>5767</v>
      </c>
      <c r="T2708" t="s">
        <v>9634</v>
      </c>
      <c r="U2708" t="s">
        <v>291</v>
      </c>
      <c r="V2708" t="s">
        <v>33</v>
      </c>
      <c r="W2708" t="s">
        <v>20785</v>
      </c>
      <c r="X2708" t="s">
        <v>15151</v>
      </c>
    </row>
    <row r="2709" spans="1:24" hidden="1" x14ac:dyDescent="0.25">
      <c r="A2709" t="s">
        <v>20786</v>
      </c>
      <c r="B2709" t="s">
        <v>20787</v>
      </c>
      <c r="C2709" s="1" t="str">
        <f t="shared" si="276"/>
        <v>21:0955</v>
      </c>
      <c r="D2709" s="1" t="str">
        <f t="shared" si="277"/>
        <v>21:0006</v>
      </c>
      <c r="E2709" t="s">
        <v>20788</v>
      </c>
      <c r="F2709" t="s">
        <v>20789</v>
      </c>
      <c r="H2709">
        <v>64.814526799999996</v>
      </c>
      <c r="I2709">
        <v>-111.5849458</v>
      </c>
      <c r="J2709" s="1" t="str">
        <f t="shared" si="278"/>
        <v>Till</v>
      </c>
      <c r="K2709" s="1" t="str">
        <f t="shared" si="280"/>
        <v>Grain Mount: 0.25 – 0.50 mm</v>
      </c>
      <c r="L2709" t="s">
        <v>20548</v>
      </c>
      <c r="M2709" s="1" t="str">
        <f t="shared" ref="M2709:M2720" si="283">HYPERLINK("http://geochem.nrcan.gc.ca/cdogs/content/kwd/kwd030523_e.htm", "Prp")</f>
        <v>Prp</v>
      </c>
      <c r="N2709" t="s">
        <v>20790</v>
      </c>
      <c r="O2709" t="s">
        <v>7975</v>
      </c>
      <c r="P2709" t="s">
        <v>7306</v>
      </c>
      <c r="Q2709" t="s">
        <v>20791</v>
      </c>
      <c r="R2709" t="s">
        <v>245</v>
      </c>
      <c r="S2709" t="s">
        <v>20792</v>
      </c>
      <c r="T2709" t="s">
        <v>1224</v>
      </c>
      <c r="U2709" t="s">
        <v>47</v>
      </c>
      <c r="V2709" t="s">
        <v>16039</v>
      </c>
      <c r="W2709" t="s">
        <v>246</v>
      </c>
      <c r="X2709" t="s">
        <v>20793</v>
      </c>
    </row>
    <row r="2710" spans="1:24" hidden="1" x14ac:dyDescent="0.25">
      <c r="A2710" t="s">
        <v>20794</v>
      </c>
      <c r="B2710" t="s">
        <v>20795</v>
      </c>
      <c r="C2710" s="1" t="str">
        <f t="shared" si="276"/>
        <v>21:0955</v>
      </c>
      <c r="D2710" s="1" t="str">
        <f t="shared" si="277"/>
        <v>21:0006</v>
      </c>
      <c r="E2710" t="s">
        <v>20788</v>
      </c>
      <c r="F2710" t="s">
        <v>20796</v>
      </c>
      <c r="H2710">
        <v>64.814526799999996</v>
      </c>
      <c r="I2710">
        <v>-111.5849458</v>
      </c>
      <c r="J2710" s="1" t="str">
        <f t="shared" si="278"/>
        <v>Till</v>
      </c>
      <c r="K2710" s="1" t="str">
        <f t="shared" si="280"/>
        <v>Grain Mount: 0.25 – 0.50 mm</v>
      </c>
      <c r="L2710" t="s">
        <v>20548</v>
      </c>
      <c r="M2710" s="1" t="str">
        <f t="shared" si="283"/>
        <v>Prp</v>
      </c>
      <c r="N2710" t="s">
        <v>10565</v>
      </c>
      <c r="O2710" t="s">
        <v>20797</v>
      </c>
      <c r="P2710" t="s">
        <v>8979</v>
      </c>
      <c r="Q2710" t="s">
        <v>8295</v>
      </c>
      <c r="R2710" t="s">
        <v>234</v>
      </c>
      <c r="S2710" t="s">
        <v>13449</v>
      </c>
      <c r="T2710" t="s">
        <v>927</v>
      </c>
      <c r="U2710" t="s">
        <v>501</v>
      </c>
      <c r="V2710" t="s">
        <v>20798</v>
      </c>
      <c r="W2710" t="s">
        <v>10710</v>
      </c>
      <c r="X2710" t="s">
        <v>17926</v>
      </c>
    </row>
    <row r="2711" spans="1:24" hidden="1" x14ac:dyDescent="0.25">
      <c r="A2711" t="s">
        <v>20799</v>
      </c>
      <c r="B2711" t="s">
        <v>20800</v>
      </c>
      <c r="C2711" s="1" t="str">
        <f t="shared" si="276"/>
        <v>21:0955</v>
      </c>
      <c r="D2711" s="1" t="str">
        <f t="shared" si="277"/>
        <v>21:0006</v>
      </c>
      <c r="E2711" t="s">
        <v>20788</v>
      </c>
      <c r="F2711" t="s">
        <v>20801</v>
      </c>
      <c r="H2711">
        <v>64.814526799999996</v>
      </c>
      <c r="I2711">
        <v>-111.5849458</v>
      </c>
      <c r="J2711" s="1" t="str">
        <f t="shared" si="278"/>
        <v>Till</v>
      </c>
      <c r="K2711" s="1" t="str">
        <f t="shared" si="280"/>
        <v>Grain Mount: 0.25 – 0.50 mm</v>
      </c>
      <c r="L2711" t="s">
        <v>20548</v>
      </c>
      <c r="M2711" s="1" t="str">
        <f t="shared" si="283"/>
        <v>Prp</v>
      </c>
      <c r="N2711" t="s">
        <v>20802</v>
      </c>
      <c r="O2711" t="s">
        <v>17770</v>
      </c>
      <c r="P2711" t="s">
        <v>20803</v>
      </c>
      <c r="Q2711" t="s">
        <v>843</v>
      </c>
      <c r="R2711" t="s">
        <v>33</v>
      </c>
      <c r="S2711" t="s">
        <v>20804</v>
      </c>
      <c r="T2711" t="s">
        <v>3309</v>
      </c>
      <c r="U2711" t="s">
        <v>33</v>
      </c>
      <c r="V2711" t="s">
        <v>20805</v>
      </c>
      <c r="W2711" t="s">
        <v>33</v>
      </c>
      <c r="X2711" t="s">
        <v>6336</v>
      </c>
    </row>
    <row r="2712" spans="1:24" hidden="1" x14ac:dyDescent="0.25">
      <c r="A2712" t="s">
        <v>20806</v>
      </c>
      <c r="B2712" t="s">
        <v>20807</v>
      </c>
      <c r="C2712" s="1" t="str">
        <f t="shared" si="276"/>
        <v>21:0955</v>
      </c>
      <c r="D2712" s="1" t="str">
        <f t="shared" si="277"/>
        <v>21:0006</v>
      </c>
      <c r="E2712" t="s">
        <v>20788</v>
      </c>
      <c r="F2712" t="s">
        <v>20808</v>
      </c>
      <c r="H2712">
        <v>64.814526799999996</v>
      </c>
      <c r="I2712">
        <v>-111.5849458</v>
      </c>
      <c r="J2712" s="1" t="str">
        <f t="shared" si="278"/>
        <v>Till</v>
      </c>
      <c r="K2712" s="1" t="str">
        <f t="shared" si="280"/>
        <v>Grain Mount: 0.25 – 0.50 mm</v>
      </c>
      <c r="L2712" t="s">
        <v>20548</v>
      </c>
      <c r="M2712" s="1" t="str">
        <f t="shared" si="283"/>
        <v>Prp</v>
      </c>
      <c r="N2712" t="s">
        <v>20809</v>
      </c>
      <c r="O2712" t="s">
        <v>10847</v>
      </c>
      <c r="P2712" t="s">
        <v>20810</v>
      </c>
      <c r="Q2712" t="s">
        <v>20811</v>
      </c>
      <c r="R2712" t="s">
        <v>366</v>
      </c>
      <c r="S2712" t="s">
        <v>9001</v>
      </c>
      <c r="T2712" t="s">
        <v>3441</v>
      </c>
      <c r="U2712" t="s">
        <v>226</v>
      </c>
      <c r="V2712" t="s">
        <v>18977</v>
      </c>
      <c r="W2712" t="s">
        <v>1601</v>
      </c>
      <c r="X2712" t="s">
        <v>20426</v>
      </c>
    </row>
    <row r="2713" spans="1:24" hidden="1" x14ac:dyDescent="0.25">
      <c r="A2713" t="s">
        <v>20812</v>
      </c>
      <c r="B2713" t="s">
        <v>20813</v>
      </c>
      <c r="C2713" s="1" t="str">
        <f t="shared" si="276"/>
        <v>21:0955</v>
      </c>
      <c r="D2713" s="1" t="str">
        <f t="shared" si="277"/>
        <v>21:0006</v>
      </c>
      <c r="E2713" t="s">
        <v>20788</v>
      </c>
      <c r="F2713" t="s">
        <v>20814</v>
      </c>
      <c r="H2713">
        <v>64.814526799999996</v>
      </c>
      <c r="I2713">
        <v>-111.5849458</v>
      </c>
      <c r="J2713" s="1" t="str">
        <f t="shared" si="278"/>
        <v>Till</v>
      </c>
      <c r="K2713" s="1" t="str">
        <f t="shared" si="280"/>
        <v>Grain Mount: 0.25 – 0.50 mm</v>
      </c>
      <c r="L2713" t="s">
        <v>20548</v>
      </c>
      <c r="M2713" s="1" t="str">
        <f t="shared" si="283"/>
        <v>Prp</v>
      </c>
      <c r="N2713" t="s">
        <v>11507</v>
      </c>
      <c r="O2713" t="s">
        <v>20815</v>
      </c>
      <c r="P2713" t="s">
        <v>313</v>
      </c>
      <c r="Q2713" t="s">
        <v>20816</v>
      </c>
      <c r="R2713" t="s">
        <v>101</v>
      </c>
      <c r="S2713" t="s">
        <v>20817</v>
      </c>
      <c r="T2713" t="s">
        <v>3889</v>
      </c>
      <c r="U2713" t="s">
        <v>50</v>
      </c>
      <c r="V2713" t="s">
        <v>20818</v>
      </c>
      <c r="W2713" t="s">
        <v>92</v>
      </c>
      <c r="X2713" t="s">
        <v>10856</v>
      </c>
    </row>
    <row r="2714" spans="1:24" hidden="1" x14ac:dyDescent="0.25">
      <c r="A2714" t="s">
        <v>20819</v>
      </c>
      <c r="B2714" t="s">
        <v>20820</v>
      </c>
      <c r="C2714" s="1" t="str">
        <f t="shared" si="276"/>
        <v>21:0955</v>
      </c>
      <c r="D2714" s="1" t="str">
        <f t="shared" si="277"/>
        <v>21:0006</v>
      </c>
      <c r="E2714" t="s">
        <v>20788</v>
      </c>
      <c r="F2714" t="s">
        <v>20821</v>
      </c>
      <c r="H2714">
        <v>64.814526799999996</v>
      </c>
      <c r="I2714">
        <v>-111.5849458</v>
      </c>
      <c r="J2714" s="1" t="str">
        <f t="shared" si="278"/>
        <v>Till</v>
      </c>
      <c r="K2714" s="1" t="str">
        <f t="shared" si="280"/>
        <v>Grain Mount: 0.25 – 0.50 mm</v>
      </c>
      <c r="L2714" t="s">
        <v>20548</v>
      </c>
      <c r="M2714" s="1" t="str">
        <f t="shared" si="283"/>
        <v>Prp</v>
      </c>
      <c r="N2714" t="s">
        <v>541</v>
      </c>
      <c r="O2714" t="s">
        <v>10140</v>
      </c>
      <c r="P2714" t="s">
        <v>20822</v>
      </c>
      <c r="Q2714" t="s">
        <v>10645</v>
      </c>
      <c r="R2714" t="s">
        <v>33</v>
      </c>
      <c r="S2714" t="s">
        <v>20823</v>
      </c>
      <c r="T2714" t="s">
        <v>3921</v>
      </c>
      <c r="U2714" t="s">
        <v>36</v>
      </c>
      <c r="V2714" t="s">
        <v>20824</v>
      </c>
      <c r="W2714" t="s">
        <v>1078</v>
      </c>
      <c r="X2714" t="s">
        <v>20825</v>
      </c>
    </row>
    <row r="2715" spans="1:24" hidden="1" x14ac:dyDescent="0.25">
      <c r="A2715" t="s">
        <v>20826</v>
      </c>
      <c r="B2715" t="s">
        <v>20827</v>
      </c>
      <c r="C2715" s="1" t="str">
        <f t="shared" si="276"/>
        <v>21:0955</v>
      </c>
      <c r="D2715" s="1" t="str">
        <f t="shared" si="277"/>
        <v>21:0006</v>
      </c>
      <c r="E2715" t="s">
        <v>20788</v>
      </c>
      <c r="F2715" t="s">
        <v>20828</v>
      </c>
      <c r="H2715">
        <v>64.814526799999996</v>
      </c>
      <c r="I2715">
        <v>-111.5849458</v>
      </c>
      <c r="J2715" s="1" t="str">
        <f t="shared" si="278"/>
        <v>Till</v>
      </c>
      <c r="K2715" s="1" t="str">
        <f t="shared" si="280"/>
        <v>Grain Mount: 0.25 – 0.50 mm</v>
      </c>
      <c r="L2715" t="s">
        <v>20548</v>
      </c>
      <c r="M2715" s="1" t="str">
        <f t="shared" si="283"/>
        <v>Prp</v>
      </c>
      <c r="N2715" t="s">
        <v>3576</v>
      </c>
      <c r="O2715" t="s">
        <v>17749</v>
      </c>
      <c r="P2715" t="s">
        <v>7942</v>
      </c>
      <c r="Q2715" t="s">
        <v>20829</v>
      </c>
      <c r="R2715" t="s">
        <v>33</v>
      </c>
      <c r="S2715" t="s">
        <v>2047</v>
      </c>
      <c r="T2715" t="s">
        <v>3111</v>
      </c>
      <c r="U2715" t="s">
        <v>291</v>
      </c>
      <c r="V2715" t="s">
        <v>7044</v>
      </c>
      <c r="W2715" t="s">
        <v>380</v>
      </c>
      <c r="X2715" t="s">
        <v>11331</v>
      </c>
    </row>
    <row r="2716" spans="1:24" hidden="1" x14ac:dyDescent="0.25">
      <c r="A2716" t="s">
        <v>20830</v>
      </c>
      <c r="B2716" t="s">
        <v>20831</v>
      </c>
      <c r="C2716" s="1" t="str">
        <f t="shared" si="276"/>
        <v>21:0955</v>
      </c>
      <c r="D2716" s="1" t="str">
        <f t="shared" si="277"/>
        <v>21:0006</v>
      </c>
      <c r="E2716" t="s">
        <v>20788</v>
      </c>
      <c r="F2716" t="s">
        <v>20832</v>
      </c>
      <c r="H2716">
        <v>64.814526799999996</v>
      </c>
      <c r="I2716">
        <v>-111.5849458</v>
      </c>
      <c r="J2716" s="1" t="str">
        <f t="shared" si="278"/>
        <v>Till</v>
      </c>
      <c r="K2716" s="1" t="str">
        <f t="shared" si="280"/>
        <v>Grain Mount: 0.25 – 0.50 mm</v>
      </c>
      <c r="L2716" t="s">
        <v>20548</v>
      </c>
      <c r="M2716" s="1" t="str">
        <f t="shared" si="283"/>
        <v>Prp</v>
      </c>
      <c r="N2716" t="s">
        <v>567</v>
      </c>
      <c r="O2716" t="s">
        <v>20833</v>
      </c>
      <c r="P2716" t="s">
        <v>17503</v>
      </c>
      <c r="Q2716" t="s">
        <v>15390</v>
      </c>
      <c r="R2716" t="s">
        <v>223</v>
      </c>
      <c r="S2716" t="s">
        <v>20834</v>
      </c>
      <c r="T2716" t="s">
        <v>2277</v>
      </c>
      <c r="U2716" t="s">
        <v>449</v>
      </c>
      <c r="V2716" t="s">
        <v>20835</v>
      </c>
      <c r="W2716" t="s">
        <v>1307</v>
      </c>
      <c r="X2716" t="s">
        <v>2435</v>
      </c>
    </row>
    <row r="2717" spans="1:24" hidden="1" x14ac:dyDescent="0.25">
      <c r="A2717" t="s">
        <v>20836</v>
      </c>
      <c r="B2717" t="s">
        <v>20837</v>
      </c>
      <c r="C2717" s="1" t="str">
        <f t="shared" si="276"/>
        <v>21:0955</v>
      </c>
      <c r="D2717" s="1" t="str">
        <f t="shared" si="277"/>
        <v>21:0006</v>
      </c>
      <c r="E2717" t="s">
        <v>20788</v>
      </c>
      <c r="F2717" t="s">
        <v>20838</v>
      </c>
      <c r="H2717">
        <v>64.814526799999996</v>
      </c>
      <c r="I2717">
        <v>-111.5849458</v>
      </c>
      <c r="J2717" s="1" t="str">
        <f t="shared" si="278"/>
        <v>Till</v>
      </c>
      <c r="K2717" s="1" t="str">
        <f t="shared" si="280"/>
        <v>Grain Mount: 0.25 – 0.50 mm</v>
      </c>
      <c r="L2717" t="s">
        <v>20548</v>
      </c>
      <c r="M2717" s="1" t="str">
        <f t="shared" si="283"/>
        <v>Prp</v>
      </c>
      <c r="N2717" t="s">
        <v>7227</v>
      </c>
      <c r="O2717" t="s">
        <v>20839</v>
      </c>
      <c r="P2717" t="s">
        <v>20840</v>
      </c>
      <c r="Q2717" t="s">
        <v>8894</v>
      </c>
      <c r="R2717" t="s">
        <v>33</v>
      </c>
      <c r="S2717" t="s">
        <v>20841</v>
      </c>
      <c r="T2717" t="s">
        <v>511</v>
      </c>
      <c r="U2717" t="s">
        <v>223</v>
      </c>
      <c r="V2717" t="s">
        <v>20842</v>
      </c>
      <c r="W2717" t="s">
        <v>33</v>
      </c>
      <c r="X2717" t="s">
        <v>20843</v>
      </c>
    </row>
    <row r="2718" spans="1:24" hidden="1" x14ac:dyDescent="0.25">
      <c r="A2718" t="s">
        <v>20844</v>
      </c>
      <c r="B2718" t="s">
        <v>20845</v>
      </c>
      <c r="C2718" s="1" t="str">
        <f t="shared" ref="C2718:C2771" si="284">HYPERLINK("http://geochem.nrcan.gc.ca/cdogs/content/bdl/bdl210955_e.htm", "21:0955")</f>
        <v>21:0955</v>
      </c>
      <c r="D2718" s="1" t="str">
        <f t="shared" ref="D2718:D2771" si="285">HYPERLINK("http://geochem.nrcan.gc.ca/cdogs/content/svy/svy210006_e.htm", "21:0006")</f>
        <v>21:0006</v>
      </c>
      <c r="E2718" t="s">
        <v>20788</v>
      </c>
      <c r="F2718" t="s">
        <v>20846</v>
      </c>
      <c r="H2718">
        <v>64.814526799999996</v>
      </c>
      <c r="I2718">
        <v>-111.5849458</v>
      </c>
      <c r="J2718" s="1" t="str">
        <f t="shared" si="278"/>
        <v>Till</v>
      </c>
      <c r="K2718" s="1" t="str">
        <f t="shared" si="280"/>
        <v>Grain Mount: 0.25 – 0.50 mm</v>
      </c>
      <c r="L2718" t="s">
        <v>20548</v>
      </c>
      <c r="M2718" s="1" t="str">
        <f t="shared" si="283"/>
        <v>Prp</v>
      </c>
      <c r="N2718" t="s">
        <v>10256</v>
      </c>
      <c r="O2718" t="s">
        <v>20847</v>
      </c>
      <c r="P2718" t="s">
        <v>20848</v>
      </c>
      <c r="Q2718" t="s">
        <v>11434</v>
      </c>
      <c r="R2718" t="s">
        <v>462</v>
      </c>
      <c r="S2718" t="s">
        <v>18808</v>
      </c>
      <c r="T2718" t="s">
        <v>5581</v>
      </c>
      <c r="U2718" t="s">
        <v>156</v>
      </c>
      <c r="V2718" t="s">
        <v>20849</v>
      </c>
      <c r="W2718" t="s">
        <v>5516</v>
      </c>
      <c r="X2718" t="s">
        <v>20850</v>
      </c>
    </row>
    <row r="2719" spans="1:24" hidden="1" x14ac:dyDescent="0.25">
      <c r="A2719" t="s">
        <v>20851</v>
      </c>
      <c r="B2719" t="s">
        <v>20852</v>
      </c>
      <c r="C2719" s="1" t="str">
        <f t="shared" si="284"/>
        <v>21:0955</v>
      </c>
      <c r="D2719" s="1" t="str">
        <f t="shared" si="285"/>
        <v>21:0006</v>
      </c>
      <c r="E2719" t="s">
        <v>20788</v>
      </c>
      <c r="F2719" t="s">
        <v>20853</v>
      </c>
      <c r="H2719">
        <v>64.814526799999996</v>
      </c>
      <c r="I2719">
        <v>-111.5849458</v>
      </c>
      <c r="J2719" s="1" t="str">
        <f t="shared" ref="J2719:J2782" si="286">HYPERLINK("http://geochem.nrcan.gc.ca/cdogs/content/kwd/kwd020044_e.htm", "Till")</f>
        <v>Till</v>
      </c>
      <c r="K2719" s="1" t="str">
        <f t="shared" si="280"/>
        <v>Grain Mount: 0.25 – 0.50 mm</v>
      </c>
      <c r="L2719" t="s">
        <v>20548</v>
      </c>
      <c r="M2719" s="1" t="str">
        <f t="shared" si="283"/>
        <v>Prp</v>
      </c>
      <c r="N2719" t="s">
        <v>20854</v>
      </c>
      <c r="O2719" t="s">
        <v>447</v>
      </c>
      <c r="P2719" t="s">
        <v>16022</v>
      </c>
      <c r="Q2719" t="s">
        <v>20855</v>
      </c>
      <c r="R2719" t="s">
        <v>33</v>
      </c>
      <c r="S2719" t="s">
        <v>20856</v>
      </c>
      <c r="T2719" t="s">
        <v>12326</v>
      </c>
      <c r="U2719" t="s">
        <v>245</v>
      </c>
      <c r="V2719" t="s">
        <v>20857</v>
      </c>
      <c r="W2719" t="s">
        <v>4335</v>
      </c>
      <c r="X2719" t="s">
        <v>20858</v>
      </c>
    </row>
    <row r="2720" spans="1:24" hidden="1" x14ac:dyDescent="0.25">
      <c r="A2720" t="s">
        <v>20859</v>
      </c>
      <c r="B2720" t="s">
        <v>20860</v>
      </c>
      <c r="C2720" s="1" t="str">
        <f t="shared" si="284"/>
        <v>21:0955</v>
      </c>
      <c r="D2720" s="1" t="str">
        <f t="shared" si="285"/>
        <v>21:0006</v>
      </c>
      <c r="E2720" t="s">
        <v>20788</v>
      </c>
      <c r="F2720" t="s">
        <v>20861</v>
      </c>
      <c r="H2720">
        <v>64.814526799999996</v>
      </c>
      <c r="I2720">
        <v>-111.5849458</v>
      </c>
      <c r="J2720" s="1" t="str">
        <f t="shared" si="286"/>
        <v>Till</v>
      </c>
      <c r="K2720" s="1" t="str">
        <f t="shared" si="280"/>
        <v>Grain Mount: 0.25 – 0.50 mm</v>
      </c>
      <c r="L2720" t="s">
        <v>20548</v>
      </c>
      <c r="M2720" s="1" t="str">
        <f t="shared" si="283"/>
        <v>Prp</v>
      </c>
      <c r="N2720" t="s">
        <v>3757</v>
      </c>
      <c r="O2720" t="s">
        <v>4614</v>
      </c>
      <c r="P2720" t="s">
        <v>20862</v>
      </c>
      <c r="Q2720" t="s">
        <v>7288</v>
      </c>
      <c r="R2720" t="s">
        <v>278</v>
      </c>
      <c r="S2720" t="s">
        <v>102</v>
      </c>
      <c r="T2720" t="s">
        <v>601</v>
      </c>
      <c r="U2720" t="s">
        <v>209</v>
      </c>
      <c r="V2720" t="s">
        <v>8654</v>
      </c>
      <c r="W2720" t="s">
        <v>20863</v>
      </c>
      <c r="X2720" t="s">
        <v>20864</v>
      </c>
    </row>
    <row r="2721" spans="1:24" hidden="1" x14ac:dyDescent="0.25">
      <c r="A2721" t="s">
        <v>20865</v>
      </c>
      <c r="B2721" t="s">
        <v>20866</v>
      </c>
      <c r="C2721" s="1" t="str">
        <f t="shared" si="284"/>
        <v>21:0955</v>
      </c>
      <c r="D2721" s="1" t="str">
        <f t="shared" si="285"/>
        <v>21:0006</v>
      </c>
      <c r="E2721" t="s">
        <v>20788</v>
      </c>
      <c r="F2721" t="s">
        <v>20867</v>
      </c>
      <c r="H2721">
        <v>64.814526799999996</v>
      </c>
      <c r="I2721">
        <v>-111.5849458</v>
      </c>
      <c r="J2721" s="1" t="str">
        <f t="shared" si="286"/>
        <v>Till</v>
      </c>
      <c r="K2721" s="1" t="str">
        <f t="shared" si="280"/>
        <v>Grain Mount: 0.25 – 0.50 mm</v>
      </c>
      <c r="L2721" t="s">
        <v>20548</v>
      </c>
      <c r="M2721" s="1" t="str">
        <f>HYPERLINK("http://geochem.nrcan.gc.ca/cdogs/content/kwd/kwd030543_e.htm", "Di")</f>
        <v>Di</v>
      </c>
      <c r="N2721" t="s">
        <v>20868</v>
      </c>
      <c r="O2721" t="s">
        <v>20869</v>
      </c>
      <c r="P2721" t="s">
        <v>20870</v>
      </c>
      <c r="Q2721" t="s">
        <v>7766</v>
      </c>
      <c r="R2721" t="s">
        <v>955</v>
      </c>
      <c r="S2721" t="s">
        <v>20871</v>
      </c>
      <c r="T2721" t="s">
        <v>4748</v>
      </c>
      <c r="U2721" t="s">
        <v>20872</v>
      </c>
      <c r="V2721" t="s">
        <v>20873</v>
      </c>
      <c r="W2721" t="s">
        <v>3932</v>
      </c>
      <c r="X2721" t="s">
        <v>10671</v>
      </c>
    </row>
    <row r="2722" spans="1:24" hidden="1" x14ac:dyDescent="0.25">
      <c r="A2722" t="s">
        <v>20874</v>
      </c>
      <c r="B2722" t="s">
        <v>20875</v>
      </c>
      <c r="C2722" s="1" t="str">
        <f t="shared" si="284"/>
        <v>21:0955</v>
      </c>
      <c r="D2722" s="1" t="str">
        <f t="shared" si="285"/>
        <v>21:0006</v>
      </c>
      <c r="E2722" t="s">
        <v>20788</v>
      </c>
      <c r="F2722" t="s">
        <v>20876</v>
      </c>
      <c r="H2722">
        <v>64.814526799999996</v>
      </c>
      <c r="I2722">
        <v>-111.5849458</v>
      </c>
      <c r="J2722" s="1" t="str">
        <f t="shared" si="286"/>
        <v>Till</v>
      </c>
      <c r="K2722" s="1" t="str">
        <f t="shared" si="280"/>
        <v>Grain Mount: 0.25 – 0.50 mm</v>
      </c>
      <c r="L2722" t="s">
        <v>20548</v>
      </c>
      <c r="M2722" s="1" t="str">
        <f>HYPERLINK("http://geochem.nrcan.gc.ca/cdogs/content/kwd/kwd030543_e.htm", "Di")</f>
        <v>Di</v>
      </c>
      <c r="N2722" t="s">
        <v>9624</v>
      </c>
      <c r="O2722" t="s">
        <v>20877</v>
      </c>
      <c r="P2722" t="s">
        <v>14871</v>
      </c>
      <c r="Q2722" t="s">
        <v>11793</v>
      </c>
      <c r="R2722" t="s">
        <v>235</v>
      </c>
      <c r="S2722" t="s">
        <v>20878</v>
      </c>
      <c r="T2722" t="s">
        <v>494</v>
      </c>
      <c r="U2722" t="s">
        <v>14805</v>
      </c>
      <c r="V2722" t="s">
        <v>20879</v>
      </c>
      <c r="W2722" t="s">
        <v>669</v>
      </c>
      <c r="X2722" t="s">
        <v>20880</v>
      </c>
    </row>
    <row r="2723" spans="1:24" hidden="1" x14ac:dyDescent="0.25">
      <c r="A2723" t="s">
        <v>20881</v>
      </c>
      <c r="B2723" t="s">
        <v>20882</v>
      </c>
      <c r="C2723" s="1" t="str">
        <f t="shared" si="284"/>
        <v>21:0955</v>
      </c>
      <c r="D2723" s="1" t="str">
        <f t="shared" si="285"/>
        <v>21:0006</v>
      </c>
      <c r="E2723" t="s">
        <v>20788</v>
      </c>
      <c r="F2723" t="s">
        <v>20883</v>
      </c>
      <c r="H2723">
        <v>64.814526799999996</v>
      </c>
      <c r="I2723">
        <v>-111.5849458</v>
      </c>
      <c r="J2723" s="1" t="str">
        <f t="shared" si="286"/>
        <v>Till</v>
      </c>
      <c r="K2723" s="1" t="str">
        <f t="shared" si="280"/>
        <v>Grain Mount: 0.25 – 0.50 mm</v>
      </c>
      <c r="L2723" t="s">
        <v>20548</v>
      </c>
      <c r="M2723" s="1" t="str">
        <f>HYPERLINK("http://geochem.nrcan.gc.ca/cdogs/content/kwd/kwd030538_e.htm", "Mg_Ilm")</f>
        <v>Mg_Ilm</v>
      </c>
      <c r="N2723" t="s">
        <v>4224</v>
      </c>
      <c r="O2723" t="s">
        <v>255</v>
      </c>
      <c r="P2723" t="s">
        <v>20884</v>
      </c>
      <c r="Q2723" t="s">
        <v>20885</v>
      </c>
      <c r="R2723" t="s">
        <v>33</v>
      </c>
      <c r="S2723" t="s">
        <v>20886</v>
      </c>
      <c r="T2723" t="s">
        <v>2356</v>
      </c>
      <c r="U2723" t="s">
        <v>170</v>
      </c>
      <c r="V2723" t="s">
        <v>33</v>
      </c>
      <c r="W2723" t="s">
        <v>20887</v>
      </c>
      <c r="X2723" t="s">
        <v>12537</v>
      </c>
    </row>
    <row r="2724" spans="1:24" hidden="1" x14ac:dyDescent="0.25">
      <c r="A2724" t="s">
        <v>20888</v>
      </c>
      <c r="B2724" t="s">
        <v>20889</v>
      </c>
      <c r="C2724" s="1" t="str">
        <f t="shared" si="284"/>
        <v>21:0955</v>
      </c>
      <c r="D2724" s="1" t="str">
        <f t="shared" si="285"/>
        <v>21:0006</v>
      </c>
      <c r="E2724" t="s">
        <v>20788</v>
      </c>
      <c r="F2724" t="s">
        <v>20890</v>
      </c>
      <c r="H2724">
        <v>64.814526799999996</v>
      </c>
      <c r="I2724">
        <v>-111.5849458</v>
      </c>
      <c r="J2724" s="1" t="str">
        <f t="shared" si="286"/>
        <v>Till</v>
      </c>
      <c r="K2724" s="1" t="str">
        <f t="shared" si="280"/>
        <v>Grain Mount: 0.25 – 0.50 mm</v>
      </c>
      <c r="L2724" t="s">
        <v>20548</v>
      </c>
      <c r="M2724" s="1" t="str">
        <f>HYPERLINK("http://geochem.nrcan.gc.ca/cdogs/content/kwd/kwd030120_e.htm", "Ilm")</f>
        <v>Ilm</v>
      </c>
      <c r="N2724" t="s">
        <v>156</v>
      </c>
      <c r="O2724" t="s">
        <v>47</v>
      </c>
      <c r="P2724" t="s">
        <v>245</v>
      </c>
      <c r="Q2724" t="s">
        <v>20891</v>
      </c>
      <c r="R2724" t="s">
        <v>33</v>
      </c>
      <c r="S2724" t="s">
        <v>400</v>
      </c>
      <c r="T2724" t="s">
        <v>20892</v>
      </c>
      <c r="U2724" t="s">
        <v>33</v>
      </c>
      <c r="V2724" t="s">
        <v>33</v>
      </c>
      <c r="W2724" t="s">
        <v>20893</v>
      </c>
      <c r="X2724" t="s">
        <v>20894</v>
      </c>
    </row>
    <row r="2725" spans="1:24" hidden="1" x14ac:dyDescent="0.25">
      <c r="A2725" t="s">
        <v>20895</v>
      </c>
      <c r="B2725" t="s">
        <v>20896</v>
      </c>
      <c r="C2725" s="1" t="str">
        <f t="shared" si="284"/>
        <v>21:0955</v>
      </c>
      <c r="D2725" s="1" t="str">
        <f t="shared" si="285"/>
        <v>21:0006</v>
      </c>
      <c r="E2725" t="s">
        <v>20788</v>
      </c>
      <c r="F2725" t="s">
        <v>20897</v>
      </c>
      <c r="H2725">
        <v>64.814526799999996</v>
      </c>
      <c r="I2725">
        <v>-111.5849458</v>
      </c>
      <c r="J2725" s="1" t="str">
        <f t="shared" si="286"/>
        <v>Till</v>
      </c>
      <c r="K2725" s="1" t="str">
        <f t="shared" si="280"/>
        <v>Grain Mount: 0.25 – 0.50 mm</v>
      </c>
      <c r="L2725" t="s">
        <v>20548</v>
      </c>
      <c r="M2725" s="1" t="str">
        <f>HYPERLINK("http://geochem.nrcan.gc.ca/cdogs/content/kwd/kwd030120_e.htm", "Ilm")</f>
        <v>Ilm</v>
      </c>
      <c r="N2725" t="s">
        <v>399</v>
      </c>
      <c r="O2725" t="s">
        <v>246</v>
      </c>
      <c r="P2725" t="s">
        <v>3902</v>
      </c>
      <c r="Q2725" t="s">
        <v>20898</v>
      </c>
      <c r="R2725" t="s">
        <v>33</v>
      </c>
      <c r="S2725" t="s">
        <v>1436</v>
      </c>
      <c r="T2725" t="s">
        <v>168</v>
      </c>
      <c r="U2725" t="s">
        <v>33</v>
      </c>
      <c r="V2725" t="s">
        <v>33</v>
      </c>
      <c r="W2725" t="s">
        <v>20899</v>
      </c>
      <c r="X2725" t="s">
        <v>20900</v>
      </c>
    </row>
    <row r="2726" spans="1:24" hidden="1" x14ac:dyDescent="0.25">
      <c r="A2726" t="s">
        <v>20901</v>
      </c>
      <c r="B2726" t="s">
        <v>20902</v>
      </c>
      <c r="C2726" s="1" t="str">
        <f t="shared" si="284"/>
        <v>21:0955</v>
      </c>
      <c r="D2726" s="1" t="str">
        <f t="shared" si="285"/>
        <v>21:0006</v>
      </c>
      <c r="E2726" t="s">
        <v>20788</v>
      </c>
      <c r="F2726" t="s">
        <v>20903</v>
      </c>
      <c r="H2726">
        <v>64.814526799999996</v>
      </c>
      <c r="I2726">
        <v>-111.5849458</v>
      </c>
      <c r="J2726" s="1" t="str">
        <f t="shared" si="286"/>
        <v>Till</v>
      </c>
      <c r="K2726" s="1" t="str">
        <f t="shared" si="280"/>
        <v>Grain Mount: 0.25 – 0.50 mm</v>
      </c>
      <c r="L2726" t="s">
        <v>20548</v>
      </c>
      <c r="M2726" s="1" t="str">
        <f>HYPERLINK("http://geochem.nrcan.gc.ca/cdogs/content/kwd/kwd030118_e.htm", "Hem")</f>
        <v>Hem</v>
      </c>
      <c r="N2726" t="s">
        <v>449</v>
      </c>
      <c r="O2726" t="s">
        <v>245</v>
      </c>
      <c r="P2726" t="s">
        <v>474</v>
      </c>
      <c r="Q2726" t="s">
        <v>20904</v>
      </c>
      <c r="R2726" t="s">
        <v>209</v>
      </c>
      <c r="S2726" t="s">
        <v>33</v>
      </c>
      <c r="T2726" t="s">
        <v>33</v>
      </c>
      <c r="U2726" t="s">
        <v>33</v>
      </c>
      <c r="V2726" t="s">
        <v>2060</v>
      </c>
      <c r="W2726" t="s">
        <v>235</v>
      </c>
      <c r="X2726" t="s">
        <v>20905</v>
      </c>
    </row>
    <row r="2727" spans="1:24" hidden="1" x14ac:dyDescent="0.25">
      <c r="A2727" t="s">
        <v>20906</v>
      </c>
      <c r="B2727" t="s">
        <v>20907</v>
      </c>
      <c r="C2727" s="1" t="str">
        <f t="shared" si="284"/>
        <v>21:0955</v>
      </c>
      <c r="D2727" s="1" t="str">
        <f t="shared" si="285"/>
        <v>21:0006</v>
      </c>
      <c r="E2727" t="s">
        <v>20788</v>
      </c>
      <c r="F2727" t="s">
        <v>20908</v>
      </c>
      <c r="H2727">
        <v>64.814526799999996</v>
      </c>
      <c r="I2727">
        <v>-111.5849458</v>
      </c>
      <c r="J2727" s="1" t="str">
        <f t="shared" si="286"/>
        <v>Till</v>
      </c>
      <c r="K2727" s="1" t="str">
        <f t="shared" si="280"/>
        <v>Grain Mount: 0.25 – 0.50 mm</v>
      </c>
      <c r="L2727" t="s">
        <v>20548</v>
      </c>
      <c r="M2727" s="1" t="str">
        <f>HYPERLINK("http://geochem.nrcan.gc.ca/cdogs/content/kwd/kwd030120_e.htm", "Ilm")</f>
        <v>Ilm</v>
      </c>
      <c r="N2727" t="s">
        <v>115</v>
      </c>
      <c r="O2727" t="s">
        <v>33</v>
      </c>
      <c r="P2727" t="s">
        <v>806</v>
      </c>
      <c r="Q2727" t="s">
        <v>20909</v>
      </c>
      <c r="R2727" t="s">
        <v>33</v>
      </c>
      <c r="S2727" t="s">
        <v>3524</v>
      </c>
      <c r="T2727" t="s">
        <v>20910</v>
      </c>
      <c r="U2727" t="s">
        <v>33</v>
      </c>
      <c r="V2727" t="s">
        <v>33</v>
      </c>
      <c r="W2727" t="s">
        <v>15189</v>
      </c>
      <c r="X2727" t="s">
        <v>16837</v>
      </c>
    </row>
    <row r="2728" spans="1:24" hidden="1" x14ac:dyDescent="0.25">
      <c r="A2728" t="s">
        <v>20911</v>
      </c>
      <c r="B2728" t="s">
        <v>20912</v>
      </c>
      <c r="C2728" s="1" t="str">
        <f t="shared" si="284"/>
        <v>21:0955</v>
      </c>
      <c r="D2728" s="1" t="str">
        <f t="shared" si="285"/>
        <v>21:0006</v>
      </c>
      <c r="E2728" t="s">
        <v>20788</v>
      </c>
      <c r="F2728" t="s">
        <v>20913</v>
      </c>
      <c r="H2728">
        <v>64.814526799999996</v>
      </c>
      <c r="I2728">
        <v>-111.5849458</v>
      </c>
      <c r="J2728" s="1" t="str">
        <f t="shared" si="286"/>
        <v>Till</v>
      </c>
      <c r="K2728" s="1" t="str">
        <f t="shared" si="280"/>
        <v>Grain Mount: 0.25 – 0.50 mm</v>
      </c>
      <c r="L2728" t="s">
        <v>20548</v>
      </c>
      <c r="M2728" s="1" t="str">
        <f>HYPERLINK("http://geochem.nrcan.gc.ca/cdogs/content/kwd/kwd030118_e.htm", "Hem")</f>
        <v>Hem</v>
      </c>
      <c r="N2728" t="s">
        <v>63</v>
      </c>
      <c r="O2728" t="s">
        <v>214</v>
      </c>
      <c r="P2728" t="s">
        <v>186</v>
      </c>
      <c r="Q2728" t="s">
        <v>20914</v>
      </c>
      <c r="R2728" t="s">
        <v>462</v>
      </c>
      <c r="S2728" t="s">
        <v>147</v>
      </c>
      <c r="T2728" t="s">
        <v>1719</v>
      </c>
      <c r="U2728" t="s">
        <v>33</v>
      </c>
      <c r="V2728" t="s">
        <v>343</v>
      </c>
      <c r="W2728" t="s">
        <v>4568</v>
      </c>
      <c r="X2728" t="s">
        <v>20915</v>
      </c>
    </row>
    <row r="2729" spans="1:24" hidden="1" x14ac:dyDescent="0.25">
      <c r="A2729" t="s">
        <v>20916</v>
      </c>
      <c r="B2729" t="s">
        <v>20917</v>
      </c>
      <c r="C2729" s="1" t="str">
        <f t="shared" si="284"/>
        <v>21:0955</v>
      </c>
      <c r="D2729" s="1" t="str">
        <f t="shared" si="285"/>
        <v>21:0006</v>
      </c>
      <c r="E2729" t="s">
        <v>20788</v>
      </c>
      <c r="F2729" t="s">
        <v>20918</v>
      </c>
      <c r="H2729">
        <v>64.814526799999996</v>
      </c>
      <c r="I2729">
        <v>-111.5849458</v>
      </c>
      <c r="J2729" s="1" t="str">
        <f t="shared" si="286"/>
        <v>Till</v>
      </c>
      <c r="K2729" s="1" t="str">
        <f t="shared" si="280"/>
        <v>Grain Mount: 0.25 – 0.50 mm</v>
      </c>
      <c r="L2729" t="s">
        <v>20548</v>
      </c>
      <c r="M2729" s="1" t="str">
        <f>HYPERLINK("http://geochem.nrcan.gc.ca/cdogs/content/kwd/kwd030541_e.htm", "Ti_Mag")</f>
        <v>Ti_Mag</v>
      </c>
      <c r="N2729" t="s">
        <v>20919</v>
      </c>
      <c r="O2729" t="s">
        <v>462</v>
      </c>
      <c r="P2729" t="s">
        <v>6412</v>
      </c>
      <c r="Q2729" t="s">
        <v>20920</v>
      </c>
      <c r="R2729" t="s">
        <v>220</v>
      </c>
      <c r="S2729" t="s">
        <v>4550</v>
      </c>
      <c r="T2729" t="s">
        <v>676</v>
      </c>
      <c r="U2729" t="s">
        <v>33</v>
      </c>
      <c r="V2729" t="s">
        <v>424</v>
      </c>
      <c r="W2729" t="s">
        <v>20921</v>
      </c>
      <c r="X2729" t="s">
        <v>20922</v>
      </c>
    </row>
    <row r="2730" spans="1:24" hidden="1" x14ac:dyDescent="0.25">
      <c r="A2730" t="s">
        <v>20923</v>
      </c>
      <c r="B2730" t="s">
        <v>20924</v>
      </c>
      <c r="C2730" s="1" t="str">
        <f t="shared" si="284"/>
        <v>21:0955</v>
      </c>
      <c r="D2730" s="1" t="str">
        <f t="shared" si="285"/>
        <v>21:0006</v>
      </c>
      <c r="E2730" t="s">
        <v>20788</v>
      </c>
      <c r="F2730" t="s">
        <v>20925</v>
      </c>
      <c r="H2730">
        <v>64.814526799999996</v>
      </c>
      <c r="I2730">
        <v>-111.5849458</v>
      </c>
      <c r="J2730" s="1" t="str">
        <f t="shared" si="286"/>
        <v>Till</v>
      </c>
      <c r="K2730" s="1" t="str">
        <f t="shared" si="280"/>
        <v>Grain Mount: 0.25 – 0.50 mm</v>
      </c>
      <c r="L2730" t="s">
        <v>20548</v>
      </c>
      <c r="M2730" s="1" t="str">
        <f>HYPERLINK("http://geochem.nrcan.gc.ca/cdogs/content/kwd/kwd030120_e.htm", "Ilm")</f>
        <v>Ilm</v>
      </c>
      <c r="N2730" t="s">
        <v>399</v>
      </c>
      <c r="O2730" t="s">
        <v>33</v>
      </c>
      <c r="P2730" t="s">
        <v>806</v>
      </c>
      <c r="Q2730" t="s">
        <v>20926</v>
      </c>
      <c r="R2730" t="s">
        <v>101</v>
      </c>
      <c r="S2730" t="s">
        <v>2862</v>
      </c>
      <c r="T2730" t="s">
        <v>957</v>
      </c>
      <c r="U2730" t="s">
        <v>33</v>
      </c>
      <c r="V2730" t="s">
        <v>33</v>
      </c>
      <c r="W2730" t="s">
        <v>20927</v>
      </c>
      <c r="X2730" t="s">
        <v>20928</v>
      </c>
    </row>
    <row r="2731" spans="1:24" hidden="1" x14ac:dyDescent="0.25">
      <c r="A2731" t="s">
        <v>20929</v>
      </c>
      <c r="B2731" t="s">
        <v>20930</v>
      </c>
      <c r="C2731" s="1" t="str">
        <f t="shared" si="284"/>
        <v>21:0955</v>
      </c>
      <c r="D2731" s="1" t="str">
        <f t="shared" si="285"/>
        <v>21:0006</v>
      </c>
      <c r="E2731" t="s">
        <v>20788</v>
      </c>
      <c r="F2731" t="s">
        <v>20931</v>
      </c>
      <c r="H2731">
        <v>64.814526799999996</v>
      </c>
      <c r="I2731">
        <v>-111.5849458</v>
      </c>
      <c r="J2731" s="1" t="str">
        <f t="shared" si="286"/>
        <v>Till</v>
      </c>
      <c r="K2731" s="1" t="str">
        <f t="shared" si="280"/>
        <v>Grain Mount: 0.25 – 0.50 mm</v>
      </c>
      <c r="L2731" t="s">
        <v>20548</v>
      </c>
      <c r="M2731" s="1" t="str">
        <f>HYPERLINK("http://geochem.nrcan.gc.ca/cdogs/content/kwd/kwd030120_e.htm", "Ilm")</f>
        <v>Ilm</v>
      </c>
      <c r="N2731" t="s">
        <v>233</v>
      </c>
      <c r="O2731" t="s">
        <v>33</v>
      </c>
      <c r="P2731" t="s">
        <v>278</v>
      </c>
      <c r="Q2731" t="s">
        <v>20932</v>
      </c>
      <c r="R2731" t="s">
        <v>234</v>
      </c>
      <c r="S2731" t="s">
        <v>2038</v>
      </c>
      <c r="T2731" t="s">
        <v>4688</v>
      </c>
      <c r="U2731" t="s">
        <v>246</v>
      </c>
      <c r="V2731" t="s">
        <v>33</v>
      </c>
      <c r="W2731" t="s">
        <v>20933</v>
      </c>
      <c r="X2731" t="s">
        <v>5654</v>
      </c>
    </row>
    <row r="2732" spans="1:24" hidden="1" x14ac:dyDescent="0.25">
      <c r="A2732" t="s">
        <v>20934</v>
      </c>
      <c r="B2732" t="s">
        <v>20935</v>
      </c>
      <c r="C2732" s="1" t="str">
        <f t="shared" si="284"/>
        <v>21:0955</v>
      </c>
      <c r="D2732" s="1" t="str">
        <f t="shared" si="285"/>
        <v>21:0006</v>
      </c>
      <c r="E2732" t="s">
        <v>20788</v>
      </c>
      <c r="F2732" t="s">
        <v>20936</v>
      </c>
      <c r="H2732">
        <v>64.814526799999996</v>
      </c>
      <c r="I2732">
        <v>-111.5849458</v>
      </c>
      <c r="J2732" s="1" t="str">
        <f t="shared" si="286"/>
        <v>Till</v>
      </c>
      <c r="K2732" s="1" t="str">
        <f t="shared" ref="K2732:K2795" si="287">HYPERLINK("http://geochem.nrcan.gc.ca/cdogs/content/kwd/kwd080043_e.htm", "Grain Mount: 0.25 – 0.50 mm")</f>
        <v>Grain Mount: 0.25 – 0.50 mm</v>
      </c>
      <c r="L2732" t="s">
        <v>20548</v>
      </c>
      <c r="M2732" s="1" t="str">
        <f>HYPERLINK("http://geochem.nrcan.gc.ca/cdogs/content/kwd/kwd030120_e.htm", "Ilm")</f>
        <v>Ilm</v>
      </c>
      <c r="N2732" t="s">
        <v>782</v>
      </c>
      <c r="O2732" t="s">
        <v>686</v>
      </c>
      <c r="P2732" t="s">
        <v>765</v>
      </c>
      <c r="Q2732" t="s">
        <v>20937</v>
      </c>
      <c r="R2732" t="s">
        <v>220</v>
      </c>
      <c r="S2732" t="s">
        <v>461</v>
      </c>
      <c r="T2732" t="s">
        <v>3989</v>
      </c>
      <c r="U2732" t="s">
        <v>33</v>
      </c>
      <c r="V2732" t="s">
        <v>33</v>
      </c>
      <c r="W2732" t="s">
        <v>20938</v>
      </c>
      <c r="X2732" t="s">
        <v>20939</v>
      </c>
    </row>
    <row r="2733" spans="1:24" hidden="1" x14ac:dyDescent="0.25">
      <c r="A2733" t="s">
        <v>20940</v>
      </c>
      <c r="B2733" t="s">
        <v>20941</v>
      </c>
      <c r="C2733" s="1" t="str">
        <f t="shared" si="284"/>
        <v>21:0955</v>
      </c>
      <c r="D2733" s="1" t="str">
        <f t="shared" si="285"/>
        <v>21:0006</v>
      </c>
      <c r="E2733" t="s">
        <v>20788</v>
      </c>
      <c r="F2733" t="s">
        <v>20942</v>
      </c>
      <c r="H2733">
        <v>64.814526799999996</v>
      </c>
      <c r="I2733">
        <v>-111.5849458</v>
      </c>
      <c r="J2733" s="1" t="str">
        <f t="shared" si="286"/>
        <v>Till</v>
      </c>
      <c r="K2733" s="1" t="str">
        <f t="shared" si="287"/>
        <v>Grain Mount: 0.25 – 0.50 mm</v>
      </c>
      <c r="L2733" t="s">
        <v>20548</v>
      </c>
      <c r="M2733" s="1" t="str">
        <f>HYPERLINK("http://geochem.nrcan.gc.ca/cdogs/content/kwd/kwd030120_e.htm", "Ilm")</f>
        <v>Ilm</v>
      </c>
      <c r="N2733" t="s">
        <v>1036</v>
      </c>
      <c r="O2733" t="s">
        <v>33</v>
      </c>
      <c r="P2733" t="s">
        <v>1269</v>
      </c>
      <c r="Q2733" t="s">
        <v>20943</v>
      </c>
      <c r="R2733" t="s">
        <v>33</v>
      </c>
      <c r="S2733" t="s">
        <v>20944</v>
      </c>
      <c r="T2733" t="s">
        <v>2377</v>
      </c>
      <c r="U2733" t="s">
        <v>33</v>
      </c>
      <c r="V2733" t="s">
        <v>33</v>
      </c>
      <c r="W2733" t="s">
        <v>2988</v>
      </c>
      <c r="X2733" t="s">
        <v>5733</v>
      </c>
    </row>
    <row r="2734" spans="1:24" hidden="1" x14ac:dyDescent="0.25">
      <c r="A2734" t="s">
        <v>20945</v>
      </c>
      <c r="B2734" t="s">
        <v>20946</v>
      </c>
      <c r="C2734" s="1" t="str">
        <f t="shared" si="284"/>
        <v>21:0955</v>
      </c>
      <c r="D2734" s="1" t="str">
        <f t="shared" si="285"/>
        <v>21:0006</v>
      </c>
      <c r="E2734" t="s">
        <v>20788</v>
      </c>
      <c r="F2734" t="s">
        <v>20947</v>
      </c>
      <c r="H2734">
        <v>64.814526799999996</v>
      </c>
      <c r="I2734">
        <v>-111.5849458</v>
      </c>
      <c r="J2734" s="1" t="str">
        <f t="shared" si="286"/>
        <v>Till</v>
      </c>
      <c r="K2734" s="1" t="str">
        <f t="shared" si="287"/>
        <v>Grain Mount: 0.25 – 0.50 mm</v>
      </c>
      <c r="L2734" t="s">
        <v>20548</v>
      </c>
      <c r="M2734" s="1" t="str">
        <f>HYPERLINK("http://geochem.nrcan.gc.ca/cdogs/content/kwd/kwd030120_e.htm", "Ilm")</f>
        <v>Ilm</v>
      </c>
      <c r="N2734" t="s">
        <v>307</v>
      </c>
      <c r="O2734" t="s">
        <v>728</v>
      </c>
      <c r="P2734" t="s">
        <v>47</v>
      </c>
      <c r="Q2734" t="s">
        <v>20948</v>
      </c>
      <c r="R2734" t="s">
        <v>555</v>
      </c>
      <c r="S2734" t="s">
        <v>8925</v>
      </c>
      <c r="T2734" t="s">
        <v>711</v>
      </c>
      <c r="U2734" t="s">
        <v>33</v>
      </c>
      <c r="V2734" t="s">
        <v>33</v>
      </c>
      <c r="W2734" t="s">
        <v>1402</v>
      </c>
      <c r="X2734" t="s">
        <v>7777</v>
      </c>
    </row>
    <row r="2735" spans="1:24" hidden="1" x14ac:dyDescent="0.25">
      <c r="A2735" t="s">
        <v>20949</v>
      </c>
      <c r="B2735" t="s">
        <v>20950</v>
      </c>
      <c r="C2735" s="1" t="str">
        <f t="shared" si="284"/>
        <v>21:0955</v>
      </c>
      <c r="D2735" s="1" t="str">
        <f t="shared" si="285"/>
        <v>21:0006</v>
      </c>
      <c r="E2735" t="s">
        <v>20788</v>
      </c>
      <c r="F2735" t="s">
        <v>20951</v>
      </c>
      <c r="H2735">
        <v>64.814526799999996</v>
      </c>
      <c r="I2735">
        <v>-111.5849458</v>
      </c>
      <c r="J2735" s="1" t="str">
        <f t="shared" si="286"/>
        <v>Till</v>
      </c>
      <c r="K2735" s="1" t="str">
        <f t="shared" si="287"/>
        <v>Grain Mount: 0.25 – 0.50 mm</v>
      </c>
      <c r="L2735" t="s">
        <v>20548</v>
      </c>
      <c r="M2735" s="1" t="str">
        <f>HYPERLINK("http://geochem.nrcan.gc.ca/cdogs/content/kwd/kwd030118_e.htm", "Hem")</f>
        <v>Hem</v>
      </c>
      <c r="N2735" t="s">
        <v>645</v>
      </c>
      <c r="O2735" t="s">
        <v>246</v>
      </c>
      <c r="P2735" t="s">
        <v>184</v>
      </c>
      <c r="Q2735" t="s">
        <v>20952</v>
      </c>
      <c r="R2735" t="s">
        <v>235</v>
      </c>
      <c r="S2735" t="s">
        <v>2609</v>
      </c>
      <c r="T2735" t="s">
        <v>33</v>
      </c>
      <c r="U2735" t="s">
        <v>33</v>
      </c>
      <c r="V2735" t="s">
        <v>425</v>
      </c>
      <c r="W2735" t="s">
        <v>33</v>
      </c>
      <c r="X2735" t="s">
        <v>20953</v>
      </c>
    </row>
    <row r="2736" spans="1:24" hidden="1" x14ac:dyDescent="0.25">
      <c r="A2736" t="s">
        <v>20954</v>
      </c>
      <c r="B2736" t="s">
        <v>20955</v>
      </c>
      <c r="C2736" s="1" t="str">
        <f t="shared" si="284"/>
        <v>21:0955</v>
      </c>
      <c r="D2736" s="1" t="str">
        <f t="shared" si="285"/>
        <v>21:0006</v>
      </c>
      <c r="E2736" t="s">
        <v>20788</v>
      </c>
      <c r="F2736" t="s">
        <v>20956</v>
      </c>
      <c r="H2736">
        <v>64.814526799999996</v>
      </c>
      <c r="I2736">
        <v>-111.5849458</v>
      </c>
      <c r="J2736" s="1" t="str">
        <f t="shared" si="286"/>
        <v>Till</v>
      </c>
      <c r="K2736" s="1" t="str">
        <f t="shared" si="287"/>
        <v>Grain Mount: 0.25 – 0.50 mm</v>
      </c>
      <c r="L2736" t="s">
        <v>20548</v>
      </c>
      <c r="M2736" s="1" t="str">
        <f>HYPERLINK("http://geochem.nrcan.gc.ca/cdogs/content/kwd/kwd030541_e.htm", "Ti_Mag")</f>
        <v>Ti_Mag</v>
      </c>
      <c r="N2736" t="s">
        <v>412</v>
      </c>
      <c r="O2736" t="s">
        <v>234</v>
      </c>
      <c r="P2736" t="s">
        <v>1780</v>
      </c>
      <c r="Q2736" t="s">
        <v>20130</v>
      </c>
      <c r="R2736" t="s">
        <v>33</v>
      </c>
      <c r="S2736" t="s">
        <v>1295</v>
      </c>
      <c r="T2736" t="s">
        <v>3619</v>
      </c>
      <c r="U2736" t="s">
        <v>33</v>
      </c>
      <c r="V2736" t="s">
        <v>36</v>
      </c>
      <c r="W2736" t="s">
        <v>20430</v>
      </c>
      <c r="X2736" t="s">
        <v>20957</v>
      </c>
    </row>
    <row r="2737" spans="1:24" hidden="1" x14ac:dyDescent="0.25">
      <c r="A2737" t="s">
        <v>20958</v>
      </c>
      <c r="B2737" t="s">
        <v>20959</v>
      </c>
      <c r="C2737" s="1" t="str">
        <f t="shared" si="284"/>
        <v>21:0955</v>
      </c>
      <c r="D2737" s="1" t="str">
        <f t="shared" si="285"/>
        <v>21:0006</v>
      </c>
      <c r="E2737" t="s">
        <v>20788</v>
      </c>
      <c r="F2737" t="s">
        <v>20960</v>
      </c>
      <c r="H2737">
        <v>64.814526799999996</v>
      </c>
      <c r="I2737">
        <v>-111.5849458</v>
      </c>
      <c r="J2737" s="1" t="str">
        <f t="shared" si="286"/>
        <v>Till</v>
      </c>
      <c r="K2737" s="1" t="str">
        <f t="shared" si="287"/>
        <v>Grain Mount: 0.25 – 0.50 mm</v>
      </c>
      <c r="L2737" t="s">
        <v>20548</v>
      </c>
      <c r="M2737" s="1" t="str">
        <f>HYPERLINK("http://geochem.nrcan.gc.ca/cdogs/content/kwd/kwd030541_e.htm", "Ti_Mag")</f>
        <v>Ti_Mag</v>
      </c>
      <c r="N2737" t="s">
        <v>669</v>
      </c>
      <c r="O2737" t="s">
        <v>420</v>
      </c>
      <c r="P2737" t="s">
        <v>221</v>
      </c>
      <c r="Q2737" t="s">
        <v>20961</v>
      </c>
      <c r="R2737" t="s">
        <v>420</v>
      </c>
      <c r="S2737" t="s">
        <v>641</v>
      </c>
      <c r="T2737" t="s">
        <v>117</v>
      </c>
      <c r="U2737" t="s">
        <v>474</v>
      </c>
      <c r="V2737" t="s">
        <v>3501</v>
      </c>
      <c r="W2737" t="s">
        <v>20962</v>
      </c>
      <c r="X2737" t="s">
        <v>20963</v>
      </c>
    </row>
    <row r="2738" spans="1:24" hidden="1" x14ac:dyDescent="0.25">
      <c r="A2738" t="s">
        <v>20964</v>
      </c>
      <c r="B2738" t="s">
        <v>20965</v>
      </c>
      <c r="C2738" s="1" t="str">
        <f t="shared" si="284"/>
        <v>21:0955</v>
      </c>
      <c r="D2738" s="1" t="str">
        <f t="shared" si="285"/>
        <v>21:0006</v>
      </c>
      <c r="E2738" t="s">
        <v>20788</v>
      </c>
      <c r="F2738" t="s">
        <v>20966</v>
      </c>
      <c r="H2738">
        <v>64.814526799999996</v>
      </c>
      <c r="I2738">
        <v>-111.5849458</v>
      </c>
      <c r="J2738" s="1" t="str">
        <f t="shared" si="286"/>
        <v>Till</v>
      </c>
      <c r="K2738" s="1" t="str">
        <f t="shared" si="287"/>
        <v>Grain Mount: 0.25 – 0.50 mm</v>
      </c>
      <c r="L2738" t="s">
        <v>20548</v>
      </c>
      <c r="M2738" s="1" t="str">
        <f t="shared" ref="M2738:M2747" si="288">HYPERLINK("http://geochem.nrcan.gc.ca/cdogs/content/kwd/kwd030120_e.htm", "Ilm")</f>
        <v>Ilm</v>
      </c>
      <c r="N2738" t="s">
        <v>380</v>
      </c>
      <c r="O2738" t="s">
        <v>47</v>
      </c>
      <c r="P2738" t="s">
        <v>172</v>
      </c>
      <c r="Q2738" t="s">
        <v>9593</v>
      </c>
      <c r="R2738" t="s">
        <v>420</v>
      </c>
      <c r="S2738" t="s">
        <v>1429</v>
      </c>
      <c r="T2738" t="s">
        <v>4677</v>
      </c>
      <c r="U2738" t="s">
        <v>366</v>
      </c>
      <c r="V2738" t="s">
        <v>33</v>
      </c>
      <c r="W2738" t="s">
        <v>20967</v>
      </c>
      <c r="X2738" t="s">
        <v>20968</v>
      </c>
    </row>
    <row r="2739" spans="1:24" hidden="1" x14ac:dyDescent="0.25">
      <c r="A2739" t="s">
        <v>20969</v>
      </c>
      <c r="B2739" t="s">
        <v>20970</v>
      </c>
      <c r="C2739" s="1" t="str">
        <f t="shared" si="284"/>
        <v>21:0955</v>
      </c>
      <c r="D2739" s="1" t="str">
        <f t="shared" si="285"/>
        <v>21:0006</v>
      </c>
      <c r="E2739" t="s">
        <v>20788</v>
      </c>
      <c r="F2739" t="s">
        <v>20971</v>
      </c>
      <c r="H2739">
        <v>64.814526799999996</v>
      </c>
      <c r="I2739">
        <v>-111.5849458</v>
      </c>
      <c r="J2739" s="1" t="str">
        <f t="shared" si="286"/>
        <v>Till</v>
      </c>
      <c r="K2739" s="1" t="str">
        <f t="shared" si="287"/>
        <v>Grain Mount: 0.25 – 0.50 mm</v>
      </c>
      <c r="L2739" t="s">
        <v>20548</v>
      </c>
      <c r="M2739" s="1" t="str">
        <f t="shared" si="288"/>
        <v>Ilm</v>
      </c>
      <c r="N2739" t="s">
        <v>4842</v>
      </c>
      <c r="O2739" t="s">
        <v>33</v>
      </c>
      <c r="P2739" t="s">
        <v>420</v>
      </c>
      <c r="Q2739" t="s">
        <v>20972</v>
      </c>
      <c r="R2739" t="s">
        <v>33</v>
      </c>
      <c r="S2739" t="s">
        <v>1224</v>
      </c>
      <c r="T2739" t="s">
        <v>4906</v>
      </c>
      <c r="U2739" t="s">
        <v>223</v>
      </c>
      <c r="V2739" t="s">
        <v>33</v>
      </c>
      <c r="W2739" t="s">
        <v>464</v>
      </c>
      <c r="X2739" t="s">
        <v>9121</v>
      </c>
    </row>
    <row r="2740" spans="1:24" hidden="1" x14ac:dyDescent="0.25">
      <c r="A2740" t="s">
        <v>20973</v>
      </c>
      <c r="B2740" t="s">
        <v>20974</v>
      </c>
      <c r="C2740" s="1" t="str">
        <f t="shared" si="284"/>
        <v>21:0955</v>
      </c>
      <c r="D2740" s="1" t="str">
        <f t="shared" si="285"/>
        <v>21:0006</v>
      </c>
      <c r="E2740" t="s">
        <v>20788</v>
      </c>
      <c r="F2740" t="s">
        <v>20975</v>
      </c>
      <c r="H2740">
        <v>64.814526799999996</v>
      </c>
      <c r="I2740">
        <v>-111.5849458</v>
      </c>
      <c r="J2740" s="1" t="str">
        <f t="shared" si="286"/>
        <v>Till</v>
      </c>
      <c r="K2740" s="1" t="str">
        <f t="shared" si="287"/>
        <v>Grain Mount: 0.25 – 0.50 mm</v>
      </c>
      <c r="L2740" t="s">
        <v>20548</v>
      </c>
      <c r="M2740" s="1" t="str">
        <f t="shared" si="288"/>
        <v>Ilm</v>
      </c>
      <c r="N2740" t="s">
        <v>494</v>
      </c>
      <c r="O2740" t="s">
        <v>246</v>
      </c>
      <c r="P2740" t="s">
        <v>170</v>
      </c>
      <c r="Q2740" t="s">
        <v>766</v>
      </c>
      <c r="R2740" t="s">
        <v>87</v>
      </c>
      <c r="S2740" t="s">
        <v>19559</v>
      </c>
      <c r="T2740" t="s">
        <v>8380</v>
      </c>
      <c r="U2740" t="s">
        <v>209</v>
      </c>
      <c r="V2740" t="s">
        <v>33</v>
      </c>
      <c r="W2740" t="s">
        <v>20976</v>
      </c>
      <c r="X2740" t="s">
        <v>20977</v>
      </c>
    </row>
    <row r="2741" spans="1:24" hidden="1" x14ac:dyDescent="0.25">
      <c r="A2741" t="s">
        <v>20978</v>
      </c>
      <c r="B2741" t="s">
        <v>20979</v>
      </c>
      <c r="C2741" s="1" t="str">
        <f t="shared" si="284"/>
        <v>21:0955</v>
      </c>
      <c r="D2741" s="1" t="str">
        <f t="shared" si="285"/>
        <v>21:0006</v>
      </c>
      <c r="E2741" t="s">
        <v>20788</v>
      </c>
      <c r="F2741" t="s">
        <v>20980</v>
      </c>
      <c r="H2741">
        <v>64.814526799999996</v>
      </c>
      <c r="I2741">
        <v>-111.5849458</v>
      </c>
      <c r="J2741" s="1" t="str">
        <f t="shared" si="286"/>
        <v>Till</v>
      </c>
      <c r="K2741" s="1" t="str">
        <f t="shared" si="287"/>
        <v>Grain Mount: 0.25 – 0.50 mm</v>
      </c>
      <c r="L2741" t="s">
        <v>20548</v>
      </c>
      <c r="M2741" s="1" t="str">
        <f t="shared" si="288"/>
        <v>Ilm</v>
      </c>
      <c r="N2741" t="s">
        <v>669</v>
      </c>
      <c r="O2741" t="s">
        <v>33</v>
      </c>
      <c r="P2741" t="s">
        <v>676</v>
      </c>
      <c r="Q2741" t="s">
        <v>20981</v>
      </c>
      <c r="R2741" t="s">
        <v>420</v>
      </c>
      <c r="S2741" t="s">
        <v>721</v>
      </c>
      <c r="T2741" t="s">
        <v>3293</v>
      </c>
      <c r="U2741" t="s">
        <v>33</v>
      </c>
      <c r="V2741" t="s">
        <v>33</v>
      </c>
      <c r="W2741" t="s">
        <v>20982</v>
      </c>
      <c r="X2741" t="s">
        <v>20983</v>
      </c>
    </row>
    <row r="2742" spans="1:24" hidden="1" x14ac:dyDescent="0.25">
      <c r="A2742" t="s">
        <v>20984</v>
      </c>
      <c r="B2742" t="s">
        <v>20985</v>
      </c>
      <c r="C2742" s="1" t="str">
        <f t="shared" si="284"/>
        <v>21:0955</v>
      </c>
      <c r="D2742" s="1" t="str">
        <f t="shared" si="285"/>
        <v>21:0006</v>
      </c>
      <c r="E2742" t="s">
        <v>20788</v>
      </c>
      <c r="F2742" t="s">
        <v>20986</v>
      </c>
      <c r="H2742">
        <v>64.814526799999996</v>
      </c>
      <c r="I2742">
        <v>-111.5849458</v>
      </c>
      <c r="J2742" s="1" t="str">
        <f t="shared" si="286"/>
        <v>Till</v>
      </c>
      <c r="K2742" s="1" t="str">
        <f t="shared" si="287"/>
        <v>Grain Mount: 0.25 – 0.50 mm</v>
      </c>
      <c r="L2742" t="s">
        <v>20548</v>
      </c>
      <c r="M2742" s="1" t="str">
        <f t="shared" si="288"/>
        <v>Ilm</v>
      </c>
      <c r="N2742" t="s">
        <v>501</v>
      </c>
      <c r="O2742" t="s">
        <v>33</v>
      </c>
      <c r="P2742" t="s">
        <v>1191</v>
      </c>
      <c r="Q2742" t="s">
        <v>20987</v>
      </c>
      <c r="R2742" t="s">
        <v>226</v>
      </c>
      <c r="S2742" t="s">
        <v>5730</v>
      </c>
      <c r="T2742" t="s">
        <v>3940</v>
      </c>
      <c r="U2742" t="s">
        <v>33</v>
      </c>
      <c r="V2742" t="s">
        <v>33</v>
      </c>
      <c r="W2742" t="s">
        <v>20988</v>
      </c>
      <c r="X2742" t="s">
        <v>20989</v>
      </c>
    </row>
    <row r="2743" spans="1:24" hidden="1" x14ac:dyDescent="0.25">
      <c r="A2743" t="s">
        <v>20990</v>
      </c>
      <c r="B2743" t="s">
        <v>20991</v>
      </c>
      <c r="C2743" s="1" t="str">
        <f t="shared" si="284"/>
        <v>21:0955</v>
      </c>
      <c r="D2743" s="1" t="str">
        <f t="shared" si="285"/>
        <v>21:0006</v>
      </c>
      <c r="E2743" t="s">
        <v>20788</v>
      </c>
      <c r="F2743" t="s">
        <v>20992</v>
      </c>
      <c r="H2743">
        <v>64.814526799999996</v>
      </c>
      <c r="I2743">
        <v>-111.5849458</v>
      </c>
      <c r="J2743" s="1" t="str">
        <f t="shared" si="286"/>
        <v>Till</v>
      </c>
      <c r="K2743" s="1" t="str">
        <f t="shared" si="287"/>
        <v>Grain Mount: 0.25 – 0.50 mm</v>
      </c>
      <c r="L2743" t="s">
        <v>20548</v>
      </c>
      <c r="M2743" s="1" t="str">
        <f t="shared" si="288"/>
        <v>Ilm</v>
      </c>
      <c r="N2743" t="s">
        <v>307</v>
      </c>
      <c r="O2743" t="s">
        <v>555</v>
      </c>
      <c r="P2743" t="s">
        <v>1124</v>
      </c>
      <c r="Q2743" t="s">
        <v>20993</v>
      </c>
      <c r="R2743" t="s">
        <v>33</v>
      </c>
      <c r="S2743" t="s">
        <v>2049</v>
      </c>
      <c r="T2743" t="s">
        <v>9588</v>
      </c>
      <c r="U2743" t="s">
        <v>366</v>
      </c>
      <c r="V2743" t="s">
        <v>33</v>
      </c>
      <c r="W2743" t="s">
        <v>20994</v>
      </c>
      <c r="X2743" t="s">
        <v>12397</v>
      </c>
    </row>
    <row r="2744" spans="1:24" hidden="1" x14ac:dyDescent="0.25">
      <c r="A2744" t="s">
        <v>20995</v>
      </c>
      <c r="B2744" t="s">
        <v>20996</v>
      </c>
      <c r="C2744" s="1" t="str">
        <f t="shared" si="284"/>
        <v>21:0955</v>
      </c>
      <c r="D2744" s="1" t="str">
        <f t="shared" si="285"/>
        <v>21:0006</v>
      </c>
      <c r="E2744" t="s">
        <v>20788</v>
      </c>
      <c r="F2744" t="s">
        <v>20997</v>
      </c>
      <c r="H2744">
        <v>64.814526799999996</v>
      </c>
      <c r="I2744">
        <v>-111.5849458</v>
      </c>
      <c r="J2744" s="1" t="str">
        <f t="shared" si="286"/>
        <v>Till</v>
      </c>
      <c r="K2744" s="1" t="str">
        <f t="shared" si="287"/>
        <v>Grain Mount: 0.25 – 0.50 mm</v>
      </c>
      <c r="L2744" t="s">
        <v>20548</v>
      </c>
      <c r="M2744" s="1" t="str">
        <f t="shared" si="288"/>
        <v>Ilm</v>
      </c>
      <c r="N2744" t="s">
        <v>676</v>
      </c>
      <c r="O2744" t="s">
        <v>555</v>
      </c>
      <c r="P2744" t="s">
        <v>64</v>
      </c>
      <c r="Q2744" t="s">
        <v>20998</v>
      </c>
      <c r="R2744" t="s">
        <v>331</v>
      </c>
      <c r="S2744" t="s">
        <v>13237</v>
      </c>
      <c r="T2744" t="s">
        <v>11273</v>
      </c>
      <c r="U2744" t="s">
        <v>33</v>
      </c>
      <c r="V2744" t="s">
        <v>33</v>
      </c>
      <c r="W2744" t="s">
        <v>20999</v>
      </c>
      <c r="X2744" t="s">
        <v>4790</v>
      </c>
    </row>
    <row r="2745" spans="1:24" hidden="1" x14ac:dyDescent="0.25">
      <c r="A2745" t="s">
        <v>21000</v>
      </c>
      <c r="B2745" t="s">
        <v>21001</v>
      </c>
      <c r="C2745" s="1" t="str">
        <f t="shared" si="284"/>
        <v>21:0955</v>
      </c>
      <c r="D2745" s="1" t="str">
        <f t="shared" si="285"/>
        <v>21:0006</v>
      </c>
      <c r="E2745" t="s">
        <v>20788</v>
      </c>
      <c r="F2745" t="s">
        <v>21002</v>
      </c>
      <c r="H2745">
        <v>64.814526799999996</v>
      </c>
      <c r="I2745">
        <v>-111.5849458</v>
      </c>
      <c r="J2745" s="1" t="str">
        <f t="shared" si="286"/>
        <v>Till</v>
      </c>
      <c r="K2745" s="1" t="str">
        <f t="shared" si="287"/>
        <v>Grain Mount: 0.25 – 0.50 mm</v>
      </c>
      <c r="L2745" t="s">
        <v>20548</v>
      </c>
      <c r="M2745" s="1" t="str">
        <f t="shared" si="288"/>
        <v>Ilm</v>
      </c>
      <c r="N2745" t="s">
        <v>380</v>
      </c>
      <c r="O2745" t="s">
        <v>318</v>
      </c>
      <c r="P2745" t="s">
        <v>115</v>
      </c>
      <c r="Q2745" t="s">
        <v>21003</v>
      </c>
      <c r="R2745" t="s">
        <v>226</v>
      </c>
      <c r="S2745" t="s">
        <v>509</v>
      </c>
      <c r="T2745" t="s">
        <v>5465</v>
      </c>
      <c r="U2745" t="s">
        <v>33</v>
      </c>
      <c r="V2745" t="s">
        <v>33</v>
      </c>
      <c r="W2745" t="s">
        <v>21004</v>
      </c>
      <c r="X2745" t="s">
        <v>1611</v>
      </c>
    </row>
    <row r="2746" spans="1:24" hidden="1" x14ac:dyDescent="0.25">
      <c r="A2746" t="s">
        <v>21005</v>
      </c>
      <c r="B2746" t="s">
        <v>21006</v>
      </c>
      <c r="C2746" s="1" t="str">
        <f t="shared" si="284"/>
        <v>21:0955</v>
      </c>
      <c r="D2746" s="1" t="str">
        <f t="shared" si="285"/>
        <v>21:0006</v>
      </c>
      <c r="E2746" t="s">
        <v>20788</v>
      </c>
      <c r="F2746" t="s">
        <v>21007</v>
      </c>
      <c r="H2746">
        <v>64.814526799999996</v>
      </c>
      <c r="I2746">
        <v>-111.5849458</v>
      </c>
      <c r="J2746" s="1" t="str">
        <f t="shared" si="286"/>
        <v>Till</v>
      </c>
      <c r="K2746" s="1" t="str">
        <f t="shared" si="287"/>
        <v>Grain Mount: 0.25 – 0.50 mm</v>
      </c>
      <c r="L2746" t="s">
        <v>20548</v>
      </c>
      <c r="M2746" s="1" t="str">
        <f t="shared" si="288"/>
        <v>Ilm</v>
      </c>
      <c r="N2746" t="s">
        <v>449</v>
      </c>
      <c r="O2746" t="s">
        <v>686</v>
      </c>
      <c r="P2746" t="s">
        <v>709</v>
      </c>
      <c r="Q2746" t="s">
        <v>21008</v>
      </c>
      <c r="R2746" t="s">
        <v>366</v>
      </c>
      <c r="S2746" t="s">
        <v>1436</v>
      </c>
      <c r="T2746" t="s">
        <v>685</v>
      </c>
      <c r="U2746" t="s">
        <v>33</v>
      </c>
      <c r="V2746" t="s">
        <v>33</v>
      </c>
      <c r="W2746" t="s">
        <v>21009</v>
      </c>
      <c r="X2746" t="s">
        <v>21010</v>
      </c>
    </row>
    <row r="2747" spans="1:24" hidden="1" x14ac:dyDescent="0.25">
      <c r="A2747" t="s">
        <v>21011</v>
      </c>
      <c r="B2747" t="s">
        <v>21012</v>
      </c>
      <c r="C2747" s="1" t="str">
        <f t="shared" si="284"/>
        <v>21:0955</v>
      </c>
      <c r="D2747" s="1" t="str">
        <f t="shared" si="285"/>
        <v>21:0006</v>
      </c>
      <c r="E2747" t="s">
        <v>20788</v>
      </c>
      <c r="F2747" t="s">
        <v>21013</v>
      </c>
      <c r="H2747">
        <v>64.814526799999996</v>
      </c>
      <c r="I2747">
        <v>-111.5849458</v>
      </c>
      <c r="J2747" s="1" t="str">
        <f t="shared" si="286"/>
        <v>Till</v>
      </c>
      <c r="K2747" s="1" t="str">
        <f t="shared" si="287"/>
        <v>Grain Mount: 0.25 – 0.50 mm</v>
      </c>
      <c r="L2747" t="s">
        <v>20548</v>
      </c>
      <c r="M2747" s="1" t="str">
        <f t="shared" si="288"/>
        <v>Ilm</v>
      </c>
      <c r="N2747" t="s">
        <v>36</v>
      </c>
      <c r="O2747" t="s">
        <v>474</v>
      </c>
      <c r="P2747" t="s">
        <v>64</v>
      </c>
      <c r="Q2747" t="s">
        <v>21014</v>
      </c>
      <c r="R2747" t="s">
        <v>33</v>
      </c>
      <c r="S2747" t="s">
        <v>3989</v>
      </c>
      <c r="T2747" t="s">
        <v>2456</v>
      </c>
      <c r="U2747" t="s">
        <v>33</v>
      </c>
      <c r="V2747" t="s">
        <v>33</v>
      </c>
      <c r="W2747" t="s">
        <v>21015</v>
      </c>
      <c r="X2747" t="s">
        <v>21016</v>
      </c>
    </row>
    <row r="2748" spans="1:24" hidden="1" x14ac:dyDescent="0.25">
      <c r="A2748" t="s">
        <v>21017</v>
      </c>
      <c r="B2748" t="s">
        <v>21018</v>
      </c>
      <c r="C2748" s="1" t="str">
        <f t="shared" si="284"/>
        <v>21:0955</v>
      </c>
      <c r="D2748" s="1" t="str">
        <f t="shared" si="285"/>
        <v>21:0006</v>
      </c>
      <c r="E2748" t="s">
        <v>20546</v>
      </c>
      <c r="F2748" t="s">
        <v>21019</v>
      </c>
      <c r="H2748">
        <v>64.754363499999997</v>
      </c>
      <c r="I2748">
        <v>-111.5463043</v>
      </c>
      <c r="J2748" s="1" t="str">
        <f t="shared" si="286"/>
        <v>Till</v>
      </c>
      <c r="K2748" s="1" t="str">
        <f t="shared" si="287"/>
        <v>Grain Mount: 0.25 – 0.50 mm</v>
      </c>
      <c r="L2748" t="s">
        <v>20548</v>
      </c>
      <c r="M2748" s="1" t="str">
        <f t="shared" ref="M2748:M2757" si="289">HYPERLINK("http://geochem.nrcan.gc.ca/cdogs/content/kwd/kwd030523_e.htm", "Prp")</f>
        <v>Prp</v>
      </c>
      <c r="N2748" t="s">
        <v>16740</v>
      </c>
      <c r="O2748" t="s">
        <v>5550</v>
      </c>
      <c r="P2748" t="s">
        <v>21020</v>
      </c>
      <c r="Q2748" t="s">
        <v>21021</v>
      </c>
      <c r="R2748" t="s">
        <v>33</v>
      </c>
      <c r="S2748" t="s">
        <v>3959</v>
      </c>
      <c r="T2748" t="s">
        <v>8206</v>
      </c>
      <c r="U2748" t="s">
        <v>390</v>
      </c>
      <c r="V2748" t="s">
        <v>8831</v>
      </c>
      <c r="W2748" t="s">
        <v>2759</v>
      </c>
      <c r="X2748" t="s">
        <v>21022</v>
      </c>
    </row>
    <row r="2749" spans="1:24" hidden="1" x14ac:dyDescent="0.25">
      <c r="A2749" t="s">
        <v>21023</v>
      </c>
      <c r="B2749" t="s">
        <v>21024</v>
      </c>
      <c r="C2749" s="1" t="str">
        <f t="shared" si="284"/>
        <v>21:0955</v>
      </c>
      <c r="D2749" s="1" t="str">
        <f t="shared" si="285"/>
        <v>21:0006</v>
      </c>
      <c r="E2749" t="s">
        <v>20546</v>
      </c>
      <c r="F2749" t="s">
        <v>21025</v>
      </c>
      <c r="H2749">
        <v>64.754363499999997</v>
      </c>
      <c r="I2749">
        <v>-111.5463043</v>
      </c>
      <c r="J2749" s="1" t="str">
        <f t="shared" si="286"/>
        <v>Till</v>
      </c>
      <c r="K2749" s="1" t="str">
        <f t="shared" si="287"/>
        <v>Grain Mount: 0.25 – 0.50 mm</v>
      </c>
      <c r="L2749" t="s">
        <v>20548</v>
      </c>
      <c r="M2749" s="1" t="str">
        <f t="shared" si="289"/>
        <v>Prp</v>
      </c>
      <c r="N2749" t="s">
        <v>12372</v>
      </c>
      <c r="O2749" t="s">
        <v>21026</v>
      </c>
      <c r="P2749" t="s">
        <v>21027</v>
      </c>
      <c r="Q2749" t="s">
        <v>8707</v>
      </c>
      <c r="R2749" t="s">
        <v>226</v>
      </c>
      <c r="S2749" t="s">
        <v>7680</v>
      </c>
      <c r="T2749" t="s">
        <v>11457</v>
      </c>
      <c r="U2749" t="s">
        <v>33</v>
      </c>
      <c r="V2749" t="s">
        <v>12396</v>
      </c>
      <c r="W2749" t="s">
        <v>662</v>
      </c>
      <c r="X2749" t="s">
        <v>21028</v>
      </c>
    </row>
    <row r="2750" spans="1:24" hidden="1" x14ac:dyDescent="0.25">
      <c r="A2750" t="s">
        <v>21029</v>
      </c>
      <c r="B2750" t="s">
        <v>21030</v>
      </c>
      <c r="C2750" s="1" t="str">
        <f t="shared" si="284"/>
        <v>21:0955</v>
      </c>
      <c r="D2750" s="1" t="str">
        <f t="shared" si="285"/>
        <v>21:0006</v>
      </c>
      <c r="E2750" t="s">
        <v>20546</v>
      </c>
      <c r="F2750" t="s">
        <v>21031</v>
      </c>
      <c r="H2750">
        <v>64.754363499999997</v>
      </c>
      <c r="I2750">
        <v>-111.5463043</v>
      </c>
      <c r="J2750" s="1" t="str">
        <f t="shared" si="286"/>
        <v>Till</v>
      </c>
      <c r="K2750" s="1" t="str">
        <f t="shared" si="287"/>
        <v>Grain Mount: 0.25 – 0.50 mm</v>
      </c>
      <c r="L2750" t="s">
        <v>20548</v>
      </c>
      <c r="M2750" s="1" t="str">
        <f t="shared" si="289"/>
        <v>Prp</v>
      </c>
      <c r="N2750" t="s">
        <v>6805</v>
      </c>
      <c r="O2750" t="s">
        <v>20292</v>
      </c>
      <c r="P2750" t="s">
        <v>6008</v>
      </c>
      <c r="Q2750" t="s">
        <v>12741</v>
      </c>
      <c r="R2750" t="s">
        <v>226</v>
      </c>
      <c r="S2750" t="s">
        <v>21032</v>
      </c>
      <c r="T2750" t="s">
        <v>1295</v>
      </c>
      <c r="U2750" t="s">
        <v>641</v>
      </c>
      <c r="V2750" t="s">
        <v>21033</v>
      </c>
      <c r="W2750" t="s">
        <v>636</v>
      </c>
      <c r="X2750" t="s">
        <v>21034</v>
      </c>
    </row>
    <row r="2751" spans="1:24" hidden="1" x14ac:dyDescent="0.25">
      <c r="A2751" t="s">
        <v>21035</v>
      </c>
      <c r="B2751" t="s">
        <v>21036</v>
      </c>
      <c r="C2751" s="1" t="str">
        <f t="shared" si="284"/>
        <v>21:0955</v>
      </c>
      <c r="D2751" s="1" t="str">
        <f t="shared" si="285"/>
        <v>21:0006</v>
      </c>
      <c r="E2751" t="s">
        <v>20546</v>
      </c>
      <c r="F2751" t="s">
        <v>21037</v>
      </c>
      <c r="H2751">
        <v>64.754363499999997</v>
      </c>
      <c r="I2751">
        <v>-111.5463043</v>
      </c>
      <c r="J2751" s="1" t="str">
        <f t="shared" si="286"/>
        <v>Till</v>
      </c>
      <c r="K2751" s="1" t="str">
        <f t="shared" si="287"/>
        <v>Grain Mount: 0.25 – 0.50 mm</v>
      </c>
      <c r="L2751" t="s">
        <v>20548</v>
      </c>
      <c r="M2751" s="1" t="str">
        <f t="shared" si="289"/>
        <v>Prp</v>
      </c>
      <c r="N2751" t="s">
        <v>21038</v>
      </c>
      <c r="O2751" t="s">
        <v>12293</v>
      </c>
      <c r="P2751" t="s">
        <v>21039</v>
      </c>
      <c r="Q2751" t="s">
        <v>3928</v>
      </c>
      <c r="R2751" t="s">
        <v>33</v>
      </c>
      <c r="S2751" t="s">
        <v>4049</v>
      </c>
      <c r="T2751" t="s">
        <v>2925</v>
      </c>
      <c r="U2751" t="s">
        <v>462</v>
      </c>
      <c r="V2751" t="s">
        <v>21040</v>
      </c>
      <c r="W2751" t="s">
        <v>985</v>
      </c>
      <c r="X2751" t="s">
        <v>7192</v>
      </c>
    </row>
    <row r="2752" spans="1:24" hidden="1" x14ac:dyDescent="0.25">
      <c r="A2752" t="s">
        <v>21041</v>
      </c>
      <c r="B2752" t="s">
        <v>21042</v>
      </c>
      <c r="C2752" s="1" t="str">
        <f t="shared" si="284"/>
        <v>21:0955</v>
      </c>
      <c r="D2752" s="1" t="str">
        <f t="shared" si="285"/>
        <v>21:0006</v>
      </c>
      <c r="E2752" t="s">
        <v>20546</v>
      </c>
      <c r="F2752" t="s">
        <v>21043</v>
      </c>
      <c r="H2752">
        <v>64.754363499999997</v>
      </c>
      <c r="I2752">
        <v>-111.5463043</v>
      </c>
      <c r="J2752" s="1" t="str">
        <f t="shared" si="286"/>
        <v>Till</v>
      </c>
      <c r="K2752" s="1" t="str">
        <f t="shared" si="287"/>
        <v>Grain Mount: 0.25 – 0.50 mm</v>
      </c>
      <c r="L2752" t="s">
        <v>20548</v>
      </c>
      <c r="M2752" s="1" t="str">
        <f t="shared" si="289"/>
        <v>Prp</v>
      </c>
      <c r="N2752" t="s">
        <v>21044</v>
      </c>
      <c r="O2752" t="s">
        <v>2070</v>
      </c>
      <c r="P2752" t="s">
        <v>3176</v>
      </c>
      <c r="Q2752" t="s">
        <v>7057</v>
      </c>
      <c r="R2752" t="s">
        <v>235</v>
      </c>
      <c r="S2752" t="s">
        <v>19989</v>
      </c>
      <c r="T2752" t="s">
        <v>21045</v>
      </c>
      <c r="U2752" t="s">
        <v>728</v>
      </c>
      <c r="V2752" t="s">
        <v>21046</v>
      </c>
      <c r="W2752" t="s">
        <v>1644</v>
      </c>
      <c r="X2752" t="s">
        <v>21047</v>
      </c>
    </row>
    <row r="2753" spans="1:24" hidden="1" x14ac:dyDescent="0.25">
      <c r="A2753" t="s">
        <v>21048</v>
      </c>
      <c r="B2753" t="s">
        <v>21049</v>
      </c>
      <c r="C2753" s="1" t="str">
        <f t="shared" si="284"/>
        <v>21:0955</v>
      </c>
      <c r="D2753" s="1" t="str">
        <f t="shared" si="285"/>
        <v>21:0006</v>
      </c>
      <c r="E2753" t="s">
        <v>20546</v>
      </c>
      <c r="F2753" t="s">
        <v>21050</v>
      </c>
      <c r="H2753">
        <v>64.754363499999997</v>
      </c>
      <c r="I2753">
        <v>-111.5463043</v>
      </c>
      <c r="J2753" s="1" t="str">
        <f t="shared" si="286"/>
        <v>Till</v>
      </c>
      <c r="K2753" s="1" t="str">
        <f t="shared" si="287"/>
        <v>Grain Mount: 0.25 – 0.50 mm</v>
      </c>
      <c r="L2753" t="s">
        <v>20548</v>
      </c>
      <c r="M2753" s="1" t="str">
        <f t="shared" si="289"/>
        <v>Prp</v>
      </c>
      <c r="N2753" t="s">
        <v>21051</v>
      </c>
      <c r="O2753" t="s">
        <v>20292</v>
      </c>
      <c r="P2753" t="s">
        <v>8931</v>
      </c>
      <c r="Q2753" t="s">
        <v>21052</v>
      </c>
      <c r="R2753" t="s">
        <v>33</v>
      </c>
      <c r="S2753" t="s">
        <v>21053</v>
      </c>
      <c r="T2753" t="s">
        <v>182</v>
      </c>
      <c r="U2753" t="s">
        <v>47</v>
      </c>
      <c r="V2753" t="s">
        <v>21054</v>
      </c>
      <c r="W2753" t="s">
        <v>8206</v>
      </c>
      <c r="X2753" t="s">
        <v>16941</v>
      </c>
    </row>
    <row r="2754" spans="1:24" hidden="1" x14ac:dyDescent="0.25">
      <c r="A2754" t="s">
        <v>21055</v>
      </c>
      <c r="B2754" t="s">
        <v>21056</v>
      </c>
      <c r="C2754" s="1" t="str">
        <f t="shared" si="284"/>
        <v>21:0955</v>
      </c>
      <c r="D2754" s="1" t="str">
        <f t="shared" si="285"/>
        <v>21:0006</v>
      </c>
      <c r="E2754" t="s">
        <v>20546</v>
      </c>
      <c r="F2754" t="s">
        <v>21057</v>
      </c>
      <c r="H2754">
        <v>64.754363499999997</v>
      </c>
      <c r="I2754">
        <v>-111.5463043</v>
      </c>
      <c r="J2754" s="1" t="str">
        <f t="shared" si="286"/>
        <v>Till</v>
      </c>
      <c r="K2754" s="1" t="str">
        <f t="shared" si="287"/>
        <v>Grain Mount: 0.25 – 0.50 mm</v>
      </c>
      <c r="L2754" t="s">
        <v>20548</v>
      </c>
      <c r="M2754" s="1" t="str">
        <f t="shared" si="289"/>
        <v>Prp</v>
      </c>
      <c r="N2754" t="s">
        <v>21058</v>
      </c>
      <c r="O2754" t="s">
        <v>11364</v>
      </c>
      <c r="P2754" t="s">
        <v>3007</v>
      </c>
      <c r="Q2754" t="s">
        <v>21059</v>
      </c>
      <c r="R2754" t="s">
        <v>33</v>
      </c>
      <c r="S2754" t="s">
        <v>7731</v>
      </c>
      <c r="T2754" t="s">
        <v>3869</v>
      </c>
      <c r="U2754" t="s">
        <v>104</v>
      </c>
      <c r="V2754" t="s">
        <v>4618</v>
      </c>
      <c r="W2754" t="s">
        <v>999</v>
      </c>
      <c r="X2754" t="s">
        <v>21060</v>
      </c>
    </row>
    <row r="2755" spans="1:24" hidden="1" x14ac:dyDescent="0.25">
      <c r="A2755" t="s">
        <v>21061</v>
      </c>
      <c r="B2755" t="s">
        <v>21062</v>
      </c>
      <c r="C2755" s="1" t="str">
        <f t="shared" si="284"/>
        <v>21:0955</v>
      </c>
      <c r="D2755" s="1" t="str">
        <f t="shared" si="285"/>
        <v>21:0006</v>
      </c>
      <c r="E2755" t="s">
        <v>20546</v>
      </c>
      <c r="F2755" t="s">
        <v>21063</v>
      </c>
      <c r="H2755">
        <v>64.754363499999997</v>
      </c>
      <c r="I2755">
        <v>-111.5463043</v>
      </c>
      <c r="J2755" s="1" t="str">
        <f t="shared" si="286"/>
        <v>Till</v>
      </c>
      <c r="K2755" s="1" t="str">
        <f t="shared" si="287"/>
        <v>Grain Mount: 0.25 – 0.50 mm</v>
      </c>
      <c r="L2755" t="s">
        <v>20548</v>
      </c>
      <c r="M2755" s="1" t="str">
        <f t="shared" si="289"/>
        <v>Prp</v>
      </c>
      <c r="N2755" t="s">
        <v>21064</v>
      </c>
      <c r="O2755" t="s">
        <v>21065</v>
      </c>
      <c r="P2755" t="s">
        <v>12766</v>
      </c>
      <c r="Q2755" t="s">
        <v>21066</v>
      </c>
      <c r="R2755" t="s">
        <v>33</v>
      </c>
      <c r="S2755" t="s">
        <v>18249</v>
      </c>
      <c r="T2755" t="s">
        <v>4954</v>
      </c>
      <c r="U2755" t="s">
        <v>33</v>
      </c>
      <c r="V2755" t="s">
        <v>21067</v>
      </c>
      <c r="W2755" t="s">
        <v>8249</v>
      </c>
      <c r="X2755" t="s">
        <v>21068</v>
      </c>
    </row>
    <row r="2756" spans="1:24" hidden="1" x14ac:dyDescent="0.25">
      <c r="A2756" t="s">
        <v>21069</v>
      </c>
      <c r="B2756" t="s">
        <v>21070</v>
      </c>
      <c r="C2756" s="1" t="str">
        <f t="shared" si="284"/>
        <v>21:0955</v>
      </c>
      <c r="D2756" s="1" t="str">
        <f t="shared" si="285"/>
        <v>21:0006</v>
      </c>
      <c r="E2756" t="s">
        <v>20546</v>
      </c>
      <c r="F2756" t="s">
        <v>21071</v>
      </c>
      <c r="H2756">
        <v>64.754363499999997</v>
      </c>
      <c r="I2756">
        <v>-111.5463043</v>
      </c>
      <c r="J2756" s="1" t="str">
        <f t="shared" si="286"/>
        <v>Till</v>
      </c>
      <c r="K2756" s="1" t="str">
        <f t="shared" si="287"/>
        <v>Grain Mount: 0.25 – 0.50 mm</v>
      </c>
      <c r="L2756" t="s">
        <v>20548</v>
      </c>
      <c r="M2756" s="1" t="str">
        <f t="shared" si="289"/>
        <v>Prp</v>
      </c>
      <c r="N2756" t="s">
        <v>14374</v>
      </c>
      <c r="O2756" t="s">
        <v>21072</v>
      </c>
      <c r="P2756" t="s">
        <v>21073</v>
      </c>
      <c r="Q2756" t="s">
        <v>7013</v>
      </c>
      <c r="R2756" t="s">
        <v>555</v>
      </c>
      <c r="S2756" t="s">
        <v>21074</v>
      </c>
      <c r="T2756" t="s">
        <v>533</v>
      </c>
      <c r="U2756" t="s">
        <v>235</v>
      </c>
      <c r="V2756" t="s">
        <v>18230</v>
      </c>
      <c r="W2756" t="s">
        <v>47</v>
      </c>
      <c r="X2756" t="s">
        <v>21075</v>
      </c>
    </row>
    <row r="2757" spans="1:24" hidden="1" x14ac:dyDescent="0.25">
      <c r="A2757" t="s">
        <v>21076</v>
      </c>
      <c r="B2757" t="s">
        <v>21077</v>
      </c>
      <c r="C2757" s="1" t="str">
        <f t="shared" si="284"/>
        <v>21:0955</v>
      </c>
      <c r="D2757" s="1" t="str">
        <f t="shared" si="285"/>
        <v>21:0006</v>
      </c>
      <c r="E2757" t="s">
        <v>20546</v>
      </c>
      <c r="F2757" t="s">
        <v>21078</v>
      </c>
      <c r="H2757">
        <v>64.754363499999997</v>
      </c>
      <c r="I2757">
        <v>-111.5463043</v>
      </c>
      <c r="J2757" s="1" t="str">
        <f t="shared" si="286"/>
        <v>Till</v>
      </c>
      <c r="K2757" s="1" t="str">
        <f t="shared" si="287"/>
        <v>Grain Mount: 0.25 – 0.50 mm</v>
      </c>
      <c r="L2757" t="s">
        <v>20548</v>
      </c>
      <c r="M2757" s="1" t="str">
        <f t="shared" si="289"/>
        <v>Prp</v>
      </c>
      <c r="N2757" t="s">
        <v>21079</v>
      </c>
      <c r="O2757" t="s">
        <v>12797</v>
      </c>
      <c r="P2757" t="s">
        <v>11440</v>
      </c>
      <c r="Q2757" t="s">
        <v>878</v>
      </c>
      <c r="R2757" t="s">
        <v>291</v>
      </c>
      <c r="S2757" t="s">
        <v>12948</v>
      </c>
      <c r="T2757" t="s">
        <v>1876</v>
      </c>
      <c r="U2757" t="s">
        <v>33</v>
      </c>
      <c r="V2757" t="s">
        <v>21080</v>
      </c>
      <c r="W2757" t="s">
        <v>1513</v>
      </c>
      <c r="X2757" t="s">
        <v>21081</v>
      </c>
    </row>
    <row r="2758" spans="1:24" hidden="1" x14ac:dyDescent="0.25">
      <c r="A2758" t="s">
        <v>21082</v>
      </c>
      <c r="B2758" t="s">
        <v>21083</v>
      </c>
      <c r="C2758" s="1" t="str">
        <f t="shared" si="284"/>
        <v>21:0955</v>
      </c>
      <c r="D2758" s="1" t="str">
        <f t="shared" si="285"/>
        <v>21:0006</v>
      </c>
      <c r="E2758" t="s">
        <v>20546</v>
      </c>
      <c r="F2758" t="s">
        <v>21084</v>
      </c>
      <c r="H2758">
        <v>64.754363499999997</v>
      </c>
      <c r="I2758">
        <v>-111.5463043</v>
      </c>
      <c r="J2758" s="1" t="str">
        <f t="shared" si="286"/>
        <v>Till</v>
      </c>
      <c r="K2758" s="1" t="str">
        <f t="shared" si="287"/>
        <v>Grain Mount: 0.25 – 0.50 mm</v>
      </c>
      <c r="L2758" t="s">
        <v>20548</v>
      </c>
      <c r="M2758" s="1" t="str">
        <f>HYPERLINK("http://geochem.nrcan.gc.ca/cdogs/content/kwd/kwd030543_e.htm", "Di")</f>
        <v>Di</v>
      </c>
      <c r="N2758" t="s">
        <v>21085</v>
      </c>
      <c r="O2758" t="s">
        <v>21086</v>
      </c>
      <c r="P2758" t="s">
        <v>6780</v>
      </c>
      <c r="Q2758" t="s">
        <v>21087</v>
      </c>
      <c r="R2758" t="s">
        <v>184</v>
      </c>
      <c r="S2758" t="s">
        <v>14843</v>
      </c>
      <c r="T2758" t="s">
        <v>480</v>
      </c>
      <c r="U2758" t="s">
        <v>14092</v>
      </c>
      <c r="V2758" t="s">
        <v>21088</v>
      </c>
      <c r="W2758" t="s">
        <v>1390</v>
      </c>
      <c r="X2758" t="s">
        <v>15833</v>
      </c>
    </row>
    <row r="2759" spans="1:24" hidden="1" x14ac:dyDescent="0.25">
      <c r="A2759" t="s">
        <v>21089</v>
      </c>
      <c r="B2759" t="s">
        <v>21090</v>
      </c>
      <c r="C2759" s="1" t="str">
        <f t="shared" si="284"/>
        <v>21:0955</v>
      </c>
      <c r="D2759" s="1" t="str">
        <f t="shared" si="285"/>
        <v>21:0006</v>
      </c>
      <c r="E2759" t="s">
        <v>20546</v>
      </c>
      <c r="F2759" t="s">
        <v>21091</v>
      </c>
      <c r="H2759">
        <v>64.754363499999997</v>
      </c>
      <c r="I2759">
        <v>-111.5463043</v>
      </c>
      <c r="J2759" s="1" t="str">
        <f t="shared" si="286"/>
        <v>Till</v>
      </c>
      <c r="K2759" s="1" t="str">
        <f t="shared" si="287"/>
        <v>Grain Mount: 0.25 – 0.50 mm</v>
      </c>
      <c r="L2759" t="s">
        <v>20548</v>
      </c>
      <c r="M2759" s="1" t="str">
        <f>HYPERLINK("http://geochem.nrcan.gc.ca/cdogs/content/kwd/kwd030529_e.htm", "Hi_Cr_Di")</f>
        <v>Hi_Cr_Di</v>
      </c>
      <c r="N2759" t="s">
        <v>21092</v>
      </c>
      <c r="O2759" t="s">
        <v>4131</v>
      </c>
      <c r="P2759" t="s">
        <v>6246</v>
      </c>
      <c r="Q2759" t="s">
        <v>6583</v>
      </c>
      <c r="R2759" t="s">
        <v>490</v>
      </c>
      <c r="S2759" t="s">
        <v>14674</v>
      </c>
      <c r="T2759" t="s">
        <v>482</v>
      </c>
      <c r="U2759" t="s">
        <v>13815</v>
      </c>
      <c r="V2759" t="s">
        <v>21093</v>
      </c>
      <c r="W2759" t="s">
        <v>3124</v>
      </c>
      <c r="X2759" t="s">
        <v>21094</v>
      </c>
    </row>
    <row r="2760" spans="1:24" hidden="1" x14ac:dyDescent="0.25">
      <c r="A2760" t="s">
        <v>21095</v>
      </c>
      <c r="B2760" t="s">
        <v>21096</v>
      </c>
      <c r="C2760" s="1" t="str">
        <f t="shared" si="284"/>
        <v>21:0955</v>
      </c>
      <c r="D2760" s="1" t="str">
        <f t="shared" si="285"/>
        <v>21:0006</v>
      </c>
      <c r="E2760" t="s">
        <v>20546</v>
      </c>
      <c r="F2760" t="s">
        <v>21097</v>
      </c>
      <c r="H2760">
        <v>64.754363499999997</v>
      </c>
      <c r="I2760">
        <v>-111.5463043</v>
      </c>
      <c r="J2760" s="1" t="str">
        <f t="shared" si="286"/>
        <v>Till</v>
      </c>
      <c r="K2760" s="1" t="str">
        <f t="shared" si="287"/>
        <v>Grain Mount: 0.25 – 0.50 mm</v>
      </c>
      <c r="L2760" t="s">
        <v>20548</v>
      </c>
      <c r="M2760" s="1" t="str">
        <f>HYPERLINK("http://geochem.nrcan.gc.ca/cdogs/content/kwd/kwd030125_e.htm", "Rt")</f>
        <v>Rt</v>
      </c>
      <c r="N2760" t="s">
        <v>393</v>
      </c>
      <c r="O2760" t="s">
        <v>474</v>
      </c>
      <c r="P2760" t="s">
        <v>1156</v>
      </c>
      <c r="Q2760" t="s">
        <v>6728</v>
      </c>
      <c r="R2760" t="s">
        <v>226</v>
      </c>
      <c r="S2760" t="s">
        <v>33</v>
      </c>
      <c r="T2760" t="s">
        <v>33</v>
      </c>
      <c r="U2760" t="s">
        <v>33</v>
      </c>
      <c r="V2760" t="s">
        <v>33</v>
      </c>
      <c r="W2760" t="s">
        <v>21098</v>
      </c>
      <c r="X2760" t="s">
        <v>21099</v>
      </c>
    </row>
    <row r="2761" spans="1:24" hidden="1" x14ac:dyDescent="0.25">
      <c r="A2761" t="s">
        <v>21100</v>
      </c>
      <c r="B2761" t="s">
        <v>21101</v>
      </c>
      <c r="C2761" s="1" t="str">
        <f t="shared" si="284"/>
        <v>21:0955</v>
      </c>
      <c r="D2761" s="1" t="str">
        <f t="shared" si="285"/>
        <v>21:0006</v>
      </c>
      <c r="E2761" t="s">
        <v>20546</v>
      </c>
      <c r="F2761" t="s">
        <v>21102</v>
      </c>
      <c r="H2761">
        <v>64.754363499999997</v>
      </c>
      <c r="I2761">
        <v>-111.5463043</v>
      </c>
      <c r="J2761" s="1" t="str">
        <f t="shared" si="286"/>
        <v>Till</v>
      </c>
      <c r="K2761" s="1" t="str">
        <f t="shared" si="287"/>
        <v>Grain Mount: 0.25 – 0.50 mm</v>
      </c>
      <c r="L2761" t="s">
        <v>20548</v>
      </c>
      <c r="M2761" s="1" t="str">
        <f>HYPERLINK("http://geochem.nrcan.gc.ca/cdogs/content/kwd/kwd030120_e.htm", "Ilm")</f>
        <v>Ilm</v>
      </c>
      <c r="N2761" t="s">
        <v>494</v>
      </c>
      <c r="O2761" t="s">
        <v>142</v>
      </c>
      <c r="P2761" t="s">
        <v>50</v>
      </c>
      <c r="Q2761" t="s">
        <v>21103</v>
      </c>
      <c r="R2761" t="s">
        <v>474</v>
      </c>
      <c r="S2761" t="s">
        <v>2609</v>
      </c>
      <c r="T2761" t="s">
        <v>21104</v>
      </c>
      <c r="U2761" t="s">
        <v>87</v>
      </c>
      <c r="V2761" t="s">
        <v>33</v>
      </c>
      <c r="W2761" t="s">
        <v>21105</v>
      </c>
      <c r="X2761" t="s">
        <v>21106</v>
      </c>
    </row>
    <row r="2762" spans="1:24" hidden="1" x14ac:dyDescent="0.25">
      <c r="A2762" t="s">
        <v>21107</v>
      </c>
      <c r="B2762" t="s">
        <v>21108</v>
      </c>
      <c r="C2762" s="1" t="str">
        <f t="shared" si="284"/>
        <v>21:0955</v>
      </c>
      <c r="D2762" s="1" t="str">
        <f t="shared" si="285"/>
        <v>21:0006</v>
      </c>
      <c r="E2762" t="s">
        <v>20546</v>
      </c>
      <c r="F2762" t="s">
        <v>21109</v>
      </c>
      <c r="H2762">
        <v>64.754363499999997</v>
      </c>
      <c r="I2762">
        <v>-111.5463043</v>
      </c>
      <c r="J2762" s="1" t="str">
        <f t="shared" si="286"/>
        <v>Till</v>
      </c>
      <c r="K2762" s="1" t="str">
        <f t="shared" si="287"/>
        <v>Grain Mount: 0.25 – 0.50 mm</v>
      </c>
      <c r="L2762" t="s">
        <v>20548</v>
      </c>
      <c r="M2762" s="1" t="str">
        <f>HYPERLINK("http://geochem.nrcan.gc.ca/cdogs/content/kwd/kwd030523_e.htm", "Prp")</f>
        <v>Prp</v>
      </c>
      <c r="N2762" t="s">
        <v>21110</v>
      </c>
      <c r="O2762" t="s">
        <v>3155</v>
      </c>
      <c r="P2762" t="s">
        <v>21111</v>
      </c>
      <c r="Q2762" t="s">
        <v>21112</v>
      </c>
      <c r="R2762" t="s">
        <v>33</v>
      </c>
      <c r="S2762" t="s">
        <v>21113</v>
      </c>
      <c r="T2762" t="s">
        <v>4990</v>
      </c>
      <c r="U2762" t="s">
        <v>170</v>
      </c>
      <c r="V2762" t="s">
        <v>21114</v>
      </c>
      <c r="W2762" t="s">
        <v>2448</v>
      </c>
      <c r="X2762" t="s">
        <v>21115</v>
      </c>
    </row>
    <row r="2763" spans="1:24" hidden="1" x14ac:dyDescent="0.25">
      <c r="A2763" t="s">
        <v>21116</v>
      </c>
      <c r="B2763" t="s">
        <v>21117</v>
      </c>
      <c r="C2763" s="1" t="str">
        <f t="shared" si="284"/>
        <v>21:0955</v>
      </c>
      <c r="D2763" s="1" t="str">
        <f t="shared" si="285"/>
        <v>21:0006</v>
      </c>
      <c r="E2763" t="s">
        <v>20546</v>
      </c>
      <c r="F2763" t="s">
        <v>21118</v>
      </c>
      <c r="H2763">
        <v>64.754363499999997</v>
      </c>
      <c r="I2763">
        <v>-111.5463043</v>
      </c>
      <c r="J2763" s="1" t="str">
        <f t="shared" si="286"/>
        <v>Till</v>
      </c>
      <c r="K2763" s="1" t="str">
        <f t="shared" si="287"/>
        <v>Grain Mount: 0.25 – 0.50 mm</v>
      </c>
      <c r="L2763" t="s">
        <v>20548</v>
      </c>
      <c r="M2763" s="1" t="str">
        <f>HYPERLINK("http://geochem.nrcan.gc.ca/cdogs/content/kwd/kwd030541_e.htm", "Ti_Mag")</f>
        <v>Ti_Mag</v>
      </c>
      <c r="N2763" t="s">
        <v>1022</v>
      </c>
      <c r="O2763" t="s">
        <v>33</v>
      </c>
      <c r="P2763" t="s">
        <v>4869</v>
      </c>
      <c r="Q2763" t="s">
        <v>21119</v>
      </c>
      <c r="R2763" t="s">
        <v>33</v>
      </c>
      <c r="S2763" t="s">
        <v>556</v>
      </c>
      <c r="T2763" t="s">
        <v>4430</v>
      </c>
      <c r="U2763" t="s">
        <v>366</v>
      </c>
      <c r="V2763" t="s">
        <v>645</v>
      </c>
      <c r="W2763" t="s">
        <v>21120</v>
      </c>
      <c r="X2763" t="s">
        <v>21121</v>
      </c>
    </row>
    <row r="2764" spans="1:24" hidden="1" x14ac:dyDescent="0.25">
      <c r="A2764" t="s">
        <v>21122</v>
      </c>
      <c r="B2764" t="s">
        <v>21123</v>
      </c>
      <c r="C2764" s="1" t="str">
        <f t="shared" si="284"/>
        <v>21:0955</v>
      </c>
      <c r="D2764" s="1" t="str">
        <f t="shared" si="285"/>
        <v>21:0006</v>
      </c>
      <c r="E2764" t="s">
        <v>20546</v>
      </c>
      <c r="F2764" t="s">
        <v>21124</v>
      </c>
      <c r="H2764">
        <v>64.754363499999997</v>
      </c>
      <c r="I2764">
        <v>-111.5463043</v>
      </c>
      <c r="J2764" s="1" t="str">
        <f t="shared" si="286"/>
        <v>Till</v>
      </c>
      <c r="K2764" s="1" t="str">
        <f t="shared" si="287"/>
        <v>Grain Mount: 0.25 – 0.50 mm</v>
      </c>
      <c r="L2764" t="s">
        <v>20548</v>
      </c>
      <c r="M2764" s="1" t="str">
        <f>HYPERLINK("http://geochem.nrcan.gc.ca/cdogs/content/kwd/kwd030120_e.htm", "Ilm")</f>
        <v>Ilm</v>
      </c>
      <c r="N2764" t="s">
        <v>291</v>
      </c>
      <c r="O2764" t="s">
        <v>184</v>
      </c>
      <c r="P2764" t="s">
        <v>490</v>
      </c>
      <c r="Q2764" t="s">
        <v>21125</v>
      </c>
      <c r="R2764" t="s">
        <v>33</v>
      </c>
      <c r="S2764" t="s">
        <v>209</v>
      </c>
      <c r="T2764" t="s">
        <v>15641</v>
      </c>
      <c r="U2764" t="s">
        <v>33</v>
      </c>
      <c r="V2764" t="s">
        <v>33</v>
      </c>
      <c r="W2764" t="s">
        <v>21126</v>
      </c>
      <c r="X2764" t="s">
        <v>21010</v>
      </c>
    </row>
    <row r="2765" spans="1:24" hidden="1" x14ac:dyDescent="0.25">
      <c r="A2765" t="s">
        <v>21127</v>
      </c>
      <c r="B2765" t="s">
        <v>21128</v>
      </c>
      <c r="C2765" s="1" t="str">
        <f t="shared" si="284"/>
        <v>21:0955</v>
      </c>
      <c r="D2765" s="1" t="str">
        <f t="shared" si="285"/>
        <v>21:0006</v>
      </c>
      <c r="E2765" t="s">
        <v>20546</v>
      </c>
      <c r="F2765" t="s">
        <v>21129</v>
      </c>
      <c r="H2765">
        <v>64.754363499999997</v>
      </c>
      <c r="I2765">
        <v>-111.5463043</v>
      </c>
      <c r="J2765" s="1" t="str">
        <f t="shared" si="286"/>
        <v>Till</v>
      </c>
      <c r="K2765" s="1" t="str">
        <f t="shared" si="287"/>
        <v>Grain Mount: 0.25 – 0.50 mm</v>
      </c>
      <c r="L2765" t="s">
        <v>20548</v>
      </c>
      <c r="M2765" s="1" t="str">
        <f>HYPERLINK("http://geochem.nrcan.gc.ca/cdogs/content/kwd/kwd030120_e.htm", "Ilm")</f>
        <v>Ilm</v>
      </c>
      <c r="N2765" t="s">
        <v>2948</v>
      </c>
      <c r="O2765" t="s">
        <v>33</v>
      </c>
      <c r="P2765" t="s">
        <v>1269</v>
      </c>
      <c r="Q2765" t="s">
        <v>21130</v>
      </c>
      <c r="R2765" t="s">
        <v>223</v>
      </c>
      <c r="S2765" t="s">
        <v>2434</v>
      </c>
      <c r="T2765" t="s">
        <v>168</v>
      </c>
      <c r="U2765" t="s">
        <v>33</v>
      </c>
      <c r="V2765" t="s">
        <v>33</v>
      </c>
      <c r="W2765" t="s">
        <v>21131</v>
      </c>
      <c r="X2765" t="s">
        <v>21132</v>
      </c>
    </row>
    <row r="2766" spans="1:24" hidden="1" x14ac:dyDescent="0.25">
      <c r="A2766" t="s">
        <v>21133</v>
      </c>
      <c r="B2766" t="s">
        <v>21134</v>
      </c>
      <c r="C2766" s="1" t="str">
        <f t="shared" si="284"/>
        <v>21:0955</v>
      </c>
      <c r="D2766" s="1" t="str">
        <f t="shared" si="285"/>
        <v>21:0006</v>
      </c>
      <c r="E2766" t="s">
        <v>20546</v>
      </c>
      <c r="F2766" t="s">
        <v>21135</v>
      </c>
      <c r="H2766">
        <v>64.754363499999997</v>
      </c>
      <c r="I2766">
        <v>-111.5463043</v>
      </c>
      <c r="J2766" s="1" t="str">
        <f t="shared" si="286"/>
        <v>Till</v>
      </c>
      <c r="K2766" s="1" t="str">
        <f t="shared" si="287"/>
        <v>Grain Mount: 0.25 – 0.50 mm</v>
      </c>
      <c r="L2766" t="s">
        <v>20548</v>
      </c>
      <c r="M2766" s="1" t="str">
        <f>HYPERLINK("http://geochem.nrcan.gc.ca/cdogs/content/kwd/kwd030125_e.htm", "Rt")</f>
        <v>Rt</v>
      </c>
      <c r="N2766" t="s">
        <v>1027</v>
      </c>
      <c r="O2766" t="s">
        <v>728</v>
      </c>
      <c r="P2766" t="s">
        <v>8764</v>
      </c>
      <c r="Q2766" t="s">
        <v>33</v>
      </c>
      <c r="R2766" t="s">
        <v>245</v>
      </c>
      <c r="S2766" t="s">
        <v>686</v>
      </c>
      <c r="T2766" t="s">
        <v>398</v>
      </c>
      <c r="U2766" t="s">
        <v>457</v>
      </c>
      <c r="V2766" t="s">
        <v>33</v>
      </c>
      <c r="W2766" t="s">
        <v>21136</v>
      </c>
      <c r="X2766" t="s">
        <v>6478</v>
      </c>
    </row>
    <row r="2767" spans="1:24" hidden="1" x14ac:dyDescent="0.25">
      <c r="A2767" t="s">
        <v>21137</v>
      </c>
      <c r="B2767" t="s">
        <v>21138</v>
      </c>
      <c r="C2767" s="1" t="str">
        <f t="shared" si="284"/>
        <v>21:0955</v>
      </c>
      <c r="D2767" s="1" t="str">
        <f t="shared" si="285"/>
        <v>21:0006</v>
      </c>
      <c r="E2767" t="s">
        <v>20546</v>
      </c>
      <c r="F2767" t="s">
        <v>21139</v>
      </c>
      <c r="H2767">
        <v>64.754363499999997</v>
      </c>
      <c r="I2767">
        <v>-111.5463043</v>
      </c>
      <c r="J2767" s="1" t="str">
        <f t="shared" si="286"/>
        <v>Till</v>
      </c>
      <c r="K2767" s="1" t="str">
        <f t="shared" si="287"/>
        <v>Grain Mount: 0.25 – 0.50 mm</v>
      </c>
      <c r="L2767" t="s">
        <v>20548</v>
      </c>
      <c r="M2767" s="1" t="str">
        <f t="shared" ref="M2767:M2772" si="290">HYPERLINK("http://geochem.nrcan.gc.ca/cdogs/content/kwd/kwd030120_e.htm", "Ilm")</f>
        <v>Ilm</v>
      </c>
      <c r="N2767" t="s">
        <v>104</v>
      </c>
      <c r="O2767" t="s">
        <v>641</v>
      </c>
      <c r="P2767" t="s">
        <v>569</v>
      </c>
      <c r="Q2767" t="s">
        <v>21140</v>
      </c>
      <c r="R2767" t="s">
        <v>331</v>
      </c>
      <c r="S2767" t="s">
        <v>6567</v>
      </c>
      <c r="T2767" t="s">
        <v>19292</v>
      </c>
      <c r="U2767" t="s">
        <v>87</v>
      </c>
      <c r="V2767" t="s">
        <v>33</v>
      </c>
      <c r="W2767" t="s">
        <v>21141</v>
      </c>
      <c r="X2767" t="s">
        <v>17100</v>
      </c>
    </row>
    <row r="2768" spans="1:24" hidden="1" x14ac:dyDescent="0.25">
      <c r="A2768" t="s">
        <v>21142</v>
      </c>
      <c r="B2768" t="s">
        <v>21143</v>
      </c>
      <c r="C2768" s="1" t="str">
        <f t="shared" si="284"/>
        <v>21:0955</v>
      </c>
      <c r="D2768" s="1" t="str">
        <f t="shared" si="285"/>
        <v>21:0006</v>
      </c>
      <c r="E2768" t="s">
        <v>20546</v>
      </c>
      <c r="F2768" t="s">
        <v>21144</v>
      </c>
      <c r="H2768">
        <v>64.754363499999997</v>
      </c>
      <c r="I2768">
        <v>-111.5463043</v>
      </c>
      <c r="J2768" s="1" t="str">
        <f t="shared" si="286"/>
        <v>Till</v>
      </c>
      <c r="K2768" s="1" t="str">
        <f t="shared" si="287"/>
        <v>Grain Mount: 0.25 – 0.50 mm</v>
      </c>
      <c r="L2768" t="s">
        <v>20548</v>
      </c>
      <c r="M2768" s="1" t="str">
        <f t="shared" si="290"/>
        <v>Ilm</v>
      </c>
      <c r="N2768" t="s">
        <v>318</v>
      </c>
      <c r="O2768" t="s">
        <v>33</v>
      </c>
      <c r="P2768" t="s">
        <v>531</v>
      </c>
      <c r="Q2768" t="s">
        <v>21145</v>
      </c>
      <c r="R2768" t="s">
        <v>33</v>
      </c>
      <c r="S2768" t="s">
        <v>1297</v>
      </c>
      <c r="T2768" t="s">
        <v>1358</v>
      </c>
      <c r="U2768" t="s">
        <v>245</v>
      </c>
      <c r="V2768" t="s">
        <v>33</v>
      </c>
      <c r="W2768" t="s">
        <v>21146</v>
      </c>
      <c r="X2768" t="s">
        <v>6549</v>
      </c>
    </row>
    <row r="2769" spans="1:24" hidden="1" x14ac:dyDescent="0.25">
      <c r="A2769" t="s">
        <v>21147</v>
      </c>
      <c r="B2769" t="s">
        <v>21148</v>
      </c>
      <c r="C2769" s="1" t="str">
        <f t="shared" si="284"/>
        <v>21:0955</v>
      </c>
      <c r="D2769" s="1" t="str">
        <f t="shared" si="285"/>
        <v>21:0006</v>
      </c>
      <c r="E2769" t="s">
        <v>20546</v>
      </c>
      <c r="F2769" t="s">
        <v>21149</v>
      </c>
      <c r="H2769">
        <v>64.754363499999997</v>
      </c>
      <c r="I2769">
        <v>-111.5463043</v>
      </c>
      <c r="J2769" s="1" t="str">
        <f t="shared" si="286"/>
        <v>Till</v>
      </c>
      <c r="K2769" s="1" t="str">
        <f t="shared" si="287"/>
        <v>Grain Mount: 0.25 – 0.50 mm</v>
      </c>
      <c r="L2769" t="s">
        <v>20548</v>
      </c>
      <c r="M2769" s="1" t="str">
        <f t="shared" si="290"/>
        <v>Ilm</v>
      </c>
      <c r="N2769" t="s">
        <v>318</v>
      </c>
      <c r="O2769" t="s">
        <v>226</v>
      </c>
      <c r="P2769" t="s">
        <v>307</v>
      </c>
      <c r="Q2769" t="s">
        <v>21150</v>
      </c>
      <c r="R2769" t="s">
        <v>33</v>
      </c>
      <c r="S2769" t="s">
        <v>5388</v>
      </c>
      <c r="T2769" t="s">
        <v>4000</v>
      </c>
      <c r="U2769" t="s">
        <v>33</v>
      </c>
      <c r="V2769" t="s">
        <v>33</v>
      </c>
      <c r="W2769" t="s">
        <v>21151</v>
      </c>
      <c r="X2769" t="s">
        <v>7131</v>
      </c>
    </row>
    <row r="2770" spans="1:24" hidden="1" x14ac:dyDescent="0.25">
      <c r="A2770" t="s">
        <v>21152</v>
      </c>
      <c r="B2770" t="s">
        <v>21153</v>
      </c>
      <c r="C2770" s="1" t="str">
        <f t="shared" si="284"/>
        <v>21:0955</v>
      </c>
      <c r="D2770" s="1" t="str">
        <f t="shared" si="285"/>
        <v>21:0006</v>
      </c>
      <c r="E2770" t="s">
        <v>20546</v>
      </c>
      <c r="F2770" t="s">
        <v>21154</v>
      </c>
      <c r="H2770">
        <v>64.754363499999997</v>
      </c>
      <c r="I2770">
        <v>-111.5463043</v>
      </c>
      <c r="J2770" s="1" t="str">
        <f t="shared" si="286"/>
        <v>Till</v>
      </c>
      <c r="K2770" s="1" t="str">
        <f t="shared" si="287"/>
        <v>Grain Mount: 0.25 – 0.50 mm</v>
      </c>
      <c r="L2770" t="s">
        <v>20548</v>
      </c>
      <c r="M2770" s="1" t="str">
        <f t="shared" si="290"/>
        <v>Ilm</v>
      </c>
      <c r="N2770" t="s">
        <v>219</v>
      </c>
      <c r="O2770" t="s">
        <v>33</v>
      </c>
      <c r="P2770" t="s">
        <v>955</v>
      </c>
      <c r="Q2770" t="s">
        <v>21155</v>
      </c>
      <c r="R2770" t="s">
        <v>33</v>
      </c>
      <c r="S2770" t="s">
        <v>4906</v>
      </c>
      <c r="T2770" t="s">
        <v>8012</v>
      </c>
      <c r="U2770" t="s">
        <v>411</v>
      </c>
      <c r="V2770" t="s">
        <v>462</v>
      </c>
      <c r="W2770" t="s">
        <v>21156</v>
      </c>
      <c r="X2770" t="s">
        <v>21157</v>
      </c>
    </row>
    <row r="2771" spans="1:24" hidden="1" x14ac:dyDescent="0.25">
      <c r="A2771" t="s">
        <v>21158</v>
      </c>
      <c r="B2771" t="s">
        <v>21159</v>
      </c>
      <c r="C2771" s="1" t="str">
        <f t="shared" si="284"/>
        <v>21:0955</v>
      </c>
      <c r="D2771" s="1" t="str">
        <f t="shared" si="285"/>
        <v>21:0006</v>
      </c>
      <c r="E2771" t="s">
        <v>20546</v>
      </c>
      <c r="F2771" t="s">
        <v>21160</v>
      </c>
      <c r="H2771">
        <v>64.754363499999997</v>
      </c>
      <c r="I2771">
        <v>-111.5463043</v>
      </c>
      <c r="J2771" s="1" t="str">
        <f t="shared" si="286"/>
        <v>Till</v>
      </c>
      <c r="K2771" s="1" t="str">
        <f t="shared" si="287"/>
        <v>Grain Mount: 0.25 – 0.50 mm</v>
      </c>
      <c r="L2771" t="s">
        <v>20548</v>
      </c>
      <c r="M2771" s="1" t="str">
        <f t="shared" si="290"/>
        <v>Ilm</v>
      </c>
      <c r="N2771" t="s">
        <v>469</v>
      </c>
      <c r="O2771" t="s">
        <v>462</v>
      </c>
      <c r="P2771" t="s">
        <v>172</v>
      </c>
      <c r="Q2771" t="s">
        <v>21161</v>
      </c>
      <c r="R2771" t="s">
        <v>234</v>
      </c>
      <c r="S2771" t="s">
        <v>293</v>
      </c>
      <c r="T2771" t="s">
        <v>483</v>
      </c>
      <c r="U2771" t="s">
        <v>33</v>
      </c>
      <c r="V2771" t="s">
        <v>33</v>
      </c>
      <c r="W2771" t="s">
        <v>21162</v>
      </c>
      <c r="X2771" t="s">
        <v>21163</v>
      </c>
    </row>
    <row r="2772" spans="1:24" x14ac:dyDescent="0.25">
      <c r="A2772" t="s">
        <v>21164</v>
      </c>
      <c r="B2772" t="s">
        <v>21165</v>
      </c>
      <c r="C2772" s="1" t="str">
        <f t="shared" ref="C2772:C2835" si="291">HYPERLINK("http://geochem.nrcan.gc.ca/cdogs/content/bdl/bdl210981_e.htm", "21:0981")</f>
        <v>21:0981</v>
      </c>
      <c r="D2772" s="1" t="str">
        <f t="shared" ref="D2772:D2835" si="292">HYPERLINK("http://geochem.nrcan.gc.ca/cdogs/content/svy/svy210001_e.htm", "21:0001")</f>
        <v>21:0001</v>
      </c>
      <c r="E2772" t="s">
        <v>21166</v>
      </c>
      <c r="F2772" t="s">
        <v>21167</v>
      </c>
      <c r="H2772">
        <v>64.777536100000006</v>
      </c>
      <c r="I2772">
        <v>-109.7221184</v>
      </c>
      <c r="J2772" s="1" t="str">
        <f t="shared" si="286"/>
        <v>Till</v>
      </c>
      <c r="K2772" s="1" t="str">
        <f t="shared" si="287"/>
        <v>Grain Mount: 0.25 – 0.50 mm</v>
      </c>
      <c r="L2772" t="s">
        <v>8998</v>
      </c>
      <c r="M2772" s="1" t="str">
        <f t="shared" si="290"/>
        <v>Ilm</v>
      </c>
      <c r="N2772" t="s">
        <v>494</v>
      </c>
      <c r="O2772" t="s">
        <v>366</v>
      </c>
      <c r="P2772" t="s">
        <v>1269</v>
      </c>
      <c r="Q2772" t="s">
        <v>21168</v>
      </c>
      <c r="R2772" t="s">
        <v>33</v>
      </c>
      <c r="S2772" t="s">
        <v>13355</v>
      </c>
      <c r="T2772" t="s">
        <v>4971</v>
      </c>
      <c r="U2772" t="s">
        <v>33</v>
      </c>
      <c r="V2772" t="s">
        <v>33</v>
      </c>
      <c r="W2772" t="s">
        <v>2061</v>
      </c>
      <c r="X2772" t="s">
        <v>21169</v>
      </c>
    </row>
    <row r="2773" spans="1:24" x14ac:dyDescent="0.25">
      <c r="A2773" t="s">
        <v>21170</v>
      </c>
      <c r="B2773" t="s">
        <v>21171</v>
      </c>
      <c r="C2773" s="1" t="str">
        <f t="shared" si="291"/>
        <v>21:0981</v>
      </c>
      <c r="D2773" s="1" t="str">
        <f t="shared" si="292"/>
        <v>21:0001</v>
      </c>
      <c r="E2773" t="s">
        <v>21166</v>
      </c>
      <c r="F2773" t="s">
        <v>21172</v>
      </c>
      <c r="H2773">
        <v>64.777536100000006</v>
      </c>
      <c r="I2773">
        <v>-109.7221184</v>
      </c>
      <c r="J2773" s="1" t="str">
        <f t="shared" si="286"/>
        <v>Till</v>
      </c>
      <c r="K2773" s="1" t="str">
        <f t="shared" si="287"/>
        <v>Grain Mount: 0.25 – 0.50 mm</v>
      </c>
      <c r="L2773" t="s">
        <v>8998</v>
      </c>
      <c r="M2773" s="1" t="str">
        <f>HYPERLINK("http://geochem.nrcan.gc.ca/cdogs/content/kwd/kwd030536_e.htm", "Lcx")</f>
        <v>Lcx</v>
      </c>
      <c r="N2773" t="s">
        <v>398</v>
      </c>
      <c r="O2773" t="s">
        <v>33</v>
      </c>
      <c r="P2773" t="s">
        <v>955</v>
      </c>
      <c r="Q2773" t="s">
        <v>10314</v>
      </c>
      <c r="R2773" t="s">
        <v>33</v>
      </c>
      <c r="S2773" t="s">
        <v>5979</v>
      </c>
      <c r="T2773" t="s">
        <v>21173</v>
      </c>
      <c r="U2773" t="s">
        <v>33</v>
      </c>
      <c r="V2773" t="s">
        <v>33</v>
      </c>
      <c r="W2773" t="s">
        <v>21174</v>
      </c>
      <c r="X2773" t="s">
        <v>21175</v>
      </c>
    </row>
    <row r="2774" spans="1:24" x14ac:dyDescent="0.25">
      <c r="A2774" t="s">
        <v>21176</v>
      </c>
      <c r="B2774" t="s">
        <v>21177</v>
      </c>
      <c r="C2774" s="1" t="str">
        <f t="shared" si="291"/>
        <v>21:0981</v>
      </c>
      <c r="D2774" s="1" t="str">
        <f t="shared" si="292"/>
        <v>21:0001</v>
      </c>
      <c r="E2774" t="s">
        <v>21166</v>
      </c>
      <c r="F2774" t="s">
        <v>21178</v>
      </c>
      <c r="H2774">
        <v>64.777536100000006</v>
      </c>
      <c r="I2774">
        <v>-109.7221184</v>
      </c>
      <c r="J2774" s="1" t="str">
        <f t="shared" si="286"/>
        <v>Till</v>
      </c>
      <c r="K2774" s="1" t="str">
        <f t="shared" si="287"/>
        <v>Grain Mount: 0.25 – 0.50 mm</v>
      </c>
      <c r="L2774" t="s">
        <v>8998</v>
      </c>
      <c r="M2774" s="1" t="str">
        <f>HYPERLINK("http://geochem.nrcan.gc.ca/cdogs/content/kwd/kwd030541_e.htm", "Ti_Mag")</f>
        <v>Ti_Mag</v>
      </c>
      <c r="N2774" t="s">
        <v>3222</v>
      </c>
      <c r="O2774" t="s">
        <v>223</v>
      </c>
      <c r="P2774" t="s">
        <v>531</v>
      </c>
      <c r="Q2774" t="s">
        <v>21179</v>
      </c>
      <c r="R2774" t="s">
        <v>331</v>
      </c>
      <c r="S2774" t="s">
        <v>245</v>
      </c>
      <c r="T2774" t="s">
        <v>64</v>
      </c>
      <c r="U2774" t="s">
        <v>33</v>
      </c>
      <c r="V2774" t="s">
        <v>400</v>
      </c>
      <c r="W2774" t="s">
        <v>21180</v>
      </c>
      <c r="X2774" t="s">
        <v>21181</v>
      </c>
    </row>
    <row r="2775" spans="1:24" x14ac:dyDescent="0.25">
      <c r="A2775" t="s">
        <v>21182</v>
      </c>
      <c r="B2775" t="s">
        <v>21183</v>
      </c>
      <c r="C2775" s="1" t="str">
        <f t="shared" si="291"/>
        <v>21:0981</v>
      </c>
      <c r="D2775" s="1" t="str">
        <f t="shared" si="292"/>
        <v>21:0001</v>
      </c>
      <c r="E2775" t="s">
        <v>21166</v>
      </c>
      <c r="F2775" t="s">
        <v>21184</v>
      </c>
      <c r="H2775">
        <v>64.777536100000006</v>
      </c>
      <c r="I2775">
        <v>-109.7221184</v>
      </c>
      <c r="J2775" s="1" t="str">
        <f t="shared" si="286"/>
        <v>Till</v>
      </c>
      <c r="K2775" s="1" t="str">
        <f t="shared" si="287"/>
        <v>Grain Mount: 0.25 – 0.50 mm</v>
      </c>
      <c r="L2775" t="s">
        <v>8998</v>
      </c>
      <c r="M2775" s="1" t="str">
        <f t="shared" ref="M2775:M2783" si="293">HYPERLINK("http://geochem.nrcan.gc.ca/cdogs/content/kwd/kwd030120_e.htm", "Ilm")</f>
        <v>Ilm</v>
      </c>
      <c r="N2775" t="s">
        <v>1503</v>
      </c>
      <c r="O2775" t="s">
        <v>255</v>
      </c>
      <c r="P2775" t="s">
        <v>709</v>
      </c>
      <c r="Q2775" t="s">
        <v>21185</v>
      </c>
      <c r="R2775" t="s">
        <v>101</v>
      </c>
      <c r="S2775" t="s">
        <v>2813</v>
      </c>
      <c r="T2775" t="s">
        <v>3751</v>
      </c>
      <c r="U2775" t="s">
        <v>90</v>
      </c>
      <c r="V2775" t="s">
        <v>33</v>
      </c>
      <c r="W2775" t="s">
        <v>21186</v>
      </c>
      <c r="X2775" t="s">
        <v>21187</v>
      </c>
    </row>
    <row r="2776" spans="1:24" x14ac:dyDescent="0.25">
      <c r="A2776" t="s">
        <v>21188</v>
      </c>
      <c r="B2776" t="s">
        <v>21189</v>
      </c>
      <c r="C2776" s="1" t="str">
        <f t="shared" si="291"/>
        <v>21:0981</v>
      </c>
      <c r="D2776" s="1" t="str">
        <f t="shared" si="292"/>
        <v>21:0001</v>
      </c>
      <c r="E2776" t="s">
        <v>21166</v>
      </c>
      <c r="F2776" t="s">
        <v>21190</v>
      </c>
      <c r="H2776">
        <v>64.777536100000006</v>
      </c>
      <c r="I2776">
        <v>-109.7221184</v>
      </c>
      <c r="J2776" s="1" t="str">
        <f t="shared" si="286"/>
        <v>Till</v>
      </c>
      <c r="K2776" s="1" t="str">
        <f t="shared" si="287"/>
        <v>Grain Mount: 0.25 – 0.50 mm</v>
      </c>
      <c r="L2776" t="s">
        <v>8998</v>
      </c>
      <c r="M2776" s="1" t="str">
        <f t="shared" si="293"/>
        <v>Ilm</v>
      </c>
      <c r="N2776" t="s">
        <v>170</v>
      </c>
      <c r="O2776" t="s">
        <v>254</v>
      </c>
      <c r="P2776" t="s">
        <v>470</v>
      </c>
      <c r="Q2776" t="s">
        <v>11086</v>
      </c>
      <c r="R2776" t="s">
        <v>33</v>
      </c>
      <c r="S2776" t="s">
        <v>6369</v>
      </c>
      <c r="T2776" t="s">
        <v>4335</v>
      </c>
      <c r="U2776" t="s">
        <v>33</v>
      </c>
      <c r="V2776" t="s">
        <v>424</v>
      </c>
      <c r="W2776" t="s">
        <v>1985</v>
      </c>
      <c r="X2776" t="s">
        <v>21191</v>
      </c>
    </row>
    <row r="2777" spans="1:24" x14ac:dyDescent="0.25">
      <c r="A2777" t="s">
        <v>21192</v>
      </c>
      <c r="B2777" t="s">
        <v>21193</v>
      </c>
      <c r="C2777" s="1" t="str">
        <f t="shared" si="291"/>
        <v>21:0981</v>
      </c>
      <c r="D2777" s="1" t="str">
        <f t="shared" si="292"/>
        <v>21:0001</v>
      </c>
      <c r="E2777" t="s">
        <v>21166</v>
      </c>
      <c r="F2777" t="s">
        <v>21194</v>
      </c>
      <c r="H2777">
        <v>64.777536100000006</v>
      </c>
      <c r="I2777">
        <v>-109.7221184</v>
      </c>
      <c r="J2777" s="1" t="str">
        <f t="shared" si="286"/>
        <v>Till</v>
      </c>
      <c r="K2777" s="1" t="str">
        <f t="shared" si="287"/>
        <v>Grain Mount: 0.25 – 0.50 mm</v>
      </c>
      <c r="L2777" t="s">
        <v>8998</v>
      </c>
      <c r="M2777" s="1" t="str">
        <f t="shared" si="293"/>
        <v>Ilm</v>
      </c>
      <c r="N2777" t="s">
        <v>278</v>
      </c>
      <c r="O2777" t="s">
        <v>170</v>
      </c>
      <c r="P2777" t="s">
        <v>1124</v>
      </c>
      <c r="Q2777" t="s">
        <v>9764</v>
      </c>
      <c r="R2777" t="s">
        <v>245</v>
      </c>
      <c r="S2777" t="s">
        <v>20502</v>
      </c>
      <c r="T2777" t="s">
        <v>1550</v>
      </c>
      <c r="U2777" t="s">
        <v>33</v>
      </c>
      <c r="V2777" t="s">
        <v>33</v>
      </c>
      <c r="W2777" t="s">
        <v>21195</v>
      </c>
      <c r="X2777" t="s">
        <v>21196</v>
      </c>
    </row>
    <row r="2778" spans="1:24" x14ac:dyDescent="0.25">
      <c r="A2778" t="s">
        <v>21197</v>
      </c>
      <c r="B2778" t="s">
        <v>21198</v>
      </c>
      <c r="C2778" s="1" t="str">
        <f t="shared" si="291"/>
        <v>21:0981</v>
      </c>
      <c r="D2778" s="1" t="str">
        <f t="shared" si="292"/>
        <v>21:0001</v>
      </c>
      <c r="E2778" t="s">
        <v>21166</v>
      </c>
      <c r="F2778" t="s">
        <v>21199</v>
      </c>
      <c r="H2778">
        <v>64.777536100000006</v>
      </c>
      <c r="I2778">
        <v>-109.7221184</v>
      </c>
      <c r="J2778" s="1" t="str">
        <f t="shared" si="286"/>
        <v>Till</v>
      </c>
      <c r="K2778" s="1" t="str">
        <f t="shared" si="287"/>
        <v>Grain Mount: 0.25 – 0.50 mm</v>
      </c>
      <c r="L2778" t="s">
        <v>8998</v>
      </c>
      <c r="M2778" s="1" t="str">
        <f t="shared" si="293"/>
        <v>Ilm</v>
      </c>
      <c r="N2778" t="s">
        <v>278</v>
      </c>
      <c r="O2778" t="s">
        <v>366</v>
      </c>
      <c r="P2778" t="s">
        <v>1191</v>
      </c>
      <c r="Q2778" t="s">
        <v>21200</v>
      </c>
      <c r="R2778" t="s">
        <v>33</v>
      </c>
      <c r="S2778" t="s">
        <v>1161</v>
      </c>
      <c r="T2778" t="s">
        <v>21201</v>
      </c>
      <c r="U2778" t="s">
        <v>33</v>
      </c>
      <c r="V2778" t="s">
        <v>33</v>
      </c>
      <c r="W2778" t="s">
        <v>20593</v>
      </c>
      <c r="X2778" t="s">
        <v>16269</v>
      </c>
    </row>
    <row r="2779" spans="1:24" x14ac:dyDescent="0.25">
      <c r="A2779" t="s">
        <v>21202</v>
      </c>
      <c r="B2779" t="s">
        <v>21203</v>
      </c>
      <c r="C2779" s="1" t="str">
        <f t="shared" si="291"/>
        <v>21:0981</v>
      </c>
      <c r="D2779" s="1" t="str">
        <f t="shared" si="292"/>
        <v>21:0001</v>
      </c>
      <c r="E2779" t="s">
        <v>21166</v>
      </c>
      <c r="F2779" t="s">
        <v>21204</v>
      </c>
      <c r="H2779">
        <v>64.777536100000006</v>
      </c>
      <c r="I2779">
        <v>-109.7221184</v>
      </c>
      <c r="J2779" s="1" t="str">
        <f t="shared" si="286"/>
        <v>Till</v>
      </c>
      <c r="K2779" s="1" t="str">
        <f t="shared" si="287"/>
        <v>Grain Mount: 0.25 – 0.50 mm</v>
      </c>
      <c r="L2779" t="s">
        <v>8998</v>
      </c>
      <c r="M2779" s="1" t="str">
        <f t="shared" si="293"/>
        <v>Ilm</v>
      </c>
      <c r="N2779" t="s">
        <v>170</v>
      </c>
      <c r="O2779" t="s">
        <v>409</v>
      </c>
      <c r="P2779" t="s">
        <v>291</v>
      </c>
      <c r="Q2779" t="s">
        <v>21205</v>
      </c>
      <c r="R2779" t="s">
        <v>420</v>
      </c>
      <c r="S2779" t="s">
        <v>7516</v>
      </c>
      <c r="T2779" t="s">
        <v>21206</v>
      </c>
      <c r="U2779" t="s">
        <v>209</v>
      </c>
      <c r="V2779" t="s">
        <v>33</v>
      </c>
      <c r="W2779" t="s">
        <v>21207</v>
      </c>
      <c r="X2779" t="s">
        <v>18517</v>
      </c>
    </row>
    <row r="2780" spans="1:24" x14ac:dyDescent="0.25">
      <c r="A2780" t="s">
        <v>21208</v>
      </c>
      <c r="B2780" t="s">
        <v>21209</v>
      </c>
      <c r="C2780" s="1" t="str">
        <f t="shared" si="291"/>
        <v>21:0981</v>
      </c>
      <c r="D2780" s="1" t="str">
        <f t="shared" si="292"/>
        <v>21:0001</v>
      </c>
      <c r="E2780" t="s">
        <v>21166</v>
      </c>
      <c r="F2780" t="s">
        <v>21210</v>
      </c>
      <c r="H2780">
        <v>64.777536100000006</v>
      </c>
      <c r="I2780">
        <v>-109.7221184</v>
      </c>
      <c r="J2780" s="1" t="str">
        <f t="shared" si="286"/>
        <v>Till</v>
      </c>
      <c r="K2780" s="1" t="str">
        <f t="shared" si="287"/>
        <v>Grain Mount: 0.25 – 0.50 mm</v>
      </c>
      <c r="L2780" t="s">
        <v>8998</v>
      </c>
      <c r="M2780" s="1" t="str">
        <f t="shared" si="293"/>
        <v>Ilm</v>
      </c>
      <c r="N2780" t="s">
        <v>318</v>
      </c>
      <c r="O2780" t="s">
        <v>255</v>
      </c>
      <c r="P2780" t="s">
        <v>33</v>
      </c>
      <c r="Q2780" t="s">
        <v>21211</v>
      </c>
      <c r="R2780" t="s">
        <v>33</v>
      </c>
      <c r="S2780" t="s">
        <v>3000</v>
      </c>
      <c r="T2780" t="s">
        <v>3131</v>
      </c>
      <c r="U2780" t="s">
        <v>33</v>
      </c>
      <c r="V2780" t="s">
        <v>33</v>
      </c>
      <c r="W2780" t="s">
        <v>21212</v>
      </c>
      <c r="X2780" t="s">
        <v>21213</v>
      </c>
    </row>
    <row r="2781" spans="1:24" x14ac:dyDescent="0.25">
      <c r="A2781" t="s">
        <v>21214</v>
      </c>
      <c r="B2781" t="s">
        <v>21215</v>
      </c>
      <c r="C2781" s="1" t="str">
        <f t="shared" si="291"/>
        <v>21:0981</v>
      </c>
      <c r="D2781" s="1" t="str">
        <f t="shared" si="292"/>
        <v>21:0001</v>
      </c>
      <c r="E2781" t="s">
        <v>21166</v>
      </c>
      <c r="F2781" t="s">
        <v>21216</v>
      </c>
      <c r="H2781">
        <v>64.777536100000006</v>
      </c>
      <c r="I2781">
        <v>-109.7221184</v>
      </c>
      <c r="J2781" s="1" t="str">
        <f t="shared" si="286"/>
        <v>Till</v>
      </c>
      <c r="K2781" s="1" t="str">
        <f t="shared" si="287"/>
        <v>Grain Mount: 0.25 – 0.50 mm</v>
      </c>
      <c r="L2781" t="s">
        <v>8998</v>
      </c>
      <c r="M2781" s="1" t="str">
        <f t="shared" si="293"/>
        <v>Ilm</v>
      </c>
      <c r="N2781" t="s">
        <v>641</v>
      </c>
      <c r="O2781" t="s">
        <v>47</v>
      </c>
      <c r="P2781" t="s">
        <v>184</v>
      </c>
      <c r="Q2781" t="s">
        <v>21217</v>
      </c>
      <c r="R2781" t="s">
        <v>420</v>
      </c>
      <c r="S2781" t="s">
        <v>21218</v>
      </c>
      <c r="T2781" t="s">
        <v>8618</v>
      </c>
      <c r="U2781" t="s">
        <v>33</v>
      </c>
      <c r="V2781" t="s">
        <v>33</v>
      </c>
      <c r="W2781" t="s">
        <v>20994</v>
      </c>
      <c r="X2781" t="s">
        <v>15684</v>
      </c>
    </row>
    <row r="2782" spans="1:24" x14ac:dyDescent="0.25">
      <c r="A2782" t="s">
        <v>21219</v>
      </c>
      <c r="B2782" t="s">
        <v>21220</v>
      </c>
      <c r="C2782" s="1" t="str">
        <f t="shared" si="291"/>
        <v>21:0981</v>
      </c>
      <c r="D2782" s="1" t="str">
        <f t="shared" si="292"/>
        <v>21:0001</v>
      </c>
      <c r="E2782" t="s">
        <v>21221</v>
      </c>
      <c r="F2782" t="s">
        <v>21222</v>
      </c>
      <c r="H2782">
        <v>64.924414499999997</v>
      </c>
      <c r="I2782">
        <v>-109.56477409999999</v>
      </c>
      <c r="J2782" s="1" t="str">
        <f t="shared" si="286"/>
        <v>Till</v>
      </c>
      <c r="K2782" s="1" t="str">
        <f t="shared" si="287"/>
        <v>Grain Mount: 0.25 – 0.50 mm</v>
      </c>
      <c r="L2782" t="s">
        <v>8998</v>
      </c>
      <c r="M2782" s="1" t="str">
        <f t="shared" si="293"/>
        <v>Ilm</v>
      </c>
      <c r="N2782" t="s">
        <v>115</v>
      </c>
      <c r="O2782" t="s">
        <v>33</v>
      </c>
      <c r="P2782" t="s">
        <v>2392</v>
      </c>
      <c r="Q2782" t="s">
        <v>21223</v>
      </c>
      <c r="R2782" t="s">
        <v>246</v>
      </c>
      <c r="S2782" t="s">
        <v>4195</v>
      </c>
      <c r="T2782" t="s">
        <v>2016</v>
      </c>
      <c r="U2782" t="s">
        <v>33</v>
      </c>
      <c r="V2782" t="s">
        <v>33</v>
      </c>
      <c r="W2782" t="s">
        <v>21224</v>
      </c>
      <c r="X2782" t="s">
        <v>17816</v>
      </c>
    </row>
    <row r="2783" spans="1:24" x14ac:dyDescent="0.25">
      <c r="A2783" t="s">
        <v>21225</v>
      </c>
      <c r="B2783" t="s">
        <v>21226</v>
      </c>
      <c r="C2783" s="1" t="str">
        <f t="shared" si="291"/>
        <v>21:0981</v>
      </c>
      <c r="D2783" s="1" t="str">
        <f t="shared" si="292"/>
        <v>21:0001</v>
      </c>
      <c r="E2783" t="s">
        <v>21221</v>
      </c>
      <c r="F2783" t="s">
        <v>21227</v>
      </c>
      <c r="H2783">
        <v>64.924414499999997</v>
      </c>
      <c r="I2783">
        <v>-109.56477409999999</v>
      </c>
      <c r="J2783" s="1" t="str">
        <f t="shared" ref="J2783:J2846" si="294">HYPERLINK("http://geochem.nrcan.gc.ca/cdogs/content/kwd/kwd020044_e.htm", "Till")</f>
        <v>Till</v>
      </c>
      <c r="K2783" s="1" t="str">
        <f t="shared" si="287"/>
        <v>Grain Mount: 0.25 – 0.50 mm</v>
      </c>
      <c r="L2783" t="s">
        <v>8998</v>
      </c>
      <c r="M2783" s="1" t="str">
        <f t="shared" si="293"/>
        <v>Ilm</v>
      </c>
      <c r="N2783" t="s">
        <v>291</v>
      </c>
      <c r="O2783" t="s">
        <v>47</v>
      </c>
      <c r="P2783" t="s">
        <v>669</v>
      </c>
      <c r="Q2783" t="s">
        <v>21228</v>
      </c>
      <c r="R2783" t="s">
        <v>33</v>
      </c>
      <c r="S2783" t="s">
        <v>4718</v>
      </c>
      <c r="T2783" t="s">
        <v>4677</v>
      </c>
      <c r="U2783" t="s">
        <v>331</v>
      </c>
      <c r="V2783" t="s">
        <v>399</v>
      </c>
      <c r="W2783" t="s">
        <v>21229</v>
      </c>
      <c r="X2783" t="s">
        <v>21230</v>
      </c>
    </row>
    <row r="2784" spans="1:24" x14ac:dyDescent="0.25">
      <c r="A2784" t="s">
        <v>21231</v>
      </c>
      <c r="B2784" t="s">
        <v>21232</v>
      </c>
      <c r="C2784" s="1" t="str">
        <f t="shared" si="291"/>
        <v>21:0981</v>
      </c>
      <c r="D2784" s="1" t="str">
        <f t="shared" si="292"/>
        <v>21:0001</v>
      </c>
      <c r="E2784" t="s">
        <v>21221</v>
      </c>
      <c r="F2784" t="s">
        <v>21233</v>
      </c>
      <c r="H2784">
        <v>64.924414499999997</v>
      </c>
      <c r="I2784">
        <v>-109.56477409999999</v>
      </c>
      <c r="J2784" s="1" t="str">
        <f t="shared" si="294"/>
        <v>Till</v>
      </c>
      <c r="K2784" s="1" t="str">
        <f t="shared" si="287"/>
        <v>Grain Mount: 0.25 – 0.50 mm</v>
      </c>
      <c r="L2784" t="s">
        <v>8998</v>
      </c>
      <c r="M2784" s="1" t="str">
        <f>HYPERLINK("http://geochem.nrcan.gc.ca/cdogs/content/kwd/kwd030541_e.htm", "Ti_Mag")</f>
        <v>Ti_Mag</v>
      </c>
      <c r="N2784" t="s">
        <v>5979</v>
      </c>
      <c r="O2784" t="s">
        <v>33</v>
      </c>
      <c r="P2784" t="s">
        <v>4550</v>
      </c>
      <c r="Q2784" t="s">
        <v>21234</v>
      </c>
      <c r="R2784" t="s">
        <v>33</v>
      </c>
      <c r="S2784" t="s">
        <v>6087</v>
      </c>
      <c r="T2784" t="s">
        <v>4123</v>
      </c>
      <c r="U2784" t="s">
        <v>33</v>
      </c>
      <c r="V2784" t="s">
        <v>331</v>
      </c>
      <c r="W2784" t="s">
        <v>21235</v>
      </c>
      <c r="X2784" t="s">
        <v>21236</v>
      </c>
    </row>
    <row r="2785" spans="1:24" x14ac:dyDescent="0.25">
      <c r="A2785" t="s">
        <v>21237</v>
      </c>
      <c r="B2785" t="s">
        <v>21238</v>
      </c>
      <c r="C2785" s="1" t="str">
        <f t="shared" si="291"/>
        <v>21:0981</v>
      </c>
      <c r="D2785" s="1" t="str">
        <f t="shared" si="292"/>
        <v>21:0001</v>
      </c>
      <c r="E2785" t="s">
        <v>21221</v>
      </c>
      <c r="F2785" t="s">
        <v>21239</v>
      </c>
      <c r="H2785">
        <v>64.924414499999997</v>
      </c>
      <c r="I2785">
        <v>-109.56477409999999</v>
      </c>
      <c r="J2785" s="1" t="str">
        <f t="shared" si="294"/>
        <v>Till</v>
      </c>
      <c r="K2785" s="1" t="str">
        <f t="shared" si="287"/>
        <v>Grain Mount: 0.25 – 0.50 mm</v>
      </c>
      <c r="L2785" t="s">
        <v>8998</v>
      </c>
      <c r="M2785" s="1" t="str">
        <f>HYPERLINK("http://geochem.nrcan.gc.ca/cdogs/content/kwd/kwd030533_e.htm", "Tur")</f>
        <v>Tur</v>
      </c>
      <c r="N2785" t="s">
        <v>21240</v>
      </c>
      <c r="O2785" t="s">
        <v>457</v>
      </c>
      <c r="P2785" t="s">
        <v>33</v>
      </c>
      <c r="Q2785" t="s">
        <v>21241</v>
      </c>
      <c r="R2785" t="s">
        <v>411</v>
      </c>
      <c r="S2785" t="s">
        <v>3219</v>
      </c>
      <c r="T2785" t="s">
        <v>1460</v>
      </c>
      <c r="U2785" t="s">
        <v>6717</v>
      </c>
      <c r="V2785" t="s">
        <v>21242</v>
      </c>
      <c r="W2785" t="s">
        <v>2038</v>
      </c>
      <c r="X2785" t="s">
        <v>21243</v>
      </c>
    </row>
    <row r="2786" spans="1:24" x14ac:dyDescent="0.25">
      <c r="A2786" t="s">
        <v>21244</v>
      </c>
      <c r="B2786" t="s">
        <v>21245</v>
      </c>
      <c r="C2786" s="1" t="str">
        <f t="shared" si="291"/>
        <v>21:0981</v>
      </c>
      <c r="D2786" s="1" t="str">
        <f t="shared" si="292"/>
        <v>21:0001</v>
      </c>
      <c r="E2786" t="s">
        <v>21221</v>
      </c>
      <c r="F2786" t="s">
        <v>21246</v>
      </c>
      <c r="H2786">
        <v>64.924414499999997</v>
      </c>
      <c r="I2786">
        <v>-109.56477409999999</v>
      </c>
      <c r="J2786" s="1" t="str">
        <f t="shared" si="294"/>
        <v>Till</v>
      </c>
      <c r="K2786" s="1" t="str">
        <f t="shared" si="287"/>
        <v>Grain Mount: 0.25 – 0.50 mm</v>
      </c>
      <c r="L2786" t="s">
        <v>8998</v>
      </c>
      <c r="M2786" s="1" t="str">
        <f>HYPERLINK("http://geochem.nrcan.gc.ca/cdogs/content/kwd/kwd030120_e.htm", "Ilm")</f>
        <v>Ilm</v>
      </c>
      <c r="N2786" t="s">
        <v>170</v>
      </c>
      <c r="O2786" t="s">
        <v>33</v>
      </c>
      <c r="P2786" t="s">
        <v>1350</v>
      </c>
      <c r="Q2786" t="s">
        <v>700</v>
      </c>
      <c r="R2786" t="s">
        <v>87</v>
      </c>
      <c r="S2786" t="s">
        <v>4440</v>
      </c>
      <c r="T2786" t="s">
        <v>413</v>
      </c>
      <c r="U2786" t="s">
        <v>33</v>
      </c>
      <c r="V2786" t="s">
        <v>33</v>
      </c>
      <c r="W2786" t="s">
        <v>21247</v>
      </c>
      <c r="X2786" t="s">
        <v>21248</v>
      </c>
    </row>
    <row r="2787" spans="1:24" x14ac:dyDescent="0.25">
      <c r="A2787" t="s">
        <v>21249</v>
      </c>
      <c r="B2787" t="s">
        <v>21250</v>
      </c>
      <c r="C2787" s="1" t="str">
        <f t="shared" si="291"/>
        <v>21:0981</v>
      </c>
      <c r="D2787" s="1" t="str">
        <f t="shared" si="292"/>
        <v>21:0001</v>
      </c>
      <c r="E2787" t="s">
        <v>21221</v>
      </c>
      <c r="F2787" t="s">
        <v>21251</v>
      </c>
      <c r="H2787">
        <v>64.924414499999997</v>
      </c>
      <c r="I2787">
        <v>-109.56477409999999</v>
      </c>
      <c r="J2787" s="1" t="str">
        <f t="shared" si="294"/>
        <v>Till</v>
      </c>
      <c r="K2787" s="1" t="str">
        <f t="shared" si="287"/>
        <v>Grain Mount: 0.25 – 0.50 mm</v>
      </c>
      <c r="L2787" t="s">
        <v>8998</v>
      </c>
      <c r="M2787" s="1" t="str">
        <f>HYPERLINK("http://geochem.nrcan.gc.ca/cdogs/content/kwd/kwd030120_e.htm", "Ilm")</f>
        <v>Ilm</v>
      </c>
      <c r="N2787" t="s">
        <v>782</v>
      </c>
      <c r="O2787" t="s">
        <v>234</v>
      </c>
      <c r="P2787" t="s">
        <v>4827</v>
      </c>
      <c r="Q2787" t="s">
        <v>21252</v>
      </c>
      <c r="R2787" t="s">
        <v>462</v>
      </c>
      <c r="S2787" t="s">
        <v>3577</v>
      </c>
      <c r="T2787" t="s">
        <v>1460</v>
      </c>
      <c r="U2787" t="s">
        <v>33</v>
      </c>
      <c r="V2787" t="s">
        <v>33</v>
      </c>
      <c r="W2787" t="s">
        <v>21253</v>
      </c>
      <c r="X2787" t="s">
        <v>4648</v>
      </c>
    </row>
    <row r="2788" spans="1:24" x14ac:dyDescent="0.25">
      <c r="A2788" t="s">
        <v>21254</v>
      </c>
      <c r="B2788" t="s">
        <v>21255</v>
      </c>
      <c r="C2788" s="1" t="str">
        <f t="shared" si="291"/>
        <v>21:0981</v>
      </c>
      <c r="D2788" s="1" t="str">
        <f t="shared" si="292"/>
        <v>21:0001</v>
      </c>
      <c r="E2788" t="s">
        <v>21221</v>
      </c>
      <c r="F2788" t="s">
        <v>21256</v>
      </c>
      <c r="H2788">
        <v>64.924414499999997</v>
      </c>
      <c r="I2788">
        <v>-109.56477409999999</v>
      </c>
      <c r="J2788" s="1" t="str">
        <f t="shared" si="294"/>
        <v>Till</v>
      </c>
      <c r="K2788" s="1" t="str">
        <f t="shared" si="287"/>
        <v>Grain Mount: 0.25 – 0.50 mm</v>
      </c>
      <c r="L2788" t="s">
        <v>8998</v>
      </c>
      <c r="M2788" s="1" t="str">
        <f>HYPERLINK("http://geochem.nrcan.gc.ca/cdogs/content/kwd/kwd030125_e.htm", "Rt")</f>
        <v>Rt</v>
      </c>
      <c r="N2788" t="s">
        <v>2655</v>
      </c>
      <c r="O2788" t="s">
        <v>1124</v>
      </c>
      <c r="P2788" t="s">
        <v>1156</v>
      </c>
      <c r="Q2788" t="s">
        <v>1213</v>
      </c>
      <c r="R2788" t="s">
        <v>2980</v>
      </c>
      <c r="S2788" t="s">
        <v>8070</v>
      </c>
      <c r="T2788" t="s">
        <v>221</v>
      </c>
      <c r="U2788" t="s">
        <v>411</v>
      </c>
      <c r="V2788" t="s">
        <v>721</v>
      </c>
      <c r="W2788" t="s">
        <v>21257</v>
      </c>
      <c r="X2788" t="s">
        <v>21258</v>
      </c>
    </row>
    <row r="2789" spans="1:24" x14ac:dyDescent="0.25">
      <c r="A2789" t="s">
        <v>21259</v>
      </c>
      <c r="B2789" t="s">
        <v>21260</v>
      </c>
      <c r="C2789" s="1" t="str">
        <f t="shared" si="291"/>
        <v>21:0981</v>
      </c>
      <c r="D2789" s="1" t="str">
        <f t="shared" si="292"/>
        <v>21:0001</v>
      </c>
      <c r="E2789" t="s">
        <v>21221</v>
      </c>
      <c r="F2789" t="s">
        <v>21261</v>
      </c>
      <c r="H2789">
        <v>64.924414499999997</v>
      </c>
      <c r="I2789">
        <v>-109.56477409999999</v>
      </c>
      <c r="J2789" s="1" t="str">
        <f t="shared" si="294"/>
        <v>Till</v>
      </c>
      <c r="K2789" s="1" t="str">
        <f t="shared" si="287"/>
        <v>Grain Mount: 0.25 – 0.50 mm</v>
      </c>
      <c r="L2789" t="s">
        <v>8998</v>
      </c>
      <c r="M2789" s="1" t="str">
        <f>HYPERLINK("http://geochem.nrcan.gc.ca/cdogs/content/kwd/kwd030120_e.htm", "Ilm")</f>
        <v>Ilm</v>
      </c>
      <c r="N2789" t="s">
        <v>424</v>
      </c>
      <c r="O2789" t="s">
        <v>255</v>
      </c>
      <c r="P2789" t="s">
        <v>676</v>
      </c>
      <c r="Q2789" t="s">
        <v>21262</v>
      </c>
      <c r="R2789" t="s">
        <v>47</v>
      </c>
      <c r="S2789" t="s">
        <v>20637</v>
      </c>
      <c r="T2789" t="s">
        <v>21263</v>
      </c>
      <c r="U2789" t="s">
        <v>33</v>
      </c>
      <c r="V2789" t="s">
        <v>184</v>
      </c>
      <c r="W2789" t="s">
        <v>21264</v>
      </c>
      <c r="X2789" t="s">
        <v>21265</v>
      </c>
    </row>
    <row r="2790" spans="1:24" x14ac:dyDescent="0.25">
      <c r="A2790" t="s">
        <v>21266</v>
      </c>
      <c r="B2790" t="s">
        <v>21267</v>
      </c>
      <c r="C2790" s="1" t="str">
        <f t="shared" si="291"/>
        <v>21:0981</v>
      </c>
      <c r="D2790" s="1" t="str">
        <f t="shared" si="292"/>
        <v>21:0001</v>
      </c>
      <c r="E2790" t="s">
        <v>21221</v>
      </c>
      <c r="F2790" t="s">
        <v>21268</v>
      </c>
      <c r="H2790">
        <v>64.924414499999997</v>
      </c>
      <c r="I2790">
        <v>-109.56477409999999</v>
      </c>
      <c r="J2790" s="1" t="str">
        <f t="shared" si="294"/>
        <v>Till</v>
      </c>
      <c r="K2790" s="1" t="str">
        <f t="shared" si="287"/>
        <v>Grain Mount: 0.25 – 0.50 mm</v>
      </c>
      <c r="L2790" t="s">
        <v>8998</v>
      </c>
      <c r="M2790" s="1" t="str">
        <f>HYPERLINK("http://geochem.nrcan.gc.ca/cdogs/content/kwd/kwd030533_e.htm", "Tur")</f>
        <v>Tur</v>
      </c>
      <c r="N2790" t="s">
        <v>21269</v>
      </c>
      <c r="O2790" t="s">
        <v>765</v>
      </c>
      <c r="P2790" t="s">
        <v>33</v>
      </c>
      <c r="Q2790" t="s">
        <v>21270</v>
      </c>
      <c r="R2790" t="s">
        <v>115</v>
      </c>
      <c r="S2790" t="s">
        <v>11227</v>
      </c>
      <c r="T2790" t="s">
        <v>1400</v>
      </c>
      <c r="U2790" t="s">
        <v>118</v>
      </c>
      <c r="V2790" t="s">
        <v>21271</v>
      </c>
      <c r="W2790" t="s">
        <v>317</v>
      </c>
      <c r="X2790" t="s">
        <v>21272</v>
      </c>
    </row>
    <row r="2791" spans="1:24" x14ac:dyDescent="0.25">
      <c r="A2791" t="s">
        <v>21273</v>
      </c>
      <c r="B2791" t="s">
        <v>21274</v>
      </c>
      <c r="C2791" s="1" t="str">
        <f t="shared" si="291"/>
        <v>21:0981</v>
      </c>
      <c r="D2791" s="1" t="str">
        <f t="shared" si="292"/>
        <v>21:0001</v>
      </c>
      <c r="E2791" t="s">
        <v>21221</v>
      </c>
      <c r="F2791" t="s">
        <v>21275</v>
      </c>
      <c r="H2791">
        <v>64.924414499999997</v>
      </c>
      <c r="I2791">
        <v>-109.56477409999999</v>
      </c>
      <c r="J2791" s="1" t="str">
        <f t="shared" si="294"/>
        <v>Till</v>
      </c>
      <c r="K2791" s="1" t="str">
        <f t="shared" si="287"/>
        <v>Grain Mount: 0.25 – 0.50 mm</v>
      </c>
      <c r="L2791" t="s">
        <v>8998</v>
      </c>
      <c r="M2791" s="1" t="str">
        <f>HYPERLINK("http://geochem.nrcan.gc.ca/cdogs/content/kwd/kwd030120_e.htm", "Ilm")</f>
        <v>Ilm</v>
      </c>
      <c r="N2791" t="s">
        <v>318</v>
      </c>
      <c r="O2791" t="s">
        <v>728</v>
      </c>
      <c r="P2791" t="s">
        <v>278</v>
      </c>
      <c r="Q2791" t="s">
        <v>21276</v>
      </c>
      <c r="R2791" t="s">
        <v>33</v>
      </c>
      <c r="S2791" t="s">
        <v>643</v>
      </c>
      <c r="T2791" t="s">
        <v>3180</v>
      </c>
      <c r="U2791" t="s">
        <v>255</v>
      </c>
      <c r="V2791" t="s">
        <v>33</v>
      </c>
      <c r="W2791" t="s">
        <v>21277</v>
      </c>
      <c r="X2791" t="s">
        <v>16337</v>
      </c>
    </row>
    <row r="2792" spans="1:24" x14ac:dyDescent="0.25">
      <c r="A2792" t="s">
        <v>21278</v>
      </c>
      <c r="B2792" t="s">
        <v>21279</v>
      </c>
      <c r="C2792" s="1" t="str">
        <f t="shared" si="291"/>
        <v>21:0981</v>
      </c>
      <c r="D2792" s="1" t="str">
        <f t="shared" si="292"/>
        <v>21:0001</v>
      </c>
      <c r="E2792" t="s">
        <v>21280</v>
      </c>
      <c r="F2792" t="s">
        <v>21281</v>
      </c>
      <c r="H2792">
        <v>64.682369800000004</v>
      </c>
      <c r="I2792">
        <v>-109.6924575</v>
      </c>
      <c r="J2792" s="1" t="str">
        <f t="shared" si="294"/>
        <v>Till</v>
      </c>
      <c r="K2792" s="1" t="str">
        <f t="shared" si="287"/>
        <v>Grain Mount: 0.25 – 0.50 mm</v>
      </c>
      <c r="L2792" t="s">
        <v>8998</v>
      </c>
      <c r="M2792" s="1" t="str">
        <f>HYPERLINK("http://geochem.nrcan.gc.ca/cdogs/content/kwd/kwd030126_e.htm", "St")</f>
        <v>St</v>
      </c>
      <c r="N2792" t="s">
        <v>21282</v>
      </c>
      <c r="O2792" t="s">
        <v>235</v>
      </c>
      <c r="P2792" t="s">
        <v>1124</v>
      </c>
      <c r="Q2792" t="s">
        <v>21283</v>
      </c>
      <c r="R2792" t="s">
        <v>223</v>
      </c>
      <c r="S2792" t="s">
        <v>21284</v>
      </c>
      <c r="T2792" t="s">
        <v>3380</v>
      </c>
      <c r="U2792" t="s">
        <v>223</v>
      </c>
      <c r="V2792" t="s">
        <v>21285</v>
      </c>
      <c r="W2792" t="s">
        <v>17496</v>
      </c>
      <c r="X2792" t="s">
        <v>1494</v>
      </c>
    </row>
    <row r="2793" spans="1:24" x14ac:dyDescent="0.25">
      <c r="A2793" t="s">
        <v>21286</v>
      </c>
      <c r="B2793" t="s">
        <v>21287</v>
      </c>
      <c r="C2793" s="1" t="str">
        <f t="shared" si="291"/>
        <v>21:0981</v>
      </c>
      <c r="D2793" s="1" t="str">
        <f t="shared" si="292"/>
        <v>21:0001</v>
      </c>
      <c r="E2793" t="s">
        <v>21280</v>
      </c>
      <c r="F2793" t="s">
        <v>21288</v>
      </c>
      <c r="H2793">
        <v>64.682369800000004</v>
      </c>
      <c r="I2793">
        <v>-109.6924575</v>
      </c>
      <c r="J2793" s="1" t="str">
        <f t="shared" si="294"/>
        <v>Till</v>
      </c>
      <c r="K2793" s="1" t="str">
        <f t="shared" si="287"/>
        <v>Grain Mount: 0.25 – 0.50 mm</v>
      </c>
      <c r="L2793" t="s">
        <v>8998</v>
      </c>
      <c r="M2793" s="1" t="str">
        <f>HYPERLINK("http://geochem.nrcan.gc.ca/cdogs/content/kwd/kwd030526_e.htm", "Grs")</f>
        <v>Grs</v>
      </c>
      <c r="N2793" t="s">
        <v>1626</v>
      </c>
      <c r="O2793" t="s">
        <v>21289</v>
      </c>
      <c r="P2793" t="s">
        <v>449</v>
      </c>
      <c r="Q2793" t="s">
        <v>21290</v>
      </c>
      <c r="R2793" t="s">
        <v>33</v>
      </c>
      <c r="S2793" t="s">
        <v>1436</v>
      </c>
      <c r="T2793" t="s">
        <v>21291</v>
      </c>
      <c r="U2793" t="s">
        <v>33</v>
      </c>
      <c r="V2793" t="s">
        <v>21292</v>
      </c>
      <c r="W2793" t="s">
        <v>345</v>
      </c>
      <c r="X2793" t="s">
        <v>21293</v>
      </c>
    </row>
    <row r="2794" spans="1:24" x14ac:dyDescent="0.25">
      <c r="A2794" t="s">
        <v>21294</v>
      </c>
      <c r="B2794" t="s">
        <v>21295</v>
      </c>
      <c r="C2794" s="1" t="str">
        <f t="shared" si="291"/>
        <v>21:0981</v>
      </c>
      <c r="D2794" s="1" t="str">
        <f t="shared" si="292"/>
        <v>21:0001</v>
      </c>
      <c r="E2794" t="s">
        <v>21280</v>
      </c>
      <c r="F2794" t="s">
        <v>21296</v>
      </c>
      <c r="H2794">
        <v>64.682369800000004</v>
      </c>
      <c r="I2794">
        <v>-109.6924575</v>
      </c>
      <c r="J2794" s="1" t="str">
        <f t="shared" si="294"/>
        <v>Till</v>
      </c>
      <c r="K2794" s="1" t="str">
        <f t="shared" si="287"/>
        <v>Grain Mount: 0.25 – 0.50 mm</v>
      </c>
      <c r="L2794" t="s">
        <v>8998</v>
      </c>
      <c r="M2794" s="1" t="str">
        <f>HYPERLINK("http://geochem.nrcan.gc.ca/cdogs/content/kwd/kwd030120_e.htm", "Ilm")</f>
        <v>Ilm</v>
      </c>
      <c r="N2794" t="s">
        <v>1193</v>
      </c>
      <c r="O2794" t="s">
        <v>420</v>
      </c>
      <c r="P2794" t="s">
        <v>806</v>
      </c>
      <c r="Q2794" t="s">
        <v>21297</v>
      </c>
      <c r="R2794" t="s">
        <v>226</v>
      </c>
      <c r="S2794" t="s">
        <v>2141</v>
      </c>
      <c r="T2794" t="s">
        <v>13573</v>
      </c>
      <c r="U2794" t="s">
        <v>33</v>
      </c>
      <c r="V2794" t="s">
        <v>33</v>
      </c>
      <c r="W2794" t="s">
        <v>21298</v>
      </c>
      <c r="X2794" t="s">
        <v>15867</v>
      </c>
    </row>
    <row r="2795" spans="1:24" x14ac:dyDescent="0.25">
      <c r="A2795" t="s">
        <v>21299</v>
      </c>
      <c r="B2795" t="s">
        <v>21300</v>
      </c>
      <c r="C2795" s="1" t="str">
        <f t="shared" si="291"/>
        <v>21:0981</v>
      </c>
      <c r="D2795" s="1" t="str">
        <f t="shared" si="292"/>
        <v>21:0001</v>
      </c>
      <c r="E2795" t="s">
        <v>21280</v>
      </c>
      <c r="F2795" t="s">
        <v>21301</v>
      </c>
      <c r="H2795">
        <v>64.682369800000004</v>
      </c>
      <c r="I2795">
        <v>-109.6924575</v>
      </c>
      <c r="J2795" s="1" t="str">
        <f t="shared" si="294"/>
        <v>Till</v>
      </c>
      <c r="K2795" s="1" t="str">
        <f t="shared" si="287"/>
        <v>Grain Mount: 0.25 – 0.50 mm</v>
      </c>
      <c r="L2795" t="s">
        <v>8998</v>
      </c>
      <c r="M2795" s="1" t="str">
        <f>HYPERLINK("http://geochem.nrcan.gc.ca/cdogs/content/kwd/kwd030120_e.htm", "Ilm")</f>
        <v>Ilm</v>
      </c>
      <c r="N2795" t="s">
        <v>494</v>
      </c>
      <c r="O2795" t="s">
        <v>142</v>
      </c>
      <c r="P2795" t="s">
        <v>184</v>
      </c>
      <c r="Q2795" t="s">
        <v>10005</v>
      </c>
      <c r="R2795" t="s">
        <v>33</v>
      </c>
      <c r="S2795" t="s">
        <v>400</v>
      </c>
      <c r="T2795" t="s">
        <v>12176</v>
      </c>
      <c r="U2795" t="s">
        <v>33</v>
      </c>
      <c r="V2795" t="s">
        <v>1036</v>
      </c>
      <c r="W2795" t="s">
        <v>21302</v>
      </c>
      <c r="X2795" t="s">
        <v>21303</v>
      </c>
    </row>
    <row r="2796" spans="1:24" x14ac:dyDescent="0.25">
      <c r="A2796" t="s">
        <v>21304</v>
      </c>
      <c r="B2796" t="s">
        <v>21305</v>
      </c>
      <c r="C2796" s="1" t="str">
        <f t="shared" si="291"/>
        <v>21:0981</v>
      </c>
      <c r="D2796" s="1" t="str">
        <f t="shared" si="292"/>
        <v>21:0001</v>
      </c>
      <c r="E2796" t="s">
        <v>21280</v>
      </c>
      <c r="F2796" t="s">
        <v>21306</v>
      </c>
      <c r="H2796">
        <v>64.682369800000004</v>
      </c>
      <c r="I2796">
        <v>-109.6924575</v>
      </c>
      <c r="J2796" s="1" t="str">
        <f t="shared" si="294"/>
        <v>Till</v>
      </c>
      <c r="K2796" s="1" t="str">
        <f t="shared" ref="K2796:K2859" si="295">HYPERLINK("http://geochem.nrcan.gc.ca/cdogs/content/kwd/kwd080043_e.htm", "Grain Mount: 0.25 – 0.50 mm")</f>
        <v>Grain Mount: 0.25 – 0.50 mm</v>
      </c>
      <c r="L2796" t="s">
        <v>8998</v>
      </c>
      <c r="M2796" s="1" t="str">
        <f>HYPERLINK("http://geochem.nrcan.gc.ca/cdogs/content/kwd/kwd030118_e.htm", "Hem")</f>
        <v>Hem</v>
      </c>
      <c r="N2796" t="s">
        <v>1350</v>
      </c>
      <c r="O2796" t="s">
        <v>409</v>
      </c>
      <c r="P2796" t="s">
        <v>33</v>
      </c>
      <c r="Q2796" t="s">
        <v>21307</v>
      </c>
      <c r="R2796" t="s">
        <v>33</v>
      </c>
      <c r="S2796" t="s">
        <v>457</v>
      </c>
      <c r="T2796" t="s">
        <v>4842</v>
      </c>
      <c r="U2796" t="s">
        <v>33</v>
      </c>
      <c r="V2796" t="s">
        <v>4913</v>
      </c>
      <c r="W2796" t="s">
        <v>61</v>
      </c>
      <c r="X2796" t="s">
        <v>18374</v>
      </c>
    </row>
    <row r="2797" spans="1:24" x14ac:dyDescent="0.25">
      <c r="A2797" t="s">
        <v>21308</v>
      </c>
      <c r="B2797" t="s">
        <v>21309</v>
      </c>
      <c r="C2797" s="1" t="str">
        <f t="shared" si="291"/>
        <v>21:0981</v>
      </c>
      <c r="D2797" s="1" t="str">
        <f t="shared" si="292"/>
        <v>21:0001</v>
      </c>
      <c r="E2797" t="s">
        <v>21280</v>
      </c>
      <c r="F2797" t="s">
        <v>21310</v>
      </c>
      <c r="H2797">
        <v>64.682369800000004</v>
      </c>
      <c r="I2797">
        <v>-109.6924575</v>
      </c>
      <c r="J2797" s="1" t="str">
        <f t="shared" si="294"/>
        <v>Till</v>
      </c>
      <c r="K2797" s="1" t="str">
        <f t="shared" si="295"/>
        <v>Grain Mount: 0.25 – 0.50 mm</v>
      </c>
      <c r="L2797" t="s">
        <v>8998</v>
      </c>
      <c r="M2797" s="1" t="str">
        <f>HYPERLINK("http://geochem.nrcan.gc.ca/cdogs/content/kwd/kwd030120_e.htm", "Ilm")</f>
        <v>Ilm</v>
      </c>
      <c r="N2797" t="s">
        <v>233</v>
      </c>
      <c r="O2797" t="s">
        <v>420</v>
      </c>
      <c r="P2797" t="s">
        <v>254</v>
      </c>
      <c r="Q2797" t="s">
        <v>21311</v>
      </c>
      <c r="R2797" t="s">
        <v>33</v>
      </c>
      <c r="S2797" t="s">
        <v>868</v>
      </c>
      <c r="T2797" t="s">
        <v>13084</v>
      </c>
      <c r="U2797" t="s">
        <v>33</v>
      </c>
      <c r="V2797" t="s">
        <v>33</v>
      </c>
      <c r="W2797" t="s">
        <v>21312</v>
      </c>
      <c r="X2797" t="s">
        <v>21313</v>
      </c>
    </row>
    <row r="2798" spans="1:24" x14ac:dyDescent="0.25">
      <c r="A2798" t="s">
        <v>21314</v>
      </c>
      <c r="B2798" t="s">
        <v>21315</v>
      </c>
      <c r="C2798" s="1" t="str">
        <f t="shared" si="291"/>
        <v>21:0981</v>
      </c>
      <c r="D2798" s="1" t="str">
        <f t="shared" si="292"/>
        <v>21:0001</v>
      </c>
      <c r="E2798" t="s">
        <v>21280</v>
      </c>
      <c r="F2798" t="s">
        <v>21316</v>
      </c>
      <c r="H2798">
        <v>64.682369800000004</v>
      </c>
      <c r="I2798">
        <v>-109.6924575</v>
      </c>
      <c r="J2798" s="1" t="str">
        <f t="shared" si="294"/>
        <v>Till</v>
      </c>
      <c r="K2798" s="1" t="str">
        <f t="shared" si="295"/>
        <v>Grain Mount: 0.25 – 0.50 mm</v>
      </c>
      <c r="L2798" t="s">
        <v>8998</v>
      </c>
      <c r="M2798" s="1" t="str">
        <f>HYPERLINK("http://geochem.nrcan.gc.ca/cdogs/content/kwd/kwd030541_e.htm", "Ti_Mag")</f>
        <v>Ti_Mag</v>
      </c>
      <c r="N2798" t="s">
        <v>669</v>
      </c>
      <c r="O2798" t="s">
        <v>33</v>
      </c>
      <c r="P2798" t="s">
        <v>9486</v>
      </c>
      <c r="Q2798" t="s">
        <v>21317</v>
      </c>
      <c r="R2798" t="s">
        <v>33</v>
      </c>
      <c r="S2798" t="s">
        <v>569</v>
      </c>
      <c r="T2798" t="s">
        <v>987</v>
      </c>
      <c r="U2798" t="s">
        <v>33</v>
      </c>
      <c r="V2798" t="s">
        <v>307</v>
      </c>
      <c r="W2798" t="s">
        <v>11621</v>
      </c>
      <c r="X2798" t="s">
        <v>21318</v>
      </c>
    </row>
    <row r="2799" spans="1:24" x14ac:dyDescent="0.25">
      <c r="A2799" t="s">
        <v>21319</v>
      </c>
      <c r="B2799" t="s">
        <v>21320</v>
      </c>
      <c r="C2799" s="1" t="str">
        <f t="shared" si="291"/>
        <v>21:0981</v>
      </c>
      <c r="D2799" s="1" t="str">
        <f t="shared" si="292"/>
        <v>21:0001</v>
      </c>
      <c r="E2799" t="s">
        <v>21280</v>
      </c>
      <c r="F2799" t="s">
        <v>21321</v>
      </c>
      <c r="H2799">
        <v>64.682369800000004</v>
      </c>
      <c r="I2799">
        <v>-109.6924575</v>
      </c>
      <c r="J2799" s="1" t="str">
        <f t="shared" si="294"/>
        <v>Till</v>
      </c>
      <c r="K2799" s="1" t="str">
        <f t="shared" si="295"/>
        <v>Grain Mount: 0.25 – 0.50 mm</v>
      </c>
      <c r="L2799" t="s">
        <v>8998</v>
      </c>
      <c r="M2799" s="1" t="str">
        <f t="shared" ref="M2799:M2804" si="296">HYPERLINK("http://geochem.nrcan.gc.ca/cdogs/content/kwd/kwd030120_e.htm", "Ilm")</f>
        <v>Ilm</v>
      </c>
      <c r="N2799" t="s">
        <v>1036</v>
      </c>
      <c r="O2799" t="s">
        <v>366</v>
      </c>
      <c r="P2799" t="s">
        <v>234</v>
      </c>
      <c r="Q2799" t="s">
        <v>21322</v>
      </c>
      <c r="R2799" t="s">
        <v>87</v>
      </c>
      <c r="S2799" t="s">
        <v>645</v>
      </c>
      <c r="T2799" t="s">
        <v>13215</v>
      </c>
      <c r="U2799" t="s">
        <v>226</v>
      </c>
      <c r="V2799" t="s">
        <v>33</v>
      </c>
      <c r="W2799" t="s">
        <v>3495</v>
      </c>
      <c r="X2799" t="s">
        <v>10324</v>
      </c>
    </row>
    <row r="2800" spans="1:24" x14ac:dyDescent="0.25">
      <c r="A2800" t="s">
        <v>21323</v>
      </c>
      <c r="B2800" t="s">
        <v>21324</v>
      </c>
      <c r="C2800" s="1" t="str">
        <f t="shared" si="291"/>
        <v>21:0981</v>
      </c>
      <c r="D2800" s="1" t="str">
        <f t="shared" si="292"/>
        <v>21:0001</v>
      </c>
      <c r="E2800" t="s">
        <v>21325</v>
      </c>
      <c r="F2800" t="s">
        <v>21326</v>
      </c>
      <c r="H2800">
        <v>64.707932200000002</v>
      </c>
      <c r="I2800">
        <v>-109.5779489</v>
      </c>
      <c r="J2800" s="1" t="str">
        <f t="shared" si="294"/>
        <v>Till</v>
      </c>
      <c r="K2800" s="1" t="str">
        <f t="shared" si="295"/>
        <v>Grain Mount: 0.25 – 0.50 mm</v>
      </c>
      <c r="L2800" t="s">
        <v>8998</v>
      </c>
      <c r="M2800" s="1" t="str">
        <f t="shared" si="296"/>
        <v>Ilm</v>
      </c>
      <c r="N2800" t="s">
        <v>420</v>
      </c>
      <c r="O2800" t="s">
        <v>457</v>
      </c>
      <c r="P2800" t="s">
        <v>221</v>
      </c>
      <c r="Q2800" t="s">
        <v>21327</v>
      </c>
      <c r="R2800" t="s">
        <v>33</v>
      </c>
      <c r="S2800" t="s">
        <v>1827</v>
      </c>
      <c r="T2800" t="s">
        <v>791</v>
      </c>
      <c r="U2800" t="s">
        <v>33</v>
      </c>
      <c r="V2800" t="s">
        <v>33</v>
      </c>
      <c r="W2800" t="s">
        <v>21328</v>
      </c>
      <c r="X2800" t="s">
        <v>9082</v>
      </c>
    </row>
    <row r="2801" spans="1:24" x14ac:dyDescent="0.25">
      <c r="A2801" t="s">
        <v>21329</v>
      </c>
      <c r="B2801" t="s">
        <v>21330</v>
      </c>
      <c r="C2801" s="1" t="str">
        <f t="shared" si="291"/>
        <v>21:0981</v>
      </c>
      <c r="D2801" s="1" t="str">
        <f t="shared" si="292"/>
        <v>21:0001</v>
      </c>
      <c r="E2801" t="s">
        <v>21325</v>
      </c>
      <c r="F2801" t="s">
        <v>21331</v>
      </c>
      <c r="H2801">
        <v>64.707932200000002</v>
      </c>
      <c r="I2801">
        <v>-109.5779489</v>
      </c>
      <c r="J2801" s="1" t="str">
        <f t="shared" si="294"/>
        <v>Till</v>
      </c>
      <c r="K2801" s="1" t="str">
        <f t="shared" si="295"/>
        <v>Grain Mount: 0.25 – 0.50 mm</v>
      </c>
      <c r="L2801" t="s">
        <v>8998</v>
      </c>
      <c r="M2801" s="1" t="str">
        <f t="shared" si="296"/>
        <v>Ilm</v>
      </c>
      <c r="N2801" t="s">
        <v>318</v>
      </c>
      <c r="O2801" t="s">
        <v>420</v>
      </c>
      <c r="P2801" t="s">
        <v>1558</v>
      </c>
      <c r="Q2801" t="s">
        <v>21332</v>
      </c>
      <c r="R2801" t="s">
        <v>234</v>
      </c>
      <c r="S2801" t="s">
        <v>3969</v>
      </c>
      <c r="T2801" t="s">
        <v>293</v>
      </c>
      <c r="U2801" t="s">
        <v>33</v>
      </c>
      <c r="V2801" t="s">
        <v>33</v>
      </c>
      <c r="W2801" t="s">
        <v>21333</v>
      </c>
      <c r="X2801" t="s">
        <v>21334</v>
      </c>
    </row>
    <row r="2802" spans="1:24" x14ac:dyDescent="0.25">
      <c r="A2802" t="s">
        <v>21335</v>
      </c>
      <c r="B2802" t="s">
        <v>21336</v>
      </c>
      <c r="C2802" s="1" t="str">
        <f t="shared" si="291"/>
        <v>21:0981</v>
      </c>
      <c r="D2802" s="1" t="str">
        <f t="shared" si="292"/>
        <v>21:0001</v>
      </c>
      <c r="E2802" t="s">
        <v>21325</v>
      </c>
      <c r="F2802" t="s">
        <v>21337</v>
      </c>
      <c r="H2802">
        <v>64.707932200000002</v>
      </c>
      <c r="I2802">
        <v>-109.5779489</v>
      </c>
      <c r="J2802" s="1" t="str">
        <f t="shared" si="294"/>
        <v>Till</v>
      </c>
      <c r="K2802" s="1" t="str">
        <f t="shared" si="295"/>
        <v>Grain Mount: 0.25 – 0.50 mm</v>
      </c>
      <c r="L2802" t="s">
        <v>8998</v>
      </c>
      <c r="M2802" s="1" t="str">
        <f t="shared" si="296"/>
        <v>Ilm</v>
      </c>
      <c r="N2802" t="s">
        <v>170</v>
      </c>
      <c r="O2802" t="s">
        <v>47</v>
      </c>
      <c r="P2802" t="s">
        <v>806</v>
      </c>
      <c r="Q2802" t="s">
        <v>21338</v>
      </c>
      <c r="R2802" t="s">
        <v>33</v>
      </c>
      <c r="S2802" t="s">
        <v>7111</v>
      </c>
      <c r="T2802" t="s">
        <v>903</v>
      </c>
      <c r="U2802" t="s">
        <v>33</v>
      </c>
      <c r="V2802" t="s">
        <v>33</v>
      </c>
      <c r="W2802" t="s">
        <v>21339</v>
      </c>
      <c r="X2802" t="s">
        <v>21340</v>
      </c>
    </row>
    <row r="2803" spans="1:24" x14ac:dyDescent="0.25">
      <c r="A2803" t="s">
        <v>21341</v>
      </c>
      <c r="B2803" t="s">
        <v>21342</v>
      </c>
      <c r="C2803" s="1" t="str">
        <f t="shared" si="291"/>
        <v>21:0981</v>
      </c>
      <c r="D2803" s="1" t="str">
        <f t="shared" si="292"/>
        <v>21:0001</v>
      </c>
      <c r="E2803" t="s">
        <v>21325</v>
      </c>
      <c r="F2803" t="s">
        <v>21343</v>
      </c>
      <c r="H2803">
        <v>64.707932200000002</v>
      </c>
      <c r="I2803">
        <v>-109.5779489</v>
      </c>
      <c r="J2803" s="1" t="str">
        <f t="shared" si="294"/>
        <v>Till</v>
      </c>
      <c r="K2803" s="1" t="str">
        <f t="shared" si="295"/>
        <v>Grain Mount: 0.25 – 0.50 mm</v>
      </c>
      <c r="L2803" t="s">
        <v>8998</v>
      </c>
      <c r="M2803" s="1" t="str">
        <f t="shared" si="296"/>
        <v>Ilm</v>
      </c>
      <c r="N2803" t="s">
        <v>36</v>
      </c>
      <c r="O2803" t="s">
        <v>223</v>
      </c>
      <c r="P2803" t="s">
        <v>278</v>
      </c>
      <c r="Q2803" t="s">
        <v>21344</v>
      </c>
      <c r="R2803" t="s">
        <v>33</v>
      </c>
      <c r="S2803" t="s">
        <v>12326</v>
      </c>
      <c r="T2803" t="s">
        <v>4718</v>
      </c>
      <c r="U2803" t="s">
        <v>33</v>
      </c>
      <c r="V2803" t="s">
        <v>33</v>
      </c>
      <c r="W2803" t="s">
        <v>21345</v>
      </c>
      <c r="X2803" t="s">
        <v>21346</v>
      </c>
    </row>
    <row r="2804" spans="1:24" x14ac:dyDescent="0.25">
      <c r="A2804" t="s">
        <v>21347</v>
      </c>
      <c r="B2804" t="s">
        <v>21348</v>
      </c>
      <c r="C2804" s="1" t="str">
        <f t="shared" si="291"/>
        <v>21:0981</v>
      </c>
      <c r="D2804" s="1" t="str">
        <f t="shared" si="292"/>
        <v>21:0001</v>
      </c>
      <c r="E2804" t="s">
        <v>21325</v>
      </c>
      <c r="F2804" t="s">
        <v>21349</v>
      </c>
      <c r="H2804">
        <v>64.707932200000002</v>
      </c>
      <c r="I2804">
        <v>-109.5779489</v>
      </c>
      <c r="J2804" s="1" t="str">
        <f t="shared" si="294"/>
        <v>Till</v>
      </c>
      <c r="K2804" s="1" t="str">
        <f t="shared" si="295"/>
        <v>Grain Mount: 0.25 – 0.50 mm</v>
      </c>
      <c r="L2804" t="s">
        <v>8998</v>
      </c>
      <c r="M2804" s="1" t="str">
        <f t="shared" si="296"/>
        <v>Ilm</v>
      </c>
      <c r="N2804" t="s">
        <v>36</v>
      </c>
      <c r="O2804" t="s">
        <v>223</v>
      </c>
      <c r="P2804" t="s">
        <v>470</v>
      </c>
      <c r="Q2804" t="s">
        <v>21350</v>
      </c>
      <c r="R2804" t="s">
        <v>331</v>
      </c>
      <c r="S2804" t="s">
        <v>3921</v>
      </c>
      <c r="T2804" t="s">
        <v>4224</v>
      </c>
      <c r="U2804" t="s">
        <v>33</v>
      </c>
      <c r="V2804" t="s">
        <v>33</v>
      </c>
      <c r="W2804" t="s">
        <v>21131</v>
      </c>
      <c r="X2804" t="s">
        <v>6719</v>
      </c>
    </row>
    <row r="2805" spans="1:24" x14ac:dyDescent="0.25">
      <c r="A2805" t="s">
        <v>21351</v>
      </c>
      <c r="B2805" t="s">
        <v>21352</v>
      </c>
      <c r="C2805" s="1" t="str">
        <f t="shared" si="291"/>
        <v>21:0981</v>
      </c>
      <c r="D2805" s="1" t="str">
        <f t="shared" si="292"/>
        <v>21:0001</v>
      </c>
      <c r="E2805" t="s">
        <v>21353</v>
      </c>
      <c r="F2805" t="s">
        <v>21354</v>
      </c>
      <c r="H2805">
        <v>64.263522600000002</v>
      </c>
      <c r="I2805">
        <v>-109.48510159999999</v>
      </c>
      <c r="J2805" s="1" t="str">
        <f t="shared" si="294"/>
        <v>Till</v>
      </c>
      <c r="K2805" s="1" t="str">
        <f t="shared" si="295"/>
        <v>Grain Mount: 0.25 – 0.50 mm</v>
      </c>
      <c r="L2805" t="s">
        <v>8998</v>
      </c>
      <c r="M2805" s="1" t="str">
        <f>HYPERLINK("http://geochem.nrcan.gc.ca/cdogs/content/kwd/kwd030536_e.htm", "Lcx")</f>
        <v>Lcx</v>
      </c>
      <c r="N2805" t="s">
        <v>156</v>
      </c>
      <c r="O2805" t="s">
        <v>246</v>
      </c>
      <c r="P2805" t="s">
        <v>469</v>
      </c>
      <c r="Q2805" t="s">
        <v>21355</v>
      </c>
      <c r="R2805" t="s">
        <v>366</v>
      </c>
      <c r="S2805" t="s">
        <v>1029</v>
      </c>
      <c r="T2805" t="s">
        <v>13756</v>
      </c>
      <c r="U2805" t="s">
        <v>33</v>
      </c>
      <c r="V2805" t="s">
        <v>33</v>
      </c>
      <c r="W2805" t="s">
        <v>21356</v>
      </c>
      <c r="X2805" t="s">
        <v>21357</v>
      </c>
    </row>
    <row r="2806" spans="1:24" x14ac:dyDescent="0.25">
      <c r="A2806" t="s">
        <v>21358</v>
      </c>
      <c r="B2806" t="s">
        <v>21359</v>
      </c>
      <c r="C2806" s="1" t="str">
        <f t="shared" si="291"/>
        <v>21:0981</v>
      </c>
      <c r="D2806" s="1" t="str">
        <f t="shared" si="292"/>
        <v>21:0001</v>
      </c>
      <c r="E2806" t="s">
        <v>21353</v>
      </c>
      <c r="F2806" t="s">
        <v>21360</v>
      </c>
      <c r="H2806">
        <v>64.263522600000002</v>
      </c>
      <c r="I2806">
        <v>-109.48510159999999</v>
      </c>
      <c r="J2806" s="1" t="str">
        <f t="shared" si="294"/>
        <v>Till</v>
      </c>
      <c r="K2806" s="1" t="str">
        <f t="shared" si="295"/>
        <v>Grain Mount: 0.25 – 0.50 mm</v>
      </c>
      <c r="L2806" t="s">
        <v>8998</v>
      </c>
      <c r="M2806" s="1" t="str">
        <f t="shared" ref="M2806:M2812" si="297">HYPERLINK("http://geochem.nrcan.gc.ca/cdogs/content/kwd/kwd030120_e.htm", "Ilm")</f>
        <v>Ilm</v>
      </c>
      <c r="N2806" t="s">
        <v>233</v>
      </c>
      <c r="O2806" t="s">
        <v>36</v>
      </c>
      <c r="P2806" t="s">
        <v>955</v>
      </c>
      <c r="Q2806" t="s">
        <v>21361</v>
      </c>
      <c r="R2806" t="s">
        <v>87</v>
      </c>
      <c r="S2806" t="s">
        <v>1388</v>
      </c>
      <c r="T2806" t="s">
        <v>1678</v>
      </c>
      <c r="U2806" t="s">
        <v>33</v>
      </c>
      <c r="V2806" t="s">
        <v>33</v>
      </c>
      <c r="W2806" t="s">
        <v>21362</v>
      </c>
      <c r="X2806" t="s">
        <v>21363</v>
      </c>
    </row>
    <row r="2807" spans="1:24" x14ac:dyDescent="0.25">
      <c r="A2807" t="s">
        <v>21364</v>
      </c>
      <c r="B2807" t="s">
        <v>21365</v>
      </c>
      <c r="C2807" s="1" t="str">
        <f t="shared" si="291"/>
        <v>21:0981</v>
      </c>
      <c r="D2807" s="1" t="str">
        <f t="shared" si="292"/>
        <v>21:0001</v>
      </c>
      <c r="E2807" t="s">
        <v>21353</v>
      </c>
      <c r="F2807" t="s">
        <v>21366</v>
      </c>
      <c r="H2807">
        <v>64.263522600000002</v>
      </c>
      <c r="I2807">
        <v>-109.48510159999999</v>
      </c>
      <c r="J2807" s="1" t="str">
        <f t="shared" si="294"/>
        <v>Till</v>
      </c>
      <c r="K2807" s="1" t="str">
        <f t="shared" si="295"/>
        <v>Grain Mount: 0.25 – 0.50 mm</v>
      </c>
      <c r="L2807" t="s">
        <v>8998</v>
      </c>
      <c r="M2807" s="1" t="str">
        <f t="shared" si="297"/>
        <v>Ilm</v>
      </c>
      <c r="N2807" t="s">
        <v>509</v>
      </c>
      <c r="O2807" t="s">
        <v>255</v>
      </c>
      <c r="P2807" t="s">
        <v>156</v>
      </c>
      <c r="Q2807" t="s">
        <v>21367</v>
      </c>
      <c r="R2807" t="s">
        <v>420</v>
      </c>
      <c r="S2807" t="s">
        <v>13314</v>
      </c>
      <c r="T2807" t="s">
        <v>1367</v>
      </c>
      <c r="U2807" t="s">
        <v>223</v>
      </c>
      <c r="V2807" t="s">
        <v>33</v>
      </c>
      <c r="W2807" t="s">
        <v>21368</v>
      </c>
      <c r="X2807" t="s">
        <v>9643</v>
      </c>
    </row>
    <row r="2808" spans="1:24" x14ac:dyDescent="0.25">
      <c r="A2808" t="s">
        <v>21369</v>
      </c>
      <c r="B2808" t="s">
        <v>21370</v>
      </c>
      <c r="C2808" s="1" t="str">
        <f t="shared" si="291"/>
        <v>21:0981</v>
      </c>
      <c r="D2808" s="1" t="str">
        <f t="shared" si="292"/>
        <v>21:0001</v>
      </c>
      <c r="E2808" t="s">
        <v>21353</v>
      </c>
      <c r="F2808" t="s">
        <v>21371</v>
      </c>
      <c r="H2808">
        <v>64.263522600000002</v>
      </c>
      <c r="I2808">
        <v>-109.48510159999999</v>
      </c>
      <c r="J2808" s="1" t="str">
        <f t="shared" si="294"/>
        <v>Till</v>
      </c>
      <c r="K2808" s="1" t="str">
        <f t="shared" si="295"/>
        <v>Grain Mount: 0.25 – 0.50 mm</v>
      </c>
      <c r="L2808" t="s">
        <v>8998</v>
      </c>
      <c r="M2808" s="1" t="str">
        <f t="shared" si="297"/>
        <v>Ilm</v>
      </c>
      <c r="N2808" t="s">
        <v>209</v>
      </c>
      <c r="O2808" t="s">
        <v>142</v>
      </c>
      <c r="P2808" t="s">
        <v>420</v>
      </c>
      <c r="Q2808" t="s">
        <v>9647</v>
      </c>
      <c r="R2808" t="s">
        <v>331</v>
      </c>
      <c r="S2808" t="s">
        <v>35</v>
      </c>
      <c r="T2808" t="s">
        <v>21372</v>
      </c>
      <c r="U2808" t="s">
        <v>33</v>
      </c>
      <c r="V2808" t="s">
        <v>101</v>
      </c>
      <c r="W2808" t="s">
        <v>5471</v>
      </c>
      <c r="X2808" t="s">
        <v>21373</v>
      </c>
    </row>
    <row r="2809" spans="1:24" x14ac:dyDescent="0.25">
      <c r="A2809" t="s">
        <v>21374</v>
      </c>
      <c r="B2809" t="s">
        <v>21375</v>
      </c>
      <c r="C2809" s="1" t="str">
        <f t="shared" si="291"/>
        <v>21:0981</v>
      </c>
      <c r="D2809" s="1" t="str">
        <f t="shared" si="292"/>
        <v>21:0001</v>
      </c>
      <c r="E2809" t="s">
        <v>21353</v>
      </c>
      <c r="F2809" t="s">
        <v>21376</v>
      </c>
      <c r="H2809">
        <v>64.263522600000002</v>
      </c>
      <c r="I2809">
        <v>-109.48510159999999</v>
      </c>
      <c r="J2809" s="1" t="str">
        <f t="shared" si="294"/>
        <v>Till</v>
      </c>
      <c r="K2809" s="1" t="str">
        <f t="shared" si="295"/>
        <v>Grain Mount: 0.25 – 0.50 mm</v>
      </c>
      <c r="L2809" t="s">
        <v>8998</v>
      </c>
      <c r="M2809" s="1" t="str">
        <f t="shared" si="297"/>
        <v>Ilm</v>
      </c>
      <c r="N2809" t="s">
        <v>1350</v>
      </c>
      <c r="O2809" t="s">
        <v>728</v>
      </c>
      <c r="P2809" t="s">
        <v>412</v>
      </c>
      <c r="Q2809" t="s">
        <v>2370</v>
      </c>
      <c r="R2809" t="s">
        <v>234</v>
      </c>
      <c r="S2809" t="s">
        <v>6600</v>
      </c>
      <c r="T2809" t="s">
        <v>6885</v>
      </c>
      <c r="U2809" t="s">
        <v>33</v>
      </c>
      <c r="V2809" t="s">
        <v>33</v>
      </c>
      <c r="W2809" t="s">
        <v>21377</v>
      </c>
      <c r="X2809" t="s">
        <v>21378</v>
      </c>
    </row>
    <row r="2810" spans="1:24" x14ac:dyDescent="0.25">
      <c r="A2810" t="s">
        <v>21379</v>
      </c>
      <c r="B2810" t="s">
        <v>21380</v>
      </c>
      <c r="C2810" s="1" t="str">
        <f t="shared" si="291"/>
        <v>21:0981</v>
      </c>
      <c r="D2810" s="1" t="str">
        <f t="shared" si="292"/>
        <v>21:0001</v>
      </c>
      <c r="E2810" t="s">
        <v>21353</v>
      </c>
      <c r="F2810" t="s">
        <v>21381</v>
      </c>
      <c r="H2810">
        <v>64.263522600000002</v>
      </c>
      <c r="I2810">
        <v>-109.48510159999999</v>
      </c>
      <c r="J2810" s="1" t="str">
        <f t="shared" si="294"/>
        <v>Till</v>
      </c>
      <c r="K2810" s="1" t="str">
        <f t="shared" si="295"/>
        <v>Grain Mount: 0.25 – 0.50 mm</v>
      </c>
      <c r="L2810" t="s">
        <v>8998</v>
      </c>
      <c r="M2810" s="1" t="str">
        <f t="shared" si="297"/>
        <v>Ilm</v>
      </c>
      <c r="N2810" t="s">
        <v>115</v>
      </c>
      <c r="O2810" t="s">
        <v>33</v>
      </c>
      <c r="P2810" t="s">
        <v>4224</v>
      </c>
      <c r="Q2810" t="s">
        <v>21382</v>
      </c>
      <c r="R2810" t="s">
        <v>220</v>
      </c>
      <c r="S2810" t="s">
        <v>2038</v>
      </c>
      <c r="T2810" t="s">
        <v>768</v>
      </c>
      <c r="U2810" t="s">
        <v>33</v>
      </c>
      <c r="V2810" t="s">
        <v>33</v>
      </c>
      <c r="W2810" t="s">
        <v>21383</v>
      </c>
      <c r="X2810" t="s">
        <v>21384</v>
      </c>
    </row>
    <row r="2811" spans="1:24" x14ac:dyDescent="0.25">
      <c r="A2811" t="s">
        <v>21385</v>
      </c>
      <c r="B2811" t="s">
        <v>21386</v>
      </c>
      <c r="C2811" s="1" t="str">
        <f t="shared" si="291"/>
        <v>21:0981</v>
      </c>
      <c r="D2811" s="1" t="str">
        <f t="shared" si="292"/>
        <v>21:0001</v>
      </c>
      <c r="E2811" t="s">
        <v>21353</v>
      </c>
      <c r="F2811" t="s">
        <v>21387</v>
      </c>
      <c r="H2811">
        <v>64.263522600000002</v>
      </c>
      <c r="I2811">
        <v>-109.48510159999999</v>
      </c>
      <c r="J2811" s="1" t="str">
        <f t="shared" si="294"/>
        <v>Till</v>
      </c>
      <c r="K2811" s="1" t="str">
        <f t="shared" si="295"/>
        <v>Grain Mount: 0.25 – 0.50 mm</v>
      </c>
      <c r="L2811" t="s">
        <v>8998</v>
      </c>
      <c r="M2811" s="1" t="str">
        <f t="shared" si="297"/>
        <v>Ilm</v>
      </c>
      <c r="N2811" t="s">
        <v>115</v>
      </c>
      <c r="O2811" t="s">
        <v>220</v>
      </c>
      <c r="P2811" t="s">
        <v>3235</v>
      </c>
      <c r="Q2811" t="s">
        <v>21388</v>
      </c>
      <c r="R2811" t="s">
        <v>33</v>
      </c>
      <c r="S2811" t="s">
        <v>20089</v>
      </c>
      <c r="T2811" t="s">
        <v>13345</v>
      </c>
      <c r="U2811" t="s">
        <v>33</v>
      </c>
      <c r="V2811" t="s">
        <v>686</v>
      </c>
      <c r="W2811" t="s">
        <v>21389</v>
      </c>
      <c r="X2811" t="s">
        <v>21390</v>
      </c>
    </row>
    <row r="2812" spans="1:24" x14ac:dyDescent="0.25">
      <c r="A2812" t="s">
        <v>21391</v>
      </c>
      <c r="B2812" t="s">
        <v>21392</v>
      </c>
      <c r="C2812" s="1" t="str">
        <f t="shared" si="291"/>
        <v>21:0981</v>
      </c>
      <c r="D2812" s="1" t="str">
        <f t="shared" si="292"/>
        <v>21:0001</v>
      </c>
      <c r="E2812" t="s">
        <v>21353</v>
      </c>
      <c r="F2812" t="s">
        <v>21393</v>
      </c>
      <c r="H2812">
        <v>64.263522600000002</v>
      </c>
      <c r="I2812">
        <v>-109.48510159999999</v>
      </c>
      <c r="J2812" s="1" t="str">
        <f t="shared" si="294"/>
        <v>Till</v>
      </c>
      <c r="K2812" s="1" t="str">
        <f t="shared" si="295"/>
        <v>Grain Mount: 0.25 – 0.50 mm</v>
      </c>
      <c r="L2812" t="s">
        <v>8998</v>
      </c>
      <c r="M2812" s="1" t="str">
        <f t="shared" si="297"/>
        <v>Ilm</v>
      </c>
      <c r="N2812" t="s">
        <v>669</v>
      </c>
      <c r="O2812" t="s">
        <v>33</v>
      </c>
      <c r="P2812" t="s">
        <v>676</v>
      </c>
      <c r="Q2812" t="s">
        <v>21394</v>
      </c>
      <c r="R2812" t="s">
        <v>223</v>
      </c>
      <c r="S2812" t="s">
        <v>14411</v>
      </c>
      <c r="T2812" t="s">
        <v>5135</v>
      </c>
      <c r="U2812" t="s">
        <v>33</v>
      </c>
      <c r="V2812" t="s">
        <v>33</v>
      </c>
      <c r="W2812" t="s">
        <v>10481</v>
      </c>
      <c r="X2812" t="s">
        <v>19123</v>
      </c>
    </row>
    <row r="2813" spans="1:24" x14ac:dyDescent="0.25">
      <c r="A2813" t="s">
        <v>21395</v>
      </c>
      <c r="B2813" t="s">
        <v>21396</v>
      </c>
      <c r="C2813" s="1" t="str">
        <f t="shared" si="291"/>
        <v>21:0981</v>
      </c>
      <c r="D2813" s="1" t="str">
        <f t="shared" si="292"/>
        <v>21:0001</v>
      </c>
      <c r="E2813" t="s">
        <v>21353</v>
      </c>
      <c r="F2813" t="s">
        <v>21397</v>
      </c>
      <c r="H2813">
        <v>64.263522600000002</v>
      </c>
      <c r="I2813">
        <v>-109.48510159999999</v>
      </c>
      <c r="J2813" s="1" t="str">
        <f t="shared" si="294"/>
        <v>Till</v>
      </c>
      <c r="K2813" s="1" t="str">
        <f t="shared" si="295"/>
        <v>Grain Mount: 0.25 – 0.50 mm</v>
      </c>
      <c r="L2813" t="s">
        <v>8998</v>
      </c>
      <c r="M2813" s="1" t="str">
        <f>HYPERLINK("http://geochem.nrcan.gc.ca/cdogs/content/kwd/kwd030533_e.htm", "Tur")</f>
        <v>Tur</v>
      </c>
      <c r="N2813" t="s">
        <v>21398</v>
      </c>
      <c r="O2813" t="s">
        <v>13345</v>
      </c>
      <c r="P2813" t="s">
        <v>184</v>
      </c>
      <c r="Q2813" t="s">
        <v>21235</v>
      </c>
      <c r="R2813" t="s">
        <v>469</v>
      </c>
      <c r="S2813" t="s">
        <v>21399</v>
      </c>
      <c r="T2813" t="s">
        <v>693</v>
      </c>
      <c r="U2813" t="s">
        <v>237</v>
      </c>
      <c r="V2813" t="s">
        <v>21400</v>
      </c>
      <c r="W2813" t="s">
        <v>2016</v>
      </c>
      <c r="X2813" t="s">
        <v>21401</v>
      </c>
    </row>
    <row r="2814" spans="1:24" x14ac:dyDescent="0.25">
      <c r="A2814" t="s">
        <v>21402</v>
      </c>
      <c r="B2814" t="s">
        <v>21403</v>
      </c>
      <c r="C2814" s="1" t="str">
        <f t="shared" si="291"/>
        <v>21:0981</v>
      </c>
      <c r="D2814" s="1" t="str">
        <f t="shared" si="292"/>
        <v>21:0001</v>
      </c>
      <c r="E2814" t="s">
        <v>21353</v>
      </c>
      <c r="F2814" t="s">
        <v>21404</v>
      </c>
      <c r="H2814">
        <v>64.263522600000002</v>
      </c>
      <c r="I2814">
        <v>-109.48510159999999</v>
      </c>
      <c r="J2814" s="1" t="str">
        <f t="shared" si="294"/>
        <v>Till</v>
      </c>
      <c r="K2814" s="1" t="str">
        <f t="shared" si="295"/>
        <v>Grain Mount: 0.25 – 0.50 mm</v>
      </c>
      <c r="L2814" t="s">
        <v>8998</v>
      </c>
      <c r="M2814" s="1" t="str">
        <f>HYPERLINK("http://geochem.nrcan.gc.ca/cdogs/content/kwd/kwd030541_e.htm", "Ti_Mag")</f>
        <v>Ti_Mag</v>
      </c>
      <c r="N2814" t="s">
        <v>494</v>
      </c>
      <c r="O2814" t="s">
        <v>420</v>
      </c>
      <c r="P2814" t="s">
        <v>782</v>
      </c>
      <c r="Q2814" t="s">
        <v>21405</v>
      </c>
      <c r="R2814" t="s">
        <v>101</v>
      </c>
      <c r="S2814" t="s">
        <v>4992</v>
      </c>
      <c r="T2814" t="s">
        <v>2707</v>
      </c>
      <c r="U2814" t="s">
        <v>33</v>
      </c>
      <c r="V2814" t="s">
        <v>490</v>
      </c>
      <c r="W2814" t="s">
        <v>21406</v>
      </c>
      <c r="X2814" t="s">
        <v>21407</v>
      </c>
    </row>
    <row r="2815" spans="1:24" x14ac:dyDescent="0.25">
      <c r="A2815" t="s">
        <v>21408</v>
      </c>
      <c r="B2815" t="s">
        <v>21409</v>
      </c>
      <c r="C2815" s="1" t="str">
        <f t="shared" si="291"/>
        <v>21:0981</v>
      </c>
      <c r="D2815" s="1" t="str">
        <f t="shared" si="292"/>
        <v>21:0001</v>
      </c>
      <c r="E2815" t="s">
        <v>21353</v>
      </c>
      <c r="F2815" t="s">
        <v>21410</v>
      </c>
      <c r="H2815">
        <v>64.263522600000002</v>
      </c>
      <c r="I2815">
        <v>-109.48510159999999</v>
      </c>
      <c r="J2815" s="1" t="str">
        <f t="shared" si="294"/>
        <v>Till</v>
      </c>
      <c r="K2815" s="1" t="str">
        <f t="shared" si="295"/>
        <v>Grain Mount: 0.25 – 0.50 mm</v>
      </c>
      <c r="L2815" t="s">
        <v>8998</v>
      </c>
      <c r="M2815" s="1" t="str">
        <f>HYPERLINK("http://geochem.nrcan.gc.ca/cdogs/content/kwd/kwd030541_e.htm", "Ti_Mag")</f>
        <v>Ti_Mag</v>
      </c>
      <c r="N2815" t="s">
        <v>1397</v>
      </c>
      <c r="O2815" t="s">
        <v>246</v>
      </c>
      <c r="P2815" t="s">
        <v>15977</v>
      </c>
      <c r="Q2815" t="s">
        <v>21411</v>
      </c>
      <c r="R2815" t="s">
        <v>33</v>
      </c>
      <c r="S2815" t="s">
        <v>957</v>
      </c>
      <c r="T2815" t="s">
        <v>4842</v>
      </c>
      <c r="U2815" t="s">
        <v>33</v>
      </c>
      <c r="V2815" t="s">
        <v>175</v>
      </c>
      <c r="W2815" t="s">
        <v>21412</v>
      </c>
      <c r="X2815" t="s">
        <v>21413</v>
      </c>
    </row>
    <row r="2816" spans="1:24" x14ac:dyDescent="0.25">
      <c r="A2816" t="s">
        <v>21414</v>
      </c>
      <c r="B2816" t="s">
        <v>21415</v>
      </c>
      <c r="C2816" s="1" t="str">
        <f t="shared" si="291"/>
        <v>21:0981</v>
      </c>
      <c r="D2816" s="1" t="str">
        <f t="shared" si="292"/>
        <v>21:0001</v>
      </c>
      <c r="E2816" t="s">
        <v>21353</v>
      </c>
      <c r="F2816" t="s">
        <v>21416</v>
      </c>
      <c r="H2816">
        <v>64.263522600000002</v>
      </c>
      <c r="I2816">
        <v>-109.48510159999999</v>
      </c>
      <c r="J2816" s="1" t="str">
        <f t="shared" si="294"/>
        <v>Till</v>
      </c>
      <c r="K2816" s="1" t="str">
        <f t="shared" si="295"/>
        <v>Grain Mount: 0.25 – 0.50 mm</v>
      </c>
      <c r="L2816" t="s">
        <v>8998</v>
      </c>
      <c r="M2816" s="1" t="str">
        <f>HYPERLINK("http://geochem.nrcan.gc.ca/cdogs/content/kwd/kwd030120_e.htm", "Ilm")</f>
        <v>Ilm</v>
      </c>
      <c r="N2816" t="s">
        <v>307</v>
      </c>
      <c r="O2816" t="s">
        <v>686</v>
      </c>
      <c r="P2816" t="s">
        <v>469</v>
      </c>
      <c r="Q2816" t="s">
        <v>21417</v>
      </c>
      <c r="R2816" t="s">
        <v>223</v>
      </c>
      <c r="S2816" t="s">
        <v>1758</v>
      </c>
      <c r="T2816" t="s">
        <v>330</v>
      </c>
      <c r="U2816" t="s">
        <v>33</v>
      </c>
      <c r="V2816" t="s">
        <v>33</v>
      </c>
      <c r="W2816" t="s">
        <v>21418</v>
      </c>
      <c r="X2816" t="s">
        <v>21419</v>
      </c>
    </row>
    <row r="2817" spans="1:24" x14ac:dyDescent="0.25">
      <c r="A2817" t="s">
        <v>21420</v>
      </c>
      <c r="B2817" t="s">
        <v>21421</v>
      </c>
      <c r="C2817" s="1" t="str">
        <f t="shared" si="291"/>
        <v>21:0981</v>
      </c>
      <c r="D2817" s="1" t="str">
        <f t="shared" si="292"/>
        <v>21:0001</v>
      </c>
      <c r="E2817" t="s">
        <v>21353</v>
      </c>
      <c r="F2817" t="s">
        <v>21422</v>
      </c>
      <c r="H2817">
        <v>64.263522600000002</v>
      </c>
      <c r="I2817">
        <v>-109.48510159999999</v>
      </c>
      <c r="J2817" s="1" t="str">
        <f t="shared" si="294"/>
        <v>Till</v>
      </c>
      <c r="K2817" s="1" t="str">
        <f t="shared" si="295"/>
        <v>Grain Mount: 0.25 – 0.50 mm</v>
      </c>
      <c r="L2817" t="s">
        <v>8998</v>
      </c>
      <c r="M2817" s="1" t="str">
        <f>HYPERLINK("http://geochem.nrcan.gc.ca/cdogs/content/kwd/kwd030120_e.htm", "Ilm")</f>
        <v>Ilm</v>
      </c>
      <c r="N2817" t="s">
        <v>254</v>
      </c>
      <c r="O2817" t="s">
        <v>235</v>
      </c>
      <c r="P2817" t="s">
        <v>2038</v>
      </c>
      <c r="Q2817" t="s">
        <v>21423</v>
      </c>
      <c r="R2817" t="s">
        <v>33</v>
      </c>
      <c r="S2817" t="s">
        <v>4933</v>
      </c>
      <c r="T2817" t="s">
        <v>799</v>
      </c>
      <c r="U2817" t="s">
        <v>424</v>
      </c>
      <c r="V2817" t="s">
        <v>33</v>
      </c>
      <c r="W2817" t="s">
        <v>21424</v>
      </c>
      <c r="X2817" t="s">
        <v>21425</v>
      </c>
    </row>
    <row r="2818" spans="1:24" x14ac:dyDescent="0.25">
      <c r="A2818" t="s">
        <v>21426</v>
      </c>
      <c r="B2818" t="s">
        <v>21427</v>
      </c>
      <c r="C2818" s="1" t="str">
        <f t="shared" si="291"/>
        <v>21:0981</v>
      </c>
      <c r="D2818" s="1" t="str">
        <f t="shared" si="292"/>
        <v>21:0001</v>
      </c>
      <c r="E2818" t="s">
        <v>21353</v>
      </c>
      <c r="F2818" t="s">
        <v>21428</v>
      </c>
      <c r="H2818">
        <v>64.263522600000002</v>
      </c>
      <c r="I2818">
        <v>-109.48510159999999</v>
      </c>
      <c r="J2818" s="1" t="str">
        <f t="shared" si="294"/>
        <v>Till</v>
      </c>
      <c r="K2818" s="1" t="str">
        <f t="shared" si="295"/>
        <v>Grain Mount: 0.25 – 0.50 mm</v>
      </c>
      <c r="L2818" t="s">
        <v>8998</v>
      </c>
      <c r="M2818" s="1" t="str">
        <f>HYPERLINK("http://geochem.nrcan.gc.ca/cdogs/content/kwd/kwd030707_e.htm", "Clb")</f>
        <v>Clb</v>
      </c>
      <c r="N2818" t="s">
        <v>278</v>
      </c>
      <c r="O2818" t="s">
        <v>254</v>
      </c>
      <c r="P2818" t="s">
        <v>569</v>
      </c>
      <c r="Q2818" t="s">
        <v>21429</v>
      </c>
      <c r="R2818" t="s">
        <v>33</v>
      </c>
      <c r="S2818" t="s">
        <v>156</v>
      </c>
      <c r="T2818" t="s">
        <v>21430</v>
      </c>
      <c r="U2818" t="s">
        <v>33</v>
      </c>
      <c r="V2818" t="s">
        <v>20343</v>
      </c>
      <c r="W2818" t="s">
        <v>282</v>
      </c>
      <c r="X2818" t="s">
        <v>21431</v>
      </c>
    </row>
    <row r="2819" spans="1:24" x14ac:dyDescent="0.25">
      <c r="A2819" t="s">
        <v>21432</v>
      </c>
      <c r="B2819" t="s">
        <v>21433</v>
      </c>
      <c r="C2819" s="1" t="str">
        <f t="shared" si="291"/>
        <v>21:0981</v>
      </c>
      <c r="D2819" s="1" t="str">
        <f t="shared" si="292"/>
        <v>21:0001</v>
      </c>
      <c r="E2819" t="s">
        <v>21353</v>
      </c>
      <c r="F2819" t="s">
        <v>21434</v>
      </c>
      <c r="H2819">
        <v>64.263522600000002</v>
      </c>
      <c r="I2819">
        <v>-109.48510159999999</v>
      </c>
      <c r="J2819" s="1" t="str">
        <f t="shared" si="294"/>
        <v>Till</v>
      </c>
      <c r="K2819" s="1" t="str">
        <f t="shared" si="295"/>
        <v>Grain Mount: 0.25 – 0.50 mm</v>
      </c>
      <c r="L2819" t="s">
        <v>8998</v>
      </c>
      <c r="M2819" s="1" t="str">
        <f>HYPERLINK("http://geochem.nrcan.gc.ca/cdogs/content/kwd/kwd030120_e.htm", "Ilm")</f>
        <v>Ilm</v>
      </c>
      <c r="N2819" t="s">
        <v>686</v>
      </c>
      <c r="O2819" t="s">
        <v>33</v>
      </c>
      <c r="P2819" t="s">
        <v>669</v>
      </c>
      <c r="Q2819" t="s">
        <v>21435</v>
      </c>
      <c r="R2819" t="s">
        <v>474</v>
      </c>
      <c r="S2819" t="s">
        <v>21436</v>
      </c>
      <c r="T2819" t="s">
        <v>5659</v>
      </c>
      <c r="U2819" t="s">
        <v>33</v>
      </c>
      <c r="V2819" t="s">
        <v>33</v>
      </c>
      <c r="W2819" t="s">
        <v>21437</v>
      </c>
      <c r="X2819" t="s">
        <v>10482</v>
      </c>
    </row>
    <row r="2820" spans="1:24" x14ac:dyDescent="0.25">
      <c r="A2820" t="s">
        <v>21438</v>
      </c>
      <c r="B2820" t="s">
        <v>21439</v>
      </c>
      <c r="C2820" s="1" t="str">
        <f t="shared" si="291"/>
        <v>21:0981</v>
      </c>
      <c r="D2820" s="1" t="str">
        <f t="shared" si="292"/>
        <v>21:0001</v>
      </c>
      <c r="E2820" t="s">
        <v>21353</v>
      </c>
      <c r="F2820" t="s">
        <v>21440</v>
      </c>
      <c r="H2820">
        <v>64.263522600000002</v>
      </c>
      <c r="I2820">
        <v>-109.48510159999999</v>
      </c>
      <c r="J2820" s="1" t="str">
        <f t="shared" si="294"/>
        <v>Till</v>
      </c>
      <c r="K2820" s="1" t="str">
        <f t="shared" si="295"/>
        <v>Grain Mount: 0.25 – 0.50 mm</v>
      </c>
      <c r="L2820" t="s">
        <v>8998</v>
      </c>
      <c r="M2820" s="1" t="str">
        <f>HYPERLINK("http://geochem.nrcan.gc.ca/cdogs/content/kwd/kwd030120_e.htm", "Ilm")</f>
        <v>Ilm</v>
      </c>
      <c r="N2820" t="s">
        <v>209</v>
      </c>
      <c r="O2820" t="s">
        <v>33</v>
      </c>
      <c r="P2820" t="s">
        <v>633</v>
      </c>
      <c r="Q2820" t="s">
        <v>21441</v>
      </c>
      <c r="R2820" t="s">
        <v>226</v>
      </c>
      <c r="S2820" t="s">
        <v>13084</v>
      </c>
      <c r="T2820" t="s">
        <v>1408</v>
      </c>
      <c r="U2820" t="s">
        <v>104</v>
      </c>
      <c r="V2820" t="s">
        <v>33</v>
      </c>
      <c r="W2820" t="s">
        <v>21442</v>
      </c>
      <c r="X2820" t="s">
        <v>21443</v>
      </c>
    </row>
    <row r="2821" spans="1:24" x14ac:dyDescent="0.25">
      <c r="A2821" t="s">
        <v>21444</v>
      </c>
      <c r="B2821" t="s">
        <v>21445</v>
      </c>
      <c r="C2821" s="1" t="str">
        <f t="shared" si="291"/>
        <v>21:0981</v>
      </c>
      <c r="D2821" s="1" t="str">
        <f t="shared" si="292"/>
        <v>21:0001</v>
      </c>
      <c r="E2821" t="s">
        <v>21353</v>
      </c>
      <c r="F2821" t="s">
        <v>21446</v>
      </c>
      <c r="H2821">
        <v>64.263522600000002</v>
      </c>
      <c r="I2821">
        <v>-109.48510159999999</v>
      </c>
      <c r="J2821" s="1" t="str">
        <f t="shared" si="294"/>
        <v>Till</v>
      </c>
      <c r="K2821" s="1" t="str">
        <f t="shared" si="295"/>
        <v>Grain Mount: 0.25 – 0.50 mm</v>
      </c>
      <c r="L2821" t="s">
        <v>8998</v>
      </c>
      <c r="M2821" s="1" t="str">
        <f>HYPERLINK("http://geochem.nrcan.gc.ca/cdogs/content/kwd/kwd030536_e.htm", "Lcx")</f>
        <v>Lcx</v>
      </c>
      <c r="N2821" t="s">
        <v>1621</v>
      </c>
      <c r="O2821" t="s">
        <v>234</v>
      </c>
      <c r="P2821" t="s">
        <v>4827</v>
      </c>
      <c r="Q2821" t="s">
        <v>21447</v>
      </c>
      <c r="R2821" t="s">
        <v>1269</v>
      </c>
      <c r="S2821" t="s">
        <v>6408</v>
      </c>
      <c r="T2821" t="s">
        <v>8088</v>
      </c>
      <c r="U2821" t="s">
        <v>90</v>
      </c>
      <c r="V2821" t="s">
        <v>101</v>
      </c>
      <c r="W2821" t="s">
        <v>21448</v>
      </c>
      <c r="X2821" t="s">
        <v>21449</v>
      </c>
    </row>
    <row r="2822" spans="1:24" x14ac:dyDescent="0.25">
      <c r="A2822" t="s">
        <v>21450</v>
      </c>
      <c r="B2822" t="s">
        <v>21451</v>
      </c>
      <c r="C2822" s="1" t="str">
        <f t="shared" si="291"/>
        <v>21:0981</v>
      </c>
      <c r="D2822" s="1" t="str">
        <f t="shared" si="292"/>
        <v>21:0001</v>
      </c>
      <c r="E2822" t="s">
        <v>21353</v>
      </c>
      <c r="F2822" t="s">
        <v>21452</v>
      </c>
      <c r="H2822">
        <v>64.263522600000002</v>
      </c>
      <c r="I2822">
        <v>-109.48510159999999</v>
      </c>
      <c r="J2822" s="1" t="str">
        <f t="shared" si="294"/>
        <v>Till</v>
      </c>
      <c r="K2822" s="1" t="str">
        <f t="shared" si="295"/>
        <v>Grain Mount: 0.25 – 0.50 mm</v>
      </c>
      <c r="L2822" t="s">
        <v>8998</v>
      </c>
      <c r="M2822" s="1" t="str">
        <f>HYPERLINK("http://geochem.nrcan.gc.ca/cdogs/content/kwd/kwd030125_e.htm", "Rt")</f>
        <v>Rt</v>
      </c>
      <c r="N2822" t="s">
        <v>307</v>
      </c>
      <c r="O2822" t="s">
        <v>728</v>
      </c>
      <c r="P2822" t="s">
        <v>3819</v>
      </c>
      <c r="Q2822" t="s">
        <v>6412</v>
      </c>
      <c r="R2822" t="s">
        <v>33</v>
      </c>
      <c r="S2822" t="s">
        <v>245</v>
      </c>
      <c r="T2822" t="s">
        <v>1124</v>
      </c>
      <c r="U2822" t="s">
        <v>33</v>
      </c>
      <c r="V2822" t="s">
        <v>33</v>
      </c>
      <c r="W2822" t="s">
        <v>2837</v>
      </c>
      <c r="X2822" t="s">
        <v>21453</v>
      </c>
    </row>
    <row r="2823" spans="1:24" x14ac:dyDescent="0.25">
      <c r="A2823" t="s">
        <v>21454</v>
      </c>
      <c r="B2823" t="s">
        <v>21455</v>
      </c>
      <c r="C2823" s="1" t="str">
        <f t="shared" si="291"/>
        <v>21:0981</v>
      </c>
      <c r="D2823" s="1" t="str">
        <f t="shared" si="292"/>
        <v>21:0001</v>
      </c>
      <c r="E2823" t="s">
        <v>21353</v>
      </c>
      <c r="F2823" t="s">
        <v>21456</v>
      </c>
      <c r="H2823">
        <v>64.263522600000002</v>
      </c>
      <c r="I2823">
        <v>-109.48510159999999</v>
      </c>
      <c r="J2823" s="1" t="str">
        <f t="shared" si="294"/>
        <v>Till</v>
      </c>
      <c r="K2823" s="1" t="str">
        <f t="shared" si="295"/>
        <v>Grain Mount: 0.25 – 0.50 mm</v>
      </c>
      <c r="L2823" t="s">
        <v>8998</v>
      </c>
      <c r="M2823" s="1" t="str">
        <f>HYPERLINK("http://geochem.nrcan.gc.ca/cdogs/content/kwd/kwd030120_e.htm", "Ilm")</f>
        <v>Ilm</v>
      </c>
      <c r="N2823" t="s">
        <v>4430</v>
      </c>
      <c r="O2823" t="s">
        <v>184</v>
      </c>
      <c r="P2823" t="s">
        <v>254</v>
      </c>
      <c r="Q2823" t="s">
        <v>21457</v>
      </c>
      <c r="R2823" t="s">
        <v>33</v>
      </c>
      <c r="S2823" t="s">
        <v>676</v>
      </c>
      <c r="T2823" t="s">
        <v>21436</v>
      </c>
      <c r="U2823" t="s">
        <v>246</v>
      </c>
      <c r="V2823" t="s">
        <v>33</v>
      </c>
      <c r="W2823" t="s">
        <v>21458</v>
      </c>
      <c r="X2823" t="s">
        <v>21459</v>
      </c>
    </row>
    <row r="2824" spans="1:24" x14ac:dyDescent="0.25">
      <c r="A2824" t="s">
        <v>21460</v>
      </c>
      <c r="B2824" t="s">
        <v>21461</v>
      </c>
      <c r="C2824" s="1" t="str">
        <f t="shared" si="291"/>
        <v>21:0981</v>
      </c>
      <c r="D2824" s="1" t="str">
        <f t="shared" si="292"/>
        <v>21:0001</v>
      </c>
      <c r="E2824" t="s">
        <v>21353</v>
      </c>
      <c r="F2824" t="s">
        <v>21462</v>
      </c>
      <c r="H2824">
        <v>64.263522600000002</v>
      </c>
      <c r="I2824">
        <v>-109.48510159999999</v>
      </c>
      <c r="J2824" s="1" t="str">
        <f t="shared" si="294"/>
        <v>Till</v>
      </c>
      <c r="K2824" s="1" t="str">
        <f t="shared" si="295"/>
        <v>Grain Mount: 0.25 – 0.50 mm</v>
      </c>
      <c r="L2824" t="s">
        <v>8998</v>
      </c>
      <c r="M2824" s="1" t="str">
        <f>HYPERLINK("http://geochem.nrcan.gc.ca/cdogs/content/kwd/kwd030118_e.htm", "Hem")</f>
        <v>Hem</v>
      </c>
      <c r="N2824" t="s">
        <v>1019</v>
      </c>
      <c r="O2824" t="s">
        <v>36</v>
      </c>
      <c r="P2824" t="s">
        <v>686</v>
      </c>
      <c r="Q2824" t="s">
        <v>21463</v>
      </c>
      <c r="R2824" t="s">
        <v>420</v>
      </c>
      <c r="S2824" t="s">
        <v>806</v>
      </c>
      <c r="T2824" t="s">
        <v>5979</v>
      </c>
      <c r="U2824" t="s">
        <v>255</v>
      </c>
      <c r="V2824" t="s">
        <v>1262</v>
      </c>
      <c r="W2824" t="s">
        <v>133</v>
      </c>
      <c r="X2824" t="s">
        <v>21464</v>
      </c>
    </row>
    <row r="2825" spans="1:24" x14ac:dyDescent="0.25">
      <c r="A2825" t="s">
        <v>21465</v>
      </c>
      <c r="B2825" t="s">
        <v>21466</v>
      </c>
      <c r="C2825" s="1" t="str">
        <f t="shared" si="291"/>
        <v>21:0981</v>
      </c>
      <c r="D2825" s="1" t="str">
        <f t="shared" si="292"/>
        <v>21:0001</v>
      </c>
      <c r="E2825" t="s">
        <v>21353</v>
      </c>
      <c r="F2825" t="s">
        <v>21467</v>
      </c>
      <c r="H2825">
        <v>64.263522600000002</v>
      </c>
      <c r="I2825">
        <v>-109.48510159999999</v>
      </c>
      <c r="J2825" s="1" t="str">
        <f t="shared" si="294"/>
        <v>Till</v>
      </c>
      <c r="K2825" s="1" t="str">
        <f t="shared" si="295"/>
        <v>Grain Mount: 0.25 – 0.50 mm</v>
      </c>
      <c r="L2825" t="s">
        <v>8998</v>
      </c>
      <c r="M2825" s="1" t="str">
        <f>HYPERLINK("http://geochem.nrcan.gc.ca/cdogs/content/kwd/kwd030120_e.htm", "Ilm")</f>
        <v>Ilm</v>
      </c>
      <c r="N2825" t="s">
        <v>509</v>
      </c>
      <c r="O2825" t="s">
        <v>33</v>
      </c>
      <c r="P2825" t="s">
        <v>226</v>
      </c>
      <c r="Q2825" t="s">
        <v>21468</v>
      </c>
      <c r="R2825" t="s">
        <v>33</v>
      </c>
      <c r="S2825" t="s">
        <v>1817</v>
      </c>
      <c r="T2825" t="s">
        <v>14595</v>
      </c>
      <c r="U2825" t="s">
        <v>33</v>
      </c>
      <c r="V2825" t="s">
        <v>33</v>
      </c>
      <c r="W2825" t="s">
        <v>21469</v>
      </c>
      <c r="X2825" t="s">
        <v>21419</v>
      </c>
    </row>
    <row r="2826" spans="1:24" x14ac:dyDescent="0.25">
      <c r="A2826" t="s">
        <v>21470</v>
      </c>
      <c r="B2826" t="s">
        <v>21471</v>
      </c>
      <c r="C2826" s="1" t="str">
        <f t="shared" si="291"/>
        <v>21:0981</v>
      </c>
      <c r="D2826" s="1" t="str">
        <f t="shared" si="292"/>
        <v>21:0001</v>
      </c>
      <c r="E2826" t="s">
        <v>21353</v>
      </c>
      <c r="F2826" t="s">
        <v>21472</v>
      </c>
      <c r="H2826">
        <v>64.263522600000002</v>
      </c>
      <c r="I2826">
        <v>-109.48510159999999</v>
      </c>
      <c r="J2826" s="1" t="str">
        <f t="shared" si="294"/>
        <v>Till</v>
      </c>
      <c r="K2826" s="1" t="str">
        <f t="shared" si="295"/>
        <v>Grain Mount: 0.25 – 0.50 mm</v>
      </c>
      <c r="L2826" t="s">
        <v>8998</v>
      </c>
      <c r="M2826" s="1" t="str">
        <f>HYPERLINK("http://geochem.nrcan.gc.ca/cdogs/content/kwd/kwd030120_e.htm", "Ilm")</f>
        <v>Ilm</v>
      </c>
      <c r="N2826" t="s">
        <v>156</v>
      </c>
      <c r="O2826" t="s">
        <v>142</v>
      </c>
      <c r="P2826" t="s">
        <v>307</v>
      </c>
      <c r="Q2826" t="s">
        <v>21473</v>
      </c>
      <c r="R2826" t="s">
        <v>33</v>
      </c>
      <c r="S2826" t="s">
        <v>15662</v>
      </c>
      <c r="T2826" t="s">
        <v>21474</v>
      </c>
      <c r="U2826" t="s">
        <v>209</v>
      </c>
      <c r="V2826" t="s">
        <v>36</v>
      </c>
      <c r="W2826" t="s">
        <v>4699</v>
      </c>
      <c r="X2826" t="s">
        <v>19686</v>
      </c>
    </row>
    <row r="2827" spans="1:24" x14ac:dyDescent="0.25">
      <c r="A2827" t="s">
        <v>21475</v>
      </c>
      <c r="B2827" t="s">
        <v>21476</v>
      </c>
      <c r="C2827" s="1" t="str">
        <f t="shared" si="291"/>
        <v>21:0981</v>
      </c>
      <c r="D2827" s="1" t="str">
        <f t="shared" si="292"/>
        <v>21:0001</v>
      </c>
      <c r="E2827" t="s">
        <v>21353</v>
      </c>
      <c r="F2827" t="s">
        <v>21477</v>
      </c>
      <c r="H2827">
        <v>64.263522600000002</v>
      </c>
      <c r="I2827">
        <v>-109.48510159999999</v>
      </c>
      <c r="J2827" s="1" t="str">
        <f t="shared" si="294"/>
        <v>Till</v>
      </c>
      <c r="K2827" s="1" t="str">
        <f t="shared" si="295"/>
        <v>Grain Mount: 0.25 – 0.50 mm</v>
      </c>
      <c r="L2827" t="s">
        <v>8998</v>
      </c>
      <c r="M2827" s="1" t="str">
        <f>HYPERLINK("http://geochem.nrcan.gc.ca/cdogs/content/kwd/kwd030118_e.htm", "Hem")</f>
        <v>Hem</v>
      </c>
      <c r="N2827" t="s">
        <v>4677</v>
      </c>
      <c r="O2827" t="s">
        <v>457</v>
      </c>
      <c r="P2827" t="s">
        <v>955</v>
      </c>
      <c r="Q2827" t="s">
        <v>21478</v>
      </c>
      <c r="R2827" t="s">
        <v>291</v>
      </c>
      <c r="S2827" t="s">
        <v>89</v>
      </c>
      <c r="T2827" t="s">
        <v>318</v>
      </c>
      <c r="U2827" t="s">
        <v>33</v>
      </c>
      <c r="V2827" t="s">
        <v>21479</v>
      </c>
      <c r="W2827" t="s">
        <v>501</v>
      </c>
      <c r="X2827" t="s">
        <v>21480</v>
      </c>
    </row>
    <row r="2828" spans="1:24" x14ac:dyDescent="0.25">
      <c r="A2828" t="s">
        <v>21481</v>
      </c>
      <c r="B2828" t="s">
        <v>21482</v>
      </c>
      <c r="C2828" s="1" t="str">
        <f t="shared" si="291"/>
        <v>21:0981</v>
      </c>
      <c r="D2828" s="1" t="str">
        <f t="shared" si="292"/>
        <v>21:0001</v>
      </c>
      <c r="E2828" t="s">
        <v>21353</v>
      </c>
      <c r="F2828" t="s">
        <v>21483</v>
      </c>
      <c r="H2828">
        <v>64.263522600000002</v>
      </c>
      <c r="I2828">
        <v>-109.48510159999999</v>
      </c>
      <c r="J2828" s="1" t="str">
        <f t="shared" si="294"/>
        <v>Till</v>
      </c>
      <c r="K2828" s="1" t="str">
        <f t="shared" si="295"/>
        <v>Grain Mount: 0.25 – 0.50 mm</v>
      </c>
      <c r="L2828" t="s">
        <v>8998</v>
      </c>
      <c r="M2828" s="1" t="str">
        <f>HYPERLINK("http://geochem.nrcan.gc.ca/cdogs/content/kwd/kwd030541_e.htm", "Ti_Mag")</f>
        <v>Ti_Mag</v>
      </c>
      <c r="N2828" t="s">
        <v>5979</v>
      </c>
      <c r="O2828" t="s">
        <v>366</v>
      </c>
      <c r="P2828" t="s">
        <v>1019</v>
      </c>
      <c r="Q2828" t="s">
        <v>21484</v>
      </c>
      <c r="R2828" t="s">
        <v>33</v>
      </c>
      <c r="S2828" t="s">
        <v>3222</v>
      </c>
      <c r="T2828" t="s">
        <v>129</v>
      </c>
      <c r="U2828" t="s">
        <v>501</v>
      </c>
      <c r="V2828" t="s">
        <v>307</v>
      </c>
      <c r="W2828" t="s">
        <v>21485</v>
      </c>
      <c r="X2828" t="s">
        <v>21486</v>
      </c>
    </row>
    <row r="2829" spans="1:24" x14ac:dyDescent="0.25">
      <c r="A2829" t="s">
        <v>21487</v>
      </c>
      <c r="B2829" t="s">
        <v>21488</v>
      </c>
      <c r="C2829" s="1" t="str">
        <f t="shared" si="291"/>
        <v>21:0981</v>
      </c>
      <c r="D2829" s="1" t="str">
        <f t="shared" si="292"/>
        <v>21:0001</v>
      </c>
      <c r="E2829" t="s">
        <v>21353</v>
      </c>
      <c r="F2829" t="s">
        <v>21489</v>
      </c>
      <c r="H2829">
        <v>64.263522600000002</v>
      </c>
      <c r="I2829">
        <v>-109.48510159999999</v>
      </c>
      <c r="J2829" s="1" t="str">
        <f t="shared" si="294"/>
        <v>Till</v>
      </c>
      <c r="K2829" s="1" t="str">
        <f t="shared" si="295"/>
        <v>Grain Mount: 0.25 – 0.50 mm</v>
      </c>
      <c r="L2829" t="s">
        <v>8998</v>
      </c>
      <c r="M2829" s="1" t="str">
        <f>HYPERLINK("http://geochem.nrcan.gc.ca/cdogs/content/kwd/kwd030120_e.htm", "Ilm")</f>
        <v>Ilm</v>
      </c>
      <c r="N2829" t="s">
        <v>233</v>
      </c>
      <c r="O2829" t="s">
        <v>462</v>
      </c>
      <c r="P2829" t="s">
        <v>172</v>
      </c>
      <c r="Q2829" t="s">
        <v>21490</v>
      </c>
      <c r="R2829" t="s">
        <v>33</v>
      </c>
      <c r="S2829" t="s">
        <v>1415</v>
      </c>
      <c r="T2829" t="s">
        <v>677</v>
      </c>
      <c r="U2829" t="s">
        <v>33</v>
      </c>
      <c r="V2829" t="s">
        <v>33</v>
      </c>
      <c r="W2829" t="s">
        <v>21491</v>
      </c>
      <c r="X2829" t="s">
        <v>19602</v>
      </c>
    </row>
    <row r="2830" spans="1:24" x14ac:dyDescent="0.25">
      <c r="A2830" t="s">
        <v>21492</v>
      </c>
      <c r="B2830" t="s">
        <v>21493</v>
      </c>
      <c r="C2830" s="1" t="str">
        <f t="shared" si="291"/>
        <v>21:0981</v>
      </c>
      <c r="D2830" s="1" t="str">
        <f t="shared" si="292"/>
        <v>21:0001</v>
      </c>
      <c r="E2830" t="s">
        <v>21494</v>
      </c>
      <c r="F2830" t="s">
        <v>21495</v>
      </c>
      <c r="H2830">
        <v>64.391314199999997</v>
      </c>
      <c r="I2830">
        <v>-109.7378626</v>
      </c>
      <c r="J2830" s="1" t="str">
        <f t="shared" si="294"/>
        <v>Till</v>
      </c>
      <c r="K2830" s="1" t="str">
        <f t="shared" si="295"/>
        <v>Grain Mount: 0.25 – 0.50 mm</v>
      </c>
      <c r="L2830" t="s">
        <v>8998</v>
      </c>
      <c r="M2830" s="1" t="str">
        <f>HYPERLINK("http://geochem.nrcan.gc.ca/cdogs/content/kwd/kwd030120_e.htm", "Ilm")</f>
        <v>Ilm</v>
      </c>
      <c r="N2830" t="s">
        <v>170</v>
      </c>
      <c r="O2830" t="s">
        <v>33</v>
      </c>
      <c r="P2830" t="s">
        <v>3235</v>
      </c>
      <c r="Q2830" t="s">
        <v>21496</v>
      </c>
      <c r="R2830" t="s">
        <v>33</v>
      </c>
      <c r="S2830" t="s">
        <v>6419</v>
      </c>
      <c r="T2830" t="s">
        <v>21497</v>
      </c>
      <c r="U2830" t="s">
        <v>33</v>
      </c>
      <c r="V2830" t="s">
        <v>33</v>
      </c>
      <c r="W2830" t="s">
        <v>21498</v>
      </c>
      <c r="X2830" t="s">
        <v>18654</v>
      </c>
    </row>
    <row r="2831" spans="1:24" x14ac:dyDescent="0.25">
      <c r="A2831" t="s">
        <v>21499</v>
      </c>
      <c r="B2831" t="s">
        <v>21500</v>
      </c>
      <c r="C2831" s="1" t="str">
        <f t="shared" si="291"/>
        <v>21:0981</v>
      </c>
      <c r="D2831" s="1" t="str">
        <f t="shared" si="292"/>
        <v>21:0001</v>
      </c>
      <c r="E2831" t="s">
        <v>21494</v>
      </c>
      <c r="F2831" t="s">
        <v>21501</v>
      </c>
      <c r="H2831">
        <v>64.391314199999997</v>
      </c>
      <c r="I2831">
        <v>-109.7378626</v>
      </c>
      <c r="J2831" s="1" t="str">
        <f t="shared" si="294"/>
        <v>Till</v>
      </c>
      <c r="K2831" s="1" t="str">
        <f t="shared" si="295"/>
        <v>Grain Mount: 0.25 – 0.50 mm</v>
      </c>
      <c r="L2831" t="s">
        <v>8998</v>
      </c>
      <c r="M2831" s="1" t="str">
        <f>HYPERLINK("http://geochem.nrcan.gc.ca/cdogs/content/kwd/kwd030120_e.htm", "Ilm")</f>
        <v>Ilm</v>
      </c>
      <c r="N2831" t="s">
        <v>254</v>
      </c>
      <c r="O2831" t="s">
        <v>2609</v>
      </c>
      <c r="P2831" t="s">
        <v>641</v>
      </c>
      <c r="Q2831" t="s">
        <v>21502</v>
      </c>
      <c r="R2831" t="s">
        <v>33</v>
      </c>
      <c r="S2831" t="s">
        <v>10177</v>
      </c>
      <c r="T2831" t="s">
        <v>3772</v>
      </c>
      <c r="U2831" t="s">
        <v>33</v>
      </c>
      <c r="V2831" t="s">
        <v>474</v>
      </c>
      <c r="W2831" t="s">
        <v>21503</v>
      </c>
      <c r="X2831" t="s">
        <v>6198</v>
      </c>
    </row>
    <row r="2832" spans="1:24" x14ac:dyDescent="0.25">
      <c r="A2832" t="s">
        <v>21504</v>
      </c>
      <c r="B2832" t="s">
        <v>21505</v>
      </c>
      <c r="C2832" s="1" t="str">
        <f t="shared" si="291"/>
        <v>21:0981</v>
      </c>
      <c r="D2832" s="1" t="str">
        <f t="shared" si="292"/>
        <v>21:0001</v>
      </c>
      <c r="E2832" t="s">
        <v>21494</v>
      </c>
      <c r="F2832" t="s">
        <v>21506</v>
      </c>
      <c r="H2832">
        <v>64.391314199999997</v>
      </c>
      <c r="I2832">
        <v>-109.7378626</v>
      </c>
      <c r="J2832" s="1" t="str">
        <f t="shared" si="294"/>
        <v>Till</v>
      </c>
      <c r="K2832" s="1" t="str">
        <f t="shared" si="295"/>
        <v>Grain Mount: 0.25 – 0.50 mm</v>
      </c>
      <c r="L2832" t="s">
        <v>8998</v>
      </c>
      <c r="M2832" s="1" t="str">
        <f>HYPERLINK("http://geochem.nrcan.gc.ca/cdogs/content/kwd/kwd030125_e.htm", "Rt")</f>
        <v>Rt</v>
      </c>
      <c r="N2832" t="s">
        <v>52</v>
      </c>
      <c r="O2832" t="s">
        <v>245</v>
      </c>
      <c r="P2832" t="s">
        <v>5776</v>
      </c>
      <c r="Q2832" t="s">
        <v>6778</v>
      </c>
      <c r="R2832" t="s">
        <v>291</v>
      </c>
      <c r="S2832" t="s">
        <v>36</v>
      </c>
      <c r="T2832" t="s">
        <v>87</v>
      </c>
      <c r="U2832" t="s">
        <v>33</v>
      </c>
      <c r="V2832" t="s">
        <v>33</v>
      </c>
      <c r="W2832" t="s">
        <v>21507</v>
      </c>
      <c r="X2832" t="s">
        <v>21508</v>
      </c>
    </row>
    <row r="2833" spans="1:24" x14ac:dyDescent="0.25">
      <c r="A2833" t="s">
        <v>21509</v>
      </c>
      <c r="B2833" t="s">
        <v>21510</v>
      </c>
      <c r="C2833" s="1" t="str">
        <f t="shared" si="291"/>
        <v>21:0981</v>
      </c>
      <c r="D2833" s="1" t="str">
        <f t="shared" si="292"/>
        <v>21:0001</v>
      </c>
      <c r="E2833" t="s">
        <v>21494</v>
      </c>
      <c r="F2833" t="s">
        <v>21511</v>
      </c>
      <c r="H2833">
        <v>64.391314199999997</v>
      </c>
      <c r="I2833">
        <v>-109.7378626</v>
      </c>
      <c r="J2833" s="1" t="str">
        <f t="shared" si="294"/>
        <v>Till</v>
      </c>
      <c r="K2833" s="1" t="str">
        <f t="shared" si="295"/>
        <v>Grain Mount: 0.25 – 0.50 mm</v>
      </c>
      <c r="L2833" t="s">
        <v>8998</v>
      </c>
      <c r="M2833" s="1" t="str">
        <f>HYPERLINK("http://geochem.nrcan.gc.ca/cdogs/content/kwd/kwd030120_e.htm", "Ilm")</f>
        <v>Ilm</v>
      </c>
      <c r="N2833" t="s">
        <v>509</v>
      </c>
      <c r="O2833" t="s">
        <v>220</v>
      </c>
      <c r="P2833" t="s">
        <v>490</v>
      </c>
      <c r="Q2833" t="s">
        <v>21512</v>
      </c>
      <c r="R2833" t="s">
        <v>728</v>
      </c>
      <c r="S2833" t="s">
        <v>1203</v>
      </c>
      <c r="T2833" t="s">
        <v>3236</v>
      </c>
      <c r="U2833" t="s">
        <v>33</v>
      </c>
      <c r="V2833" t="s">
        <v>33</v>
      </c>
      <c r="W2833" t="s">
        <v>21513</v>
      </c>
      <c r="X2833" t="s">
        <v>4589</v>
      </c>
    </row>
    <row r="2834" spans="1:24" x14ac:dyDescent="0.25">
      <c r="A2834" t="s">
        <v>21514</v>
      </c>
      <c r="B2834" t="s">
        <v>21515</v>
      </c>
      <c r="C2834" s="1" t="str">
        <f t="shared" si="291"/>
        <v>21:0981</v>
      </c>
      <c r="D2834" s="1" t="str">
        <f t="shared" si="292"/>
        <v>21:0001</v>
      </c>
      <c r="E2834" t="s">
        <v>21494</v>
      </c>
      <c r="F2834" t="s">
        <v>21516</v>
      </c>
      <c r="H2834">
        <v>64.391314199999997</v>
      </c>
      <c r="I2834">
        <v>-109.7378626</v>
      </c>
      <c r="J2834" s="1" t="str">
        <f t="shared" si="294"/>
        <v>Till</v>
      </c>
      <c r="K2834" s="1" t="str">
        <f t="shared" si="295"/>
        <v>Grain Mount: 0.25 – 0.50 mm</v>
      </c>
      <c r="L2834" t="s">
        <v>8998</v>
      </c>
      <c r="M2834" s="1" t="str">
        <f>HYPERLINK("http://geochem.nrcan.gc.ca/cdogs/content/kwd/kwd030120_e.htm", "Ilm")</f>
        <v>Ilm</v>
      </c>
      <c r="N2834" t="s">
        <v>36</v>
      </c>
      <c r="O2834" t="s">
        <v>420</v>
      </c>
      <c r="P2834" t="s">
        <v>782</v>
      </c>
      <c r="Q2834" t="s">
        <v>21517</v>
      </c>
      <c r="R2834" t="s">
        <v>474</v>
      </c>
      <c r="S2834" t="s">
        <v>1860</v>
      </c>
      <c r="T2834" t="s">
        <v>5145</v>
      </c>
      <c r="U2834" t="s">
        <v>33</v>
      </c>
      <c r="V2834" t="s">
        <v>33</v>
      </c>
      <c r="W2834" t="s">
        <v>21518</v>
      </c>
      <c r="X2834" t="s">
        <v>5073</v>
      </c>
    </row>
    <row r="2835" spans="1:24" x14ac:dyDescent="0.25">
      <c r="A2835" t="s">
        <v>21519</v>
      </c>
      <c r="B2835" t="s">
        <v>21520</v>
      </c>
      <c r="C2835" s="1" t="str">
        <f t="shared" si="291"/>
        <v>21:0981</v>
      </c>
      <c r="D2835" s="1" t="str">
        <f t="shared" si="292"/>
        <v>21:0001</v>
      </c>
      <c r="E2835" t="s">
        <v>21494</v>
      </c>
      <c r="F2835" t="s">
        <v>21521</v>
      </c>
      <c r="H2835">
        <v>64.391314199999997</v>
      </c>
      <c r="I2835">
        <v>-109.7378626</v>
      </c>
      <c r="J2835" s="1" t="str">
        <f t="shared" si="294"/>
        <v>Till</v>
      </c>
      <c r="K2835" s="1" t="str">
        <f t="shared" si="295"/>
        <v>Grain Mount: 0.25 – 0.50 mm</v>
      </c>
      <c r="L2835" t="s">
        <v>8998</v>
      </c>
      <c r="M2835" s="1" t="str">
        <f>HYPERLINK("http://geochem.nrcan.gc.ca/cdogs/content/kwd/kwd030120_e.htm", "Ilm")</f>
        <v>Ilm</v>
      </c>
      <c r="N2835" t="s">
        <v>254</v>
      </c>
      <c r="O2835" t="s">
        <v>36</v>
      </c>
      <c r="P2835" t="s">
        <v>398</v>
      </c>
      <c r="Q2835" t="s">
        <v>21522</v>
      </c>
      <c r="R2835" t="s">
        <v>33</v>
      </c>
      <c r="S2835" t="s">
        <v>2356</v>
      </c>
      <c r="T2835" t="s">
        <v>12099</v>
      </c>
      <c r="U2835" t="s">
        <v>142</v>
      </c>
      <c r="V2835" t="s">
        <v>33</v>
      </c>
      <c r="W2835" t="s">
        <v>21523</v>
      </c>
      <c r="X2835" t="s">
        <v>20106</v>
      </c>
    </row>
    <row r="2836" spans="1:24" x14ac:dyDescent="0.25">
      <c r="A2836" t="s">
        <v>21524</v>
      </c>
      <c r="B2836" t="s">
        <v>21525</v>
      </c>
      <c r="C2836" s="1" t="str">
        <f t="shared" ref="C2836:C2899" si="298">HYPERLINK("http://geochem.nrcan.gc.ca/cdogs/content/bdl/bdl210981_e.htm", "21:0981")</f>
        <v>21:0981</v>
      </c>
      <c r="D2836" s="1" t="str">
        <f t="shared" ref="D2836:D2899" si="299">HYPERLINK("http://geochem.nrcan.gc.ca/cdogs/content/svy/svy210001_e.htm", "21:0001")</f>
        <v>21:0001</v>
      </c>
      <c r="E2836" t="s">
        <v>21494</v>
      </c>
      <c r="F2836" t="s">
        <v>21526</v>
      </c>
      <c r="H2836">
        <v>64.391314199999997</v>
      </c>
      <c r="I2836">
        <v>-109.7378626</v>
      </c>
      <c r="J2836" s="1" t="str">
        <f t="shared" si="294"/>
        <v>Till</v>
      </c>
      <c r="K2836" s="1" t="str">
        <f t="shared" si="295"/>
        <v>Grain Mount: 0.25 – 0.50 mm</v>
      </c>
      <c r="L2836" t="s">
        <v>8998</v>
      </c>
      <c r="M2836" s="1" t="str">
        <f>HYPERLINK("http://geochem.nrcan.gc.ca/cdogs/content/kwd/kwd030120_e.htm", "Ilm")</f>
        <v>Ilm</v>
      </c>
      <c r="N2836" t="s">
        <v>380</v>
      </c>
      <c r="O2836" t="s">
        <v>220</v>
      </c>
      <c r="P2836" t="s">
        <v>184</v>
      </c>
      <c r="Q2836" t="s">
        <v>21527</v>
      </c>
      <c r="R2836" t="s">
        <v>474</v>
      </c>
      <c r="S2836" t="s">
        <v>16494</v>
      </c>
      <c r="T2836" t="s">
        <v>20372</v>
      </c>
      <c r="U2836" t="s">
        <v>33</v>
      </c>
      <c r="V2836" t="s">
        <v>33</v>
      </c>
      <c r="W2836" t="s">
        <v>21528</v>
      </c>
      <c r="X2836" t="s">
        <v>21529</v>
      </c>
    </row>
    <row r="2837" spans="1:24" x14ac:dyDescent="0.25">
      <c r="A2837" t="s">
        <v>21530</v>
      </c>
      <c r="B2837" t="s">
        <v>21531</v>
      </c>
      <c r="C2837" s="1" t="str">
        <f t="shared" si="298"/>
        <v>21:0981</v>
      </c>
      <c r="D2837" s="1" t="str">
        <f t="shared" si="299"/>
        <v>21:0001</v>
      </c>
      <c r="E2837" t="s">
        <v>21494</v>
      </c>
      <c r="F2837" t="s">
        <v>21532</v>
      </c>
      <c r="H2837">
        <v>64.391314199999997</v>
      </c>
      <c r="I2837">
        <v>-109.7378626</v>
      </c>
      <c r="J2837" s="1" t="str">
        <f t="shared" si="294"/>
        <v>Till</v>
      </c>
      <c r="K2837" s="1" t="str">
        <f t="shared" si="295"/>
        <v>Grain Mount: 0.25 – 0.50 mm</v>
      </c>
      <c r="L2837" t="s">
        <v>8998</v>
      </c>
      <c r="M2837" s="1" t="str">
        <f>HYPERLINK("http://geochem.nrcan.gc.ca/cdogs/content/kwd/kwd030536_e.htm", "Lcx")</f>
        <v>Lcx</v>
      </c>
      <c r="N2837" t="s">
        <v>501</v>
      </c>
      <c r="O2837" t="s">
        <v>420</v>
      </c>
      <c r="P2837" t="s">
        <v>782</v>
      </c>
      <c r="Q2837" t="s">
        <v>21533</v>
      </c>
      <c r="R2837" t="s">
        <v>234</v>
      </c>
      <c r="S2837" t="s">
        <v>11732</v>
      </c>
      <c r="T2837" t="s">
        <v>6780</v>
      </c>
      <c r="U2837" t="s">
        <v>209</v>
      </c>
      <c r="V2837" t="s">
        <v>33</v>
      </c>
      <c r="W2837" t="s">
        <v>8823</v>
      </c>
      <c r="X2837" t="s">
        <v>21534</v>
      </c>
    </row>
    <row r="2838" spans="1:24" x14ac:dyDescent="0.25">
      <c r="A2838" t="s">
        <v>21535</v>
      </c>
      <c r="B2838" t="s">
        <v>21536</v>
      </c>
      <c r="C2838" s="1" t="str">
        <f t="shared" si="298"/>
        <v>21:0981</v>
      </c>
      <c r="D2838" s="1" t="str">
        <f t="shared" si="299"/>
        <v>21:0001</v>
      </c>
      <c r="E2838" t="s">
        <v>21494</v>
      </c>
      <c r="F2838" t="s">
        <v>21537</v>
      </c>
      <c r="H2838">
        <v>64.391314199999997</v>
      </c>
      <c r="I2838">
        <v>-109.7378626</v>
      </c>
      <c r="J2838" s="1" t="str">
        <f t="shared" si="294"/>
        <v>Till</v>
      </c>
      <c r="K2838" s="1" t="str">
        <f t="shared" si="295"/>
        <v>Grain Mount: 0.25 – 0.50 mm</v>
      </c>
      <c r="L2838" t="s">
        <v>8998</v>
      </c>
      <c r="M2838" s="1" t="str">
        <f>HYPERLINK("http://geochem.nrcan.gc.ca/cdogs/content/kwd/kwd030120_e.htm", "Ilm")</f>
        <v>Ilm</v>
      </c>
      <c r="N2838" t="s">
        <v>380</v>
      </c>
      <c r="O2838" t="s">
        <v>420</v>
      </c>
      <c r="P2838" t="s">
        <v>33</v>
      </c>
      <c r="Q2838" t="s">
        <v>21538</v>
      </c>
      <c r="R2838" t="s">
        <v>33</v>
      </c>
      <c r="S2838" t="s">
        <v>5388</v>
      </c>
      <c r="T2838" t="s">
        <v>13691</v>
      </c>
      <c r="U2838" t="s">
        <v>33</v>
      </c>
      <c r="V2838" t="s">
        <v>462</v>
      </c>
      <c r="W2838" t="s">
        <v>21539</v>
      </c>
      <c r="X2838" t="s">
        <v>9305</v>
      </c>
    </row>
    <row r="2839" spans="1:24" x14ac:dyDescent="0.25">
      <c r="A2839" t="s">
        <v>21540</v>
      </c>
      <c r="B2839" t="s">
        <v>21541</v>
      </c>
      <c r="C2839" s="1" t="str">
        <f t="shared" si="298"/>
        <v>21:0981</v>
      </c>
      <c r="D2839" s="1" t="str">
        <f t="shared" si="299"/>
        <v>21:0001</v>
      </c>
      <c r="E2839" t="s">
        <v>21494</v>
      </c>
      <c r="F2839" t="s">
        <v>21542</v>
      </c>
      <c r="H2839">
        <v>64.391314199999997</v>
      </c>
      <c r="I2839">
        <v>-109.7378626</v>
      </c>
      <c r="J2839" s="1" t="str">
        <f t="shared" si="294"/>
        <v>Till</v>
      </c>
      <c r="K2839" s="1" t="str">
        <f t="shared" si="295"/>
        <v>Grain Mount: 0.25 – 0.50 mm</v>
      </c>
      <c r="L2839" t="s">
        <v>8998</v>
      </c>
      <c r="M2839" s="1" t="str">
        <f>HYPERLINK("http://geochem.nrcan.gc.ca/cdogs/content/kwd/kwd030536_e.htm", "Lcx")</f>
        <v>Lcx</v>
      </c>
      <c r="N2839" t="s">
        <v>531</v>
      </c>
      <c r="O2839" t="s">
        <v>33</v>
      </c>
      <c r="P2839" t="s">
        <v>662</v>
      </c>
      <c r="Q2839" t="s">
        <v>21355</v>
      </c>
      <c r="R2839" t="s">
        <v>33</v>
      </c>
      <c r="S2839" t="s">
        <v>21543</v>
      </c>
      <c r="T2839" t="s">
        <v>21544</v>
      </c>
      <c r="U2839" t="s">
        <v>33</v>
      </c>
      <c r="V2839" t="s">
        <v>33</v>
      </c>
      <c r="W2839" t="s">
        <v>21545</v>
      </c>
      <c r="X2839" t="s">
        <v>21546</v>
      </c>
    </row>
    <row r="2840" spans="1:24" x14ac:dyDescent="0.25">
      <c r="A2840" t="s">
        <v>21547</v>
      </c>
      <c r="B2840" t="s">
        <v>21548</v>
      </c>
      <c r="C2840" s="1" t="str">
        <f t="shared" si="298"/>
        <v>21:0981</v>
      </c>
      <c r="D2840" s="1" t="str">
        <f t="shared" si="299"/>
        <v>21:0001</v>
      </c>
      <c r="E2840" t="s">
        <v>21494</v>
      </c>
      <c r="F2840" t="s">
        <v>21549</v>
      </c>
      <c r="H2840">
        <v>64.391314199999997</v>
      </c>
      <c r="I2840">
        <v>-109.7378626</v>
      </c>
      <c r="J2840" s="1" t="str">
        <f t="shared" si="294"/>
        <v>Till</v>
      </c>
      <c r="K2840" s="1" t="str">
        <f t="shared" si="295"/>
        <v>Grain Mount: 0.25 – 0.50 mm</v>
      </c>
      <c r="L2840" t="s">
        <v>8998</v>
      </c>
      <c r="M2840" s="1" t="str">
        <f>HYPERLINK("http://geochem.nrcan.gc.ca/cdogs/content/kwd/kwd030120_e.htm", "Ilm")</f>
        <v>Ilm</v>
      </c>
      <c r="N2840" t="s">
        <v>115</v>
      </c>
      <c r="O2840" t="s">
        <v>226</v>
      </c>
      <c r="P2840" t="s">
        <v>490</v>
      </c>
      <c r="Q2840" t="s">
        <v>21550</v>
      </c>
      <c r="R2840" t="s">
        <v>87</v>
      </c>
      <c r="S2840" t="s">
        <v>2905</v>
      </c>
      <c r="T2840" t="s">
        <v>21551</v>
      </c>
      <c r="U2840" t="s">
        <v>33</v>
      </c>
      <c r="V2840" t="s">
        <v>33</v>
      </c>
      <c r="W2840" t="s">
        <v>21552</v>
      </c>
      <c r="X2840" t="s">
        <v>9731</v>
      </c>
    </row>
    <row r="2841" spans="1:24" x14ac:dyDescent="0.25">
      <c r="A2841" t="s">
        <v>21553</v>
      </c>
      <c r="B2841" t="s">
        <v>21554</v>
      </c>
      <c r="C2841" s="1" t="str">
        <f t="shared" si="298"/>
        <v>21:0981</v>
      </c>
      <c r="D2841" s="1" t="str">
        <f t="shared" si="299"/>
        <v>21:0001</v>
      </c>
      <c r="E2841" t="s">
        <v>21494</v>
      </c>
      <c r="F2841" t="s">
        <v>21555</v>
      </c>
      <c r="H2841">
        <v>64.391314199999997</v>
      </c>
      <c r="I2841">
        <v>-109.7378626</v>
      </c>
      <c r="J2841" s="1" t="str">
        <f t="shared" si="294"/>
        <v>Till</v>
      </c>
      <c r="K2841" s="1" t="str">
        <f t="shared" si="295"/>
        <v>Grain Mount: 0.25 – 0.50 mm</v>
      </c>
      <c r="L2841" t="s">
        <v>8998</v>
      </c>
      <c r="M2841" s="1" t="str">
        <f>HYPERLINK("http://geochem.nrcan.gc.ca/cdogs/content/kwd/kwd030120_e.htm", "Ilm")</f>
        <v>Ilm</v>
      </c>
      <c r="N2841" t="s">
        <v>184</v>
      </c>
      <c r="O2841" t="s">
        <v>246</v>
      </c>
      <c r="P2841" t="s">
        <v>569</v>
      </c>
      <c r="Q2841" t="s">
        <v>21556</v>
      </c>
      <c r="R2841" t="s">
        <v>645</v>
      </c>
      <c r="S2841" t="s">
        <v>437</v>
      </c>
      <c r="T2841" t="s">
        <v>17512</v>
      </c>
      <c r="U2841" t="s">
        <v>33</v>
      </c>
      <c r="V2841" t="s">
        <v>33</v>
      </c>
      <c r="W2841" t="s">
        <v>21557</v>
      </c>
      <c r="X2841" t="s">
        <v>21558</v>
      </c>
    </row>
    <row r="2842" spans="1:24" x14ac:dyDescent="0.25">
      <c r="A2842" t="s">
        <v>21559</v>
      </c>
      <c r="B2842" t="s">
        <v>21560</v>
      </c>
      <c r="C2842" s="1" t="str">
        <f t="shared" si="298"/>
        <v>21:0981</v>
      </c>
      <c r="D2842" s="1" t="str">
        <f t="shared" si="299"/>
        <v>21:0001</v>
      </c>
      <c r="E2842" t="s">
        <v>21494</v>
      </c>
      <c r="F2842" t="s">
        <v>21561</v>
      </c>
      <c r="H2842">
        <v>64.391314199999997</v>
      </c>
      <c r="I2842">
        <v>-109.7378626</v>
      </c>
      <c r="J2842" s="1" t="str">
        <f t="shared" si="294"/>
        <v>Till</v>
      </c>
      <c r="K2842" s="1" t="str">
        <f t="shared" si="295"/>
        <v>Grain Mount: 0.25 – 0.50 mm</v>
      </c>
      <c r="L2842" t="s">
        <v>8998</v>
      </c>
      <c r="M2842" s="1" t="str">
        <f>HYPERLINK("http://geochem.nrcan.gc.ca/cdogs/content/kwd/kwd030125_e.htm", "Rt")</f>
        <v>Rt</v>
      </c>
      <c r="N2842" t="s">
        <v>20011</v>
      </c>
      <c r="O2842" t="s">
        <v>142</v>
      </c>
      <c r="P2842" t="s">
        <v>172</v>
      </c>
      <c r="Q2842" t="s">
        <v>21562</v>
      </c>
      <c r="R2842" t="s">
        <v>278</v>
      </c>
      <c r="S2842" t="s">
        <v>6668</v>
      </c>
      <c r="T2842" t="s">
        <v>21563</v>
      </c>
      <c r="U2842" t="s">
        <v>33</v>
      </c>
      <c r="V2842" t="s">
        <v>11298</v>
      </c>
      <c r="W2842" t="s">
        <v>21564</v>
      </c>
      <c r="X2842" t="s">
        <v>21565</v>
      </c>
    </row>
    <row r="2843" spans="1:24" x14ac:dyDescent="0.25">
      <c r="A2843" t="s">
        <v>21566</v>
      </c>
      <c r="B2843" t="s">
        <v>21567</v>
      </c>
      <c r="C2843" s="1" t="str">
        <f t="shared" si="298"/>
        <v>21:0981</v>
      </c>
      <c r="D2843" s="1" t="str">
        <f t="shared" si="299"/>
        <v>21:0001</v>
      </c>
      <c r="E2843" t="s">
        <v>21494</v>
      </c>
      <c r="F2843" t="s">
        <v>21568</v>
      </c>
      <c r="H2843">
        <v>64.391314199999997</v>
      </c>
      <c r="I2843">
        <v>-109.7378626</v>
      </c>
      <c r="J2843" s="1" t="str">
        <f t="shared" si="294"/>
        <v>Till</v>
      </c>
      <c r="K2843" s="1" t="str">
        <f t="shared" si="295"/>
        <v>Grain Mount: 0.25 – 0.50 mm</v>
      </c>
      <c r="L2843" t="s">
        <v>8998</v>
      </c>
      <c r="M2843" s="1" t="str">
        <f>HYPERLINK("http://geochem.nrcan.gc.ca/cdogs/content/kwd/kwd030120_e.htm", "Ilm")</f>
        <v>Ilm</v>
      </c>
      <c r="N2843" t="s">
        <v>36</v>
      </c>
      <c r="O2843" t="s">
        <v>220</v>
      </c>
      <c r="P2843" t="s">
        <v>235</v>
      </c>
      <c r="Q2843" t="s">
        <v>21569</v>
      </c>
      <c r="R2843" t="s">
        <v>226</v>
      </c>
      <c r="S2843" t="s">
        <v>3454</v>
      </c>
      <c r="T2843" t="s">
        <v>21570</v>
      </c>
      <c r="U2843" t="s">
        <v>33</v>
      </c>
      <c r="V2843" t="s">
        <v>33</v>
      </c>
      <c r="W2843" t="s">
        <v>21571</v>
      </c>
      <c r="X2843" t="s">
        <v>11354</v>
      </c>
    </row>
    <row r="2844" spans="1:24" x14ac:dyDescent="0.25">
      <c r="A2844" t="s">
        <v>21572</v>
      </c>
      <c r="B2844" t="s">
        <v>21573</v>
      </c>
      <c r="C2844" s="1" t="str">
        <f t="shared" si="298"/>
        <v>21:0981</v>
      </c>
      <c r="D2844" s="1" t="str">
        <f t="shared" si="299"/>
        <v>21:0001</v>
      </c>
      <c r="E2844" t="s">
        <v>21494</v>
      </c>
      <c r="F2844" t="s">
        <v>21574</v>
      </c>
      <c r="H2844">
        <v>64.391314199999997</v>
      </c>
      <c r="I2844">
        <v>-109.7378626</v>
      </c>
      <c r="J2844" s="1" t="str">
        <f t="shared" si="294"/>
        <v>Till</v>
      </c>
      <c r="K2844" s="1" t="str">
        <f t="shared" si="295"/>
        <v>Grain Mount: 0.25 – 0.50 mm</v>
      </c>
      <c r="L2844" t="s">
        <v>8998</v>
      </c>
      <c r="M2844" s="1" t="str">
        <f>HYPERLINK("http://geochem.nrcan.gc.ca/cdogs/content/kwd/kwd030120_e.htm", "Ilm")</f>
        <v>Ilm</v>
      </c>
      <c r="N2844" t="s">
        <v>509</v>
      </c>
      <c r="O2844" t="s">
        <v>366</v>
      </c>
      <c r="P2844" t="s">
        <v>115</v>
      </c>
      <c r="Q2844" t="s">
        <v>3508</v>
      </c>
      <c r="R2844" t="s">
        <v>101</v>
      </c>
      <c r="S2844" t="s">
        <v>14977</v>
      </c>
      <c r="T2844" t="s">
        <v>2046</v>
      </c>
      <c r="U2844" t="s">
        <v>33</v>
      </c>
      <c r="V2844" t="s">
        <v>33</v>
      </c>
      <c r="W2844" t="s">
        <v>21575</v>
      </c>
      <c r="X2844" t="s">
        <v>21576</v>
      </c>
    </row>
    <row r="2845" spans="1:24" x14ac:dyDescent="0.25">
      <c r="A2845" t="s">
        <v>21577</v>
      </c>
      <c r="B2845" t="s">
        <v>21578</v>
      </c>
      <c r="C2845" s="1" t="str">
        <f t="shared" si="298"/>
        <v>21:0981</v>
      </c>
      <c r="D2845" s="1" t="str">
        <f t="shared" si="299"/>
        <v>21:0001</v>
      </c>
      <c r="E2845" t="s">
        <v>21494</v>
      </c>
      <c r="F2845" t="s">
        <v>21579</v>
      </c>
      <c r="H2845">
        <v>64.391314199999997</v>
      </c>
      <c r="I2845">
        <v>-109.7378626</v>
      </c>
      <c r="J2845" s="1" t="str">
        <f t="shared" si="294"/>
        <v>Till</v>
      </c>
      <c r="K2845" s="1" t="str">
        <f t="shared" si="295"/>
        <v>Grain Mount: 0.25 – 0.50 mm</v>
      </c>
      <c r="L2845" t="s">
        <v>8998</v>
      </c>
      <c r="M2845" s="1" t="str">
        <f>HYPERLINK("http://geochem.nrcan.gc.ca/cdogs/content/kwd/kwd030535_e.htm", "Unident")</f>
        <v>Unident</v>
      </c>
      <c r="N2845" t="s">
        <v>2296</v>
      </c>
      <c r="O2845" t="s">
        <v>501</v>
      </c>
      <c r="P2845" t="s">
        <v>278</v>
      </c>
      <c r="Q2845" t="s">
        <v>21580</v>
      </c>
      <c r="R2845" t="s">
        <v>6188</v>
      </c>
      <c r="S2845" t="s">
        <v>200</v>
      </c>
      <c r="T2845" t="s">
        <v>33</v>
      </c>
      <c r="U2845" t="s">
        <v>3546</v>
      </c>
      <c r="V2845" t="s">
        <v>21581</v>
      </c>
      <c r="W2845" t="s">
        <v>2141</v>
      </c>
      <c r="X2845" t="s">
        <v>21582</v>
      </c>
    </row>
    <row r="2846" spans="1:24" x14ac:dyDescent="0.25">
      <c r="A2846" t="s">
        <v>21583</v>
      </c>
      <c r="B2846" t="s">
        <v>21584</v>
      </c>
      <c r="C2846" s="1" t="str">
        <f t="shared" si="298"/>
        <v>21:0981</v>
      </c>
      <c r="D2846" s="1" t="str">
        <f t="shared" si="299"/>
        <v>21:0001</v>
      </c>
      <c r="E2846" t="s">
        <v>21494</v>
      </c>
      <c r="F2846" t="s">
        <v>21585</v>
      </c>
      <c r="H2846">
        <v>64.391314199999997</v>
      </c>
      <c r="I2846">
        <v>-109.7378626</v>
      </c>
      <c r="J2846" s="1" t="str">
        <f t="shared" si="294"/>
        <v>Till</v>
      </c>
      <c r="K2846" s="1" t="str">
        <f t="shared" si="295"/>
        <v>Grain Mount: 0.25 – 0.50 mm</v>
      </c>
      <c r="L2846" t="s">
        <v>8998</v>
      </c>
      <c r="M2846" s="1" t="str">
        <f>HYPERLINK("http://geochem.nrcan.gc.ca/cdogs/content/kwd/kwd030536_e.htm", "Lcx")</f>
        <v>Lcx</v>
      </c>
      <c r="N2846" t="s">
        <v>3441</v>
      </c>
      <c r="O2846" t="s">
        <v>6202</v>
      </c>
      <c r="P2846" t="s">
        <v>33</v>
      </c>
      <c r="Q2846" t="s">
        <v>21586</v>
      </c>
      <c r="R2846" t="s">
        <v>420</v>
      </c>
      <c r="S2846" t="s">
        <v>21587</v>
      </c>
      <c r="T2846" t="s">
        <v>20872</v>
      </c>
      <c r="U2846" t="s">
        <v>5869</v>
      </c>
      <c r="V2846" t="s">
        <v>21588</v>
      </c>
      <c r="W2846" t="s">
        <v>21589</v>
      </c>
      <c r="X2846" t="s">
        <v>13128</v>
      </c>
    </row>
    <row r="2847" spans="1:24" x14ac:dyDescent="0.25">
      <c r="A2847" t="s">
        <v>21590</v>
      </c>
      <c r="B2847" t="s">
        <v>21591</v>
      </c>
      <c r="C2847" s="1" t="str">
        <f t="shared" si="298"/>
        <v>21:0981</v>
      </c>
      <c r="D2847" s="1" t="str">
        <f t="shared" si="299"/>
        <v>21:0001</v>
      </c>
      <c r="E2847" t="s">
        <v>21494</v>
      </c>
      <c r="F2847" t="s">
        <v>21592</v>
      </c>
      <c r="H2847">
        <v>64.391314199999997</v>
      </c>
      <c r="I2847">
        <v>-109.7378626</v>
      </c>
      <c r="J2847" s="1" t="str">
        <f t="shared" ref="J2847:J2910" si="300">HYPERLINK("http://geochem.nrcan.gc.ca/cdogs/content/kwd/kwd020044_e.htm", "Till")</f>
        <v>Till</v>
      </c>
      <c r="K2847" s="1" t="str">
        <f t="shared" si="295"/>
        <v>Grain Mount: 0.25 – 0.50 mm</v>
      </c>
      <c r="L2847" t="s">
        <v>8998</v>
      </c>
      <c r="M2847" s="1" t="str">
        <f>HYPERLINK("http://geochem.nrcan.gc.ca/cdogs/content/kwd/kwd030533_e.htm", "Tur")</f>
        <v>Tur</v>
      </c>
      <c r="N2847" t="s">
        <v>21593</v>
      </c>
      <c r="O2847" t="s">
        <v>1837</v>
      </c>
      <c r="P2847" t="s">
        <v>686</v>
      </c>
      <c r="Q2847" t="s">
        <v>21594</v>
      </c>
      <c r="R2847" t="s">
        <v>2609</v>
      </c>
      <c r="S2847" t="s">
        <v>21595</v>
      </c>
      <c r="T2847" t="s">
        <v>4869</v>
      </c>
      <c r="U2847" t="s">
        <v>21596</v>
      </c>
      <c r="V2847" t="s">
        <v>21597</v>
      </c>
      <c r="W2847" t="s">
        <v>1045</v>
      </c>
      <c r="X2847" t="s">
        <v>21598</v>
      </c>
    </row>
    <row r="2848" spans="1:24" x14ac:dyDescent="0.25">
      <c r="A2848" t="s">
        <v>21599</v>
      </c>
      <c r="B2848" t="s">
        <v>21600</v>
      </c>
      <c r="C2848" s="1" t="str">
        <f t="shared" si="298"/>
        <v>21:0981</v>
      </c>
      <c r="D2848" s="1" t="str">
        <f t="shared" si="299"/>
        <v>21:0001</v>
      </c>
      <c r="E2848" t="s">
        <v>21494</v>
      </c>
      <c r="F2848" t="s">
        <v>21601</v>
      </c>
      <c r="H2848">
        <v>64.391314199999997</v>
      </c>
      <c r="I2848">
        <v>-109.7378626</v>
      </c>
      <c r="J2848" s="1" t="str">
        <f t="shared" si="300"/>
        <v>Till</v>
      </c>
      <c r="K2848" s="1" t="str">
        <f t="shared" si="295"/>
        <v>Grain Mount: 0.25 – 0.50 mm</v>
      </c>
      <c r="L2848" t="s">
        <v>8998</v>
      </c>
      <c r="M2848" s="1" t="str">
        <f>HYPERLINK("http://geochem.nrcan.gc.ca/cdogs/content/kwd/kwd030535_e.htm", "Unident")</f>
        <v>Unident</v>
      </c>
      <c r="N2848" t="s">
        <v>21602</v>
      </c>
      <c r="O2848" t="s">
        <v>399</v>
      </c>
      <c r="P2848" t="s">
        <v>1350</v>
      </c>
      <c r="Q2848" t="s">
        <v>21603</v>
      </c>
      <c r="R2848" t="s">
        <v>21604</v>
      </c>
      <c r="S2848" t="s">
        <v>2425</v>
      </c>
      <c r="T2848" t="s">
        <v>720</v>
      </c>
      <c r="U2848" t="s">
        <v>474</v>
      </c>
      <c r="V2848" t="s">
        <v>21605</v>
      </c>
      <c r="W2848" t="s">
        <v>21606</v>
      </c>
      <c r="X2848" t="s">
        <v>21607</v>
      </c>
    </row>
    <row r="2849" spans="1:24" x14ac:dyDescent="0.25">
      <c r="A2849" t="s">
        <v>21608</v>
      </c>
      <c r="B2849" t="s">
        <v>21609</v>
      </c>
      <c r="C2849" s="1" t="str">
        <f t="shared" si="298"/>
        <v>21:0981</v>
      </c>
      <c r="D2849" s="1" t="str">
        <f t="shared" si="299"/>
        <v>21:0001</v>
      </c>
      <c r="E2849" t="s">
        <v>21494</v>
      </c>
      <c r="F2849" t="s">
        <v>21610</v>
      </c>
      <c r="H2849">
        <v>64.391314199999997</v>
      </c>
      <c r="I2849">
        <v>-109.7378626</v>
      </c>
      <c r="J2849" s="1" t="str">
        <f t="shared" si="300"/>
        <v>Till</v>
      </c>
      <c r="K2849" s="1" t="str">
        <f t="shared" si="295"/>
        <v>Grain Mount: 0.25 – 0.50 mm</v>
      </c>
      <c r="L2849" t="s">
        <v>8998</v>
      </c>
      <c r="M2849" s="1" t="str">
        <f>HYPERLINK("http://geochem.nrcan.gc.ca/cdogs/content/kwd/kwd030120_e.htm", "Ilm")</f>
        <v>Ilm</v>
      </c>
      <c r="N2849" t="s">
        <v>318</v>
      </c>
      <c r="O2849" t="s">
        <v>234</v>
      </c>
      <c r="P2849" t="s">
        <v>669</v>
      </c>
      <c r="Q2849" t="s">
        <v>21611</v>
      </c>
      <c r="R2849" t="s">
        <v>33</v>
      </c>
      <c r="S2849" t="s">
        <v>21612</v>
      </c>
      <c r="T2849" t="s">
        <v>6663</v>
      </c>
      <c r="U2849" t="s">
        <v>33</v>
      </c>
      <c r="V2849" t="s">
        <v>33</v>
      </c>
      <c r="W2849" t="s">
        <v>21613</v>
      </c>
      <c r="X2849" t="s">
        <v>21614</v>
      </c>
    </row>
    <row r="2850" spans="1:24" x14ac:dyDescent="0.25">
      <c r="A2850" t="s">
        <v>21615</v>
      </c>
      <c r="B2850" t="s">
        <v>21616</v>
      </c>
      <c r="C2850" s="1" t="str">
        <f t="shared" si="298"/>
        <v>21:0981</v>
      </c>
      <c r="D2850" s="1" t="str">
        <f t="shared" si="299"/>
        <v>21:0001</v>
      </c>
      <c r="E2850" t="s">
        <v>21494</v>
      </c>
      <c r="F2850" t="s">
        <v>21617</v>
      </c>
      <c r="H2850">
        <v>64.391314199999997</v>
      </c>
      <c r="I2850">
        <v>-109.7378626</v>
      </c>
      <c r="J2850" s="1" t="str">
        <f t="shared" si="300"/>
        <v>Till</v>
      </c>
      <c r="K2850" s="1" t="str">
        <f t="shared" si="295"/>
        <v>Grain Mount: 0.25 – 0.50 mm</v>
      </c>
      <c r="L2850" t="s">
        <v>8998</v>
      </c>
      <c r="M2850" s="1" t="str">
        <f>HYPERLINK("http://geochem.nrcan.gc.ca/cdogs/content/kwd/kwd030118_e.htm", "Hem")</f>
        <v>Hem</v>
      </c>
      <c r="N2850" t="s">
        <v>469</v>
      </c>
      <c r="O2850" t="s">
        <v>223</v>
      </c>
      <c r="P2850" t="s">
        <v>170</v>
      </c>
      <c r="Q2850" t="s">
        <v>21618</v>
      </c>
      <c r="R2850" t="s">
        <v>462</v>
      </c>
      <c r="S2850" t="s">
        <v>278</v>
      </c>
      <c r="T2850" t="s">
        <v>1193</v>
      </c>
      <c r="U2850" t="s">
        <v>33</v>
      </c>
      <c r="V2850" t="s">
        <v>868</v>
      </c>
      <c r="W2850" t="s">
        <v>47</v>
      </c>
      <c r="X2850" t="s">
        <v>21619</v>
      </c>
    </row>
    <row r="2851" spans="1:24" x14ac:dyDescent="0.25">
      <c r="A2851" t="s">
        <v>21620</v>
      </c>
      <c r="B2851" t="s">
        <v>21621</v>
      </c>
      <c r="C2851" s="1" t="str">
        <f t="shared" si="298"/>
        <v>21:0981</v>
      </c>
      <c r="D2851" s="1" t="str">
        <f t="shared" si="299"/>
        <v>21:0001</v>
      </c>
      <c r="E2851" t="s">
        <v>21622</v>
      </c>
      <c r="F2851" t="s">
        <v>21623</v>
      </c>
      <c r="H2851">
        <v>64.143014199999996</v>
      </c>
      <c r="I2851">
        <v>-109.9114543</v>
      </c>
      <c r="J2851" s="1" t="str">
        <f t="shared" si="300"/>
        <v>Till</v>
      </c>
      <c r="K2851" s="1" t="str">
        <f t="shared" si="295"/>
        <v>Grain Mount: 0.25 – 0.50 mm</v>
      </c>
      <c r="L2851" t="s">
        <v>9162</v>
      </c>
      <c r="M2851" s="1" t="str">
        <f>HYPERLINK("http://geochem.nrcan.gc.ca/cdogs/content/kwd/kwd030543_e.htm", "Di")</f>
        <v>Di</v>
      </c>
      <c r="N2851" t="s">
        <v>2093</v>
      </c>
      <c r="O2851" t="s">
        <v>21624</v>
      </c>
      <c r="P2851" t="s">
        <v>1925</v>
      </c>
      <c r="Q2851" t="s">
        <v>21625</v>
      </c>
      <c r="R2851" t="s">
        <v>87</v>
      </c>
      <c r="S2851" t="s">
        <v>21626</v>
      </c>
      <c r="T2851" t="s">
        <v>5478</v>
      </c>
      <c r="U2851" t="s">
        <v>6526</v>
      </c>
      <c r="V2851" t="s">
        <v>21627</v>
      </c>
      <c r="W2851" t="s">
        <v>172</v>
      </c>
      <c r="X2851" t="s">
        <v>2189</v>
      </c>
    </row>
    <row r="2852" spans="1:24" x14ac:dyDescent="0.25">
      <c r="A2852" t="s">
        <v>21628</v>
      </c>
      <c r="B2852" t="s">
        <v>21629</v>
      </c>
      <c r="C2852" s="1" t="str">
        <f t="shared" si="298"/>
        <v>21:0981</v>
      </c>
      <c r="D2852" s="1" t="str">
        <f t="shared" si="299"/>
        <v>21:0001</v>
      </c>
      <c r="E2852" t="s">
        <v>21622</v>
      </c>
      <c r="F2852" t="s">
        <v>21630</v>
      </c>
      <c r="H2852">
        <v>64.143014199999996</v>
      </c>
      <c r="I2852">
        <v>-109.9114543</v>
      </c>
      <c r="J2852" s="1" t="str">
        <f t="shared" si="300"/>
        <v>Till</v>
      </c>
      <c r="K2852" s="1" t="str">
        <f t="shared" si="295"/>
        <v>Grain Mount: 0.25 – 0.50 mm</v>
      </c>
      <c r="L2852" t="s">
        <v>9162</v>
      </c>
      <c r="M2852" s="1" t="str">
        <f>HYPERLINK("http://geochem.nrcan.gc.ca/cdogs/content/kwd/kwd030543_e.htm", "Di")</f>
        <v>Di</v>
      </c>
      <c r="N2852" t="s">
        <v>20637</v>
      </c>
      <c r="O2852" t="s">
        <v>21631</v>
      </c>
      <c r="P2852" t="s">
        <v>1704</v>
      </c>
      <c r="Q2852" t="s">
        <v>21372</v>
      </c>
      <c r="R2852" t="s">
        <v>200</v>
      </c>
      <c r="S2852" t="s">
        <v>13946</v>
      </c>
      <c r="T2852" t="s">
        <v>495</v>
      </c>
      <c r="U2852" t="s">
        <v>939</v>
      </c>
      <c r="V2852" t="s">
        <v>21632</v>
      </c>
      <c r="W2852" t="s">
        <v>221</v>
      </c>
      <c r="X2852" t="s">
        <v>6365</v>
      </c>
    </row>
    <row r="2853" spans="1:24" x14ac:dyDescent="0.25">
      <c r="A2853" t="s">
        <v>21633</v>
      </c>
      <c r="B2853" t="s">
        <v>21634</v>
      </c>
      <c r="C2853" s="1" t="str">
        <f t="shared" si="298"/>
        <v>21:0981</v>
      </c>
      <c r="D2853" s="1" t="str">
        <f t="shared" si="299"/>
        <v>21:0001</v>
      </c>
      <c r="E2853" t="s">
        <v>21622</v>
      </c>
      <c r="F2853" t="s">
        <v>21635</v>
      </c>
      <c r="H2853">
        <v>64.143014199999996</v>
      </c>
      <c r="I2853">
        <v>-109.9114543</v>
      </c>
      <c r="J2853" s="1" t="str">
        <f t="shared" si="300"/>
        <v>Till</v>
      </c>
      <c r="K2853" s="1" t="str">
        <f t="shared" si="295"/>
        <v>Grain Mount: 0.25 – 0.50 mm</v>
      </c>
      <c r="L2853" t="s">
        <v>9162</v>
      </c>
      <c r="M2853" s="1" t="str">
        <f t="shared" ref="M2853:M2859" si="301">HYPERLINK("http://geochem.nrcan.gc.ca/cdogs/content/kwd/kwd030120_e.htm", "Ilm")</f>
        <v>Ilm</v>
      </c>
      <c r="N2853" t="s">
        <v>170</v>
      </c>
      <c r="O2853" t="s">
        <v>246</v>
      </c>
      <c r="P2853" t="s">
        <v>490</v>
      </c>
      <c r="Q2853" t="s">
        <v>21636</v>
      </c>
      <c r="R2853" t="s">
        <v>90</v>
      </c>
      <c r="S2853" t="s">
        <v>5750</v>
      </c>
      <c r="T2853" t="s">
        <v>21637</v>
      </c>
      <c r="U2853" t="s">
        <v>33</v>
      </c>
      <c r="V2853" t="s">
        <v>33</v>
      </c>
      <c r="W2853" t="s">
        <v>21638</v>
      </c>
      <c r="X2853" t="s">
        <v>10702</v>
      </c>
    </row>
    <row r="2854" spans="1:24" x14ac:dyDescent="0.25">
      <c r="A2854" t="s">
        <v>21639</v>
      </c>
      <c r="B2854" t="s">
        <v>21640</v>
      </c>
      <c r="C2854" s="1" t="str">
        <f t="shared" si="298"/>
        <v>21:0981</v>
      </c>
      <c r="D2854" s="1" t="str">
        <f t="shared" si="299"/>
        <v>21:0001</v>
      </c>
      <c r="E2854" t="s">
        <v>21622</v>
      </c>
      <c r="F2854" t="s">
        <v>21641</v>
      </c>
      <c r="H2854">
        <v>64.143014199999996</v>
      </c>
      <c r="I2854">
        <v>-109.9114543</v>
      </c>
      <c r="J2854" s="1" t="str">
        <f t="shared" si="300"/>
        <v>Till</v>
      </c>
      <c r="K2854" s="1" t="str">
        <f t="shared" si="295"/>
        <v>Grain Mount: 0.25 – 0.50 mm</v>
      </c>
      <c r="L2854" t="s">
        <v>9162</v>
      </c>
      <c r="M2854" s="1" t="str">
        <f t="shared" si="301"/>
        <v>Ilm</v>
      </c>
      <c r="N2854" t="s">
        <v>318</v>
      </c>
      <c r="O2854" t="s">
        <v>255</v>
      </c>
      <c r="P2854" t="s">
        <v>569</v>
      </c>
      <c r="Q2854" t="s">
        <v>21642</v>
      </c>
      <c r="R2854" t="s">
        <v>245</v>
      </c>
      <c r="S2854" t="s">
        <v>3921</v>
      </c>
      <c r="T2854" t="s">
        <v>21643</v>
      </c>
      <c r="U2854" t="s">
        <v>366</v>
      </c>
      <c r="V2854" t="s">
        <v>33</v>
      </c>
      <c r="W2854" t="s">
        <v>21644</v>
      </c>
      <c r="X2854" t="s">
        <v>21645</v>
      </c>
    </row>
    <row r="2855" spans="1:24" x14ac:dyDescent="0.25">
      <c r="A2855" t="s">
        <v>21646</v>
      </c>
      <c r="B2855" t="s">
        <v>21647</v>
      </c>
      <c r="C2855" s="1" t="str">
        <f t="shared" si="298"/>
        <v>21:0981</v>
      </c>
      <c r="D2855" s="1" t="str">
        <f t="shared" si="299"/>
        <v>21:0001</v>
      </c>
      <c r="E2855" t="s">
        <v>21622</v>
      </c>
      <c r="F2855" t="s">
        <v>21648</v>
      </c>
      <c r="H2855">
        <v>64.143014199999996</v>
      </c>
      <c r="I2855">
        <v>-109.9114543</v>
      </c>
      <c r="J2855" s="1" t="str">
        <f t="shared" si="300"/>
        <v>Till</v>
      </c>
      <c r="K2855" s="1" t="str">
        <f t="shared" si="295"/>
        <v>Grain Mount: 0.25 – 0.50 mm</v>
      </c>
      <c r="L2855" t="s">
        <v>9162</v>
      </c>
      <c r="M2855" s="1" t="str">
        <f t="shared" si="301"/>
        <v>Ilm</v>
      </c>
      <c r="N2855" t="s">
        <v>676</v>
      </c>
      <c r="O2855" t="s">
        <v>245</v>
      </c>
      <c r="P2855" t="s">
        <v>172</v>
      </c>
      <c r="Q2855" t="s">
        <v>21649</v>
      </c>
      <c r="R2855" t="s">
        <v>246</v>
      </c>
      <c r="S2855" t="s">
        <v>18791</v>
      </c>
      <c r="T2855" t="s">
        <v>14246</v>
      </c>
      <c r="U2855" t="s">
        <v>474</v>
      </c>
      <c r="V2855" t="s">
        <v>474</v>
      </c>
      <c r="W2855" t="s">
        <v>21650</v>
      </c>
      <c r="X2855" t="s">
        <v>21651</v>
      </c>
    </row>
    <row r="2856" spans="1:24" x14ac:dyDescent="0.25">
      <c r="A2856" t="s">
        <v>21652</v>
      </c>
      <c r="B2856" t="s">
        <v>21653</v>
      </c>
      <c r="C2856" s="1" t="str">
        <f t="shared" si="298"/>
        <v>21:0981</v>
      </c>
      <c r="D2856" s="1" t="str">
        <f t="shared" si="299"/>
        <v>21:0001</v>
      </c>
      <c r="E2856" t="s">
        <v>21622</v>
      </c>
      <c r="F2856" t="s">
        <v>21654</v>
      </c>
      <c r="H2856">
        <v>64.143014199999996</v>
      </c>
      <c r="I2856">
        <v>-109.9114543</v>
      </c>
      <c r="J2856" s="1" t="str">
        <f t="shared" si="300"/>
        <v>Till</v>
      </c>
      <c r="K2856" s="1" t="str">
        <f t="shared" si="295"/>
        <v>Grain Mount: 0.25 – 0.50 mm</v>
      </c>
      <c r="L2856" t="s">
        <v>9162</v>
      </c>
      <c r="M2856" s="1" t="str">
        <f t="shared" si="301"/>
        <v>Ilm</v>
      </c>
      <c r="N2856" t="s">
        <v>170</v>
      </c>
      <c r="O2856" t="s">
        <v>1156</v>
      </c>
      <c r="P2856" t="s">
        <v>393</v>
      </c>
      <c r="Q2856" t="s">
        <v>21655</v>
      </c>
      <c r="R2856" t="s">
        <v>33</v>
      </c>
      <c r="S2856" t="s">
        <v>5355</v>
      </c>
      <c r="T2856" t="s">
        <v>1719</v>
      </c>
      <c r="U2856" t="s">
        <v>33</v>
      </c>
      <c r="V2856" t="s">
        <v>33</v>
      </c>
      <c r="W2856" t="s">
        <v>692</v>
      </c>
      <c r="X2856" t="s">
        <v>15511</v>
      </c>
    </row>
    <row r="2857" spans="1:24" x14ac:dyDescent="0.25">
      <c r="A2857" t="s">
        <v>21656</v>
      </c>
      <c r="B2857" t="s">
        <v>21657</v>
      </c>
      <c r="C2857" s="1" t="str">
        <f t="shared" si="298"/>
        <v>21:0981</v>
      </c>
      <c r="D2857" s="1" t="str">
        <f t="shared" si="299"/>
        <v>21:0001</v>
      </c>
      <c r="E2857" t="s">
        <v>21622</v>
      </c>
      <c r="F2857" t="s">
        <v>21658</v>
      </c>
      <c r="H2857">
        <v>64.143014199999996</v>
      </c>
      <c r="I2857">
        <v>-109.9114543</v>
      </c>
      <c r="J2857" s="1" t="str">
        <f t="shared" si="300"/>
        <v>Till</v>
      </c>
      <c r="K2857" s="1" t="str">
        <f t="shared" si="295"/>
        <v>Grain Mount: 0.25 – 0.50 mm</v>
      </c>
      <c r="L2857" t="s">
        <v>9162</v>
      </c>
      <c r="M2857" s="1" t="str">
        <f t="shared" si="301"/>
        <v>Ilm</v>
      </c>
      <c r="N2857" t="s">
        <v>501</v>
      </c>
      <c r="O2857" t="s">
        <v>33</v>
      </c>
      <c r="P2857" t="s">
        <v>955</v>
      </c>
      <c r="Q2857" t="s">
        <v>21659</v>
      </c>
      <c r="R2857" t="s">
        <v>226</v>
      </c>
      <c r="S2857" t="s">
        <v>21660</v>
      </c>
      <c r="T2857" t="s">
        <v>21661</v>
      </c>
      <c r="U2857" t="s">
        <v>765</v>
      </c>
      <c r="V2857" t="s">
        <v>33</v>
      </c>
      <c r="W2857" t="s">
        <v>21662</v>
      </c>
      <c r="X2857" t="s">
        <v>21663</v>
      </c>
    </row>
    <row r="2858" spans="1:24" x14ac:dyDescent="0.25">
      <c r="A2858" t="s">
        <v>21664</v>
      </c>
      <c r="B2858" t="s">
        <v>21665</v>
      </c>
      <c r="C2858" s="1" t="str">
        <f t="shared" si="298"/>
        <v>21:0981</v>
      </c>
      <c r="D2858" s="1" t="str">
        <f t="shared" si="299"/>
        <v>21:0001</v>
      </c>
      <c r="E2858" t="s">
        <v>21622</v>
      </c>
      <c r="F2858" t="s">
        <v>21666</v>
      </c>
      <c r="H2858">
        <v>64.143014199999996</v>
      </c>
      <c r="I2858">
        <v>-109.9114543</v>
      </c>
      <c r="J2858" s="1" t="str">
        <f t="shared" si="300"/>
        <v>Till</v>
      </c>
      <c r="K2858" s="1" t="str">
        <f t="shared" si="295"/>
        <v>Grain Mount: 0.25 – 0.50 mm</v>
      </c>
      <c r="L2858" t="s">
        <v>9162</v>
      </c>
      <c r="M2858" s="1" t="str">
        <f t="shared" si="301"/>
        <v>Ilm</v>
      </c>
      <c r="N2858" t="s">
        <v>489</v>
      </c>
      <c r="O2858" t="s">
        <v>474</v>
      </c>
      <c r="P2858" t="s">
        <v>693</v>
      </c>
      <c r="Q2858" t="s">
        <v>21667</v>
      </c>
      <c r="R2858" t="s">
        <v>61</v>
      </c>
      <c r="S2858" t="s">
        <v>13550</v>
      </c>
      <c r="T2858" t="s">
        <v>721</v>
      </c>
      <c r="U2858" t="s">
        <v>462</v>
      </c>
      <c r="V2858" t="s">
        <v>33</v>
      </c>
      <c r="W2858" t="s">
        <v>21668</v>
      </c>
      <c r="X2858" t="s">
        <v>18743</v>
      </c>
    </row>
    <row r="2859" spans="1:24" x14ac:dyDescent="0.25">
      <c r="A2859" t="s">
        <v>21669</v>
      </c>
      <c r="B2859" t="s">
        <v>21670</v>
      </c>
      <c r="C2859" s="1" t="str">
        <f t="shared" si="298"/>
        <v>21:0981</v>
      </c>
      <c r="D2859" s="1" t="str">
        <f t="shared" si="299"/>
        <v>21:0001</v>
      </c>
      <c r="E2859" t="s">
        <v>21622</v>
      </c>
      <c r="F2859" t="s">
        <v>21671</v>
      </c>
      <c r="H2859">
        <v>64.143014199999996</v>
      </c>
      <c r="I2859">
        <v>-109.9114543</v>
      </c>
      <c r="J2859" s="1" t="str">
        <f t="shared" si="300"/>
        <v>Till</v>
      </c>
      <c r="K2859" s="1" t="str">
        <f t="shared" si="295"/>
        <v>Grain Mount: 0.25 – 0.50 mm</v>
      </c>
      <c r="L2859" t="s">
        <v>9162</v>
      </c>
      <c r="M2859" s="1" t="str">
        <f t="shared" si="301"/>
        <v>Ilm</v>
      </c>
      <c r="N2859" t="s">
        <v>509</v>
      </c>
      <c r="O2859" t="s">
        <v>331</v>
      </c>
      <c r="P2859" t="s">
        <v>1191</v>
      </c>
      <c r="Q2859" t="s">
        <v>5463</v>
      </c>
      <c r="R2859" t="s">
        <v>234</v>
      </c>
      <c r="S2859" t="s">
        <v>15031</v>
      </c>
      <c r="T2859" t="s">
        <v>8688</v>
      </c>
      <c r="U2859" t="s">
        <v>209</v>
      </c>
      <c r="V2859" t="s">
        <v>33</v>
      </c>
      <c r="W2859" t="s">
        <v>21672</v>
      </c>
      <c r="X2859" t="s">
        <v>21673</v>
      </c>
    </row>
    <row r="2860" spans="1:24" x14ac:dyDescent="0.25">
      <c r="A2860" t="s">
        <v>21674</v>
      </c>
      <c r="B2860" t="s">
        <v>21675</v>
      </c>
      <c r="C2860" s="1" t="str">
        <f t="shared" si="298"/>
        <v>21:0981</v>
      </c>
      <c r="D2860" s="1" t="str">
        <f t="shared" si="299"/>
        <v>21:0001</v>
      </c>
      <c r="E2860" t="s">
        <v>21622</v>
      </c>
      <c r="F2860" t="s">
        <v>21676</v>
      </c>
      <c r="H2860">
        <v>64.143014199999996</v>
      </c>
      <c r="I2860">
        <v>-109.9114543</v>
      </c>
      <c r="J2860" s="1" t="str">
        <f t="shared" si="300"/>
        <v>Till</v>
      </c>
      <c r="K2860" s="1" t="str">
        <f t="shared" ref="K2860:K2923" si="302">HYPERLINK("http://geochem.nrcan.gc.ca/cdogs/content/kwd/kwd080043_e.htm", "Grain Mount: 0.25 – 0.50 mm")</f>
        <v>Grain Mount: 0.25 – 0.50 mm</v>
      </c>
      <c r="L2860" t="s">
        <v>9162</v>
      </c>
      <c r="M2860" s="1" t="str">
        <f>HYPERLINK("http://geochem.nrcan.gc.ca/cdogs/content/kwd/kwd030541_e.htm", "Ti_Mag")</f>
        <v>Ti_Mag</v>
      </c>
      <c r="N2860" t="s">
        <v>133</v>
      </c>
      <c r="O2860" t="s">
        <v>33</v>
      </c>
      <c r="P2860" t="s">
        <v>2060</v>
      </c>
      <c r="Q2860" t="s">
        <v>21677</v>
      </c>
      <c r="R2860" t="s">
        <v>366</v>
      </c>
      <c r="S2860" t="s">
        <v>3523</v>
      </c>
      <c r="T2860" t="s">
        <v>103</v>
      </c>
      <c r="U2860" t="s">
        <v>33</v>
      </c>
      <c r="V2860" t="s">
        <v>156</v>
      </c>
      <c r="W2860" t="s">
        <v>21678</v>
      </c>
      <c r="X2860" t="s">
        <v>21679</v>
      </c>
    </row>
    <row r="2861" spans="1:24" x14ac:dyDescent="0.25">
      <c r="A2861" t="s">
        <v>21680</v>
      </c>
      <c r="B2861" t="s">
        <v>21681</v>
      </c>
      <c r="C2861" s="1" t="str">
        <f t="shared" si="298"/>
        <v>21:0981</v>
      </c>
      <c r="D2861" s="1" t="str">
        <f t="shared" si="299"/>
        <v>21:0001</v>
      </c>
      <c r="E2861" t="s">
        <v>21622</v>
      </c>
      <c r="F2861" t="s">
        <v>21682</v>
      </c>
      <c r="H2861">
        <v>64.143014199999996</v>
      </c>
      <c r="I2861">
        <v>-109.9114543</v>
      </c>
      <c r="J2861" s="1" t="str">
        <f t="shared" si="300"/>
        <v>Till</v>
      </c>
      <c r="K2861" s="1" t="str">
        <f t="shared" si="302"/>
        <v>Grain Mount: 0.25 – 0.50 mm</v>
      </c>
      <c r="L2861" t="s">
        <v>9162</v>
      </c>
      <c r="M2861" s="1" t="str">
        <f>HYPERLINK("http://geochem.nrcan.gc.ca/cdogs/content/kwd/kwd030120_e.htm", "Ilm")</f>
        <v>Ilm</v>
      </c>
      <c r="N2861" t="s">
        <v>1193</v>
      </c>
      <c r="O2861" t="s">
        <v>33</v>
      </c>
      <c r="P2861" t="s">
        <v>170</v>
      </c>
      <c r="Q2861" t="s">
        <v>15823</v>
      </c>
      <c r="R2861" t="s">
        <v>223</v>
      </c>
      <c r="S2861" t="s">
        <v>3772</v>
      </c>
      <c r="T2861" t="s">
        <v>2216</v>
      </c>
      <c r="U2861" t="s">
        <v>33</v>
      </c>
      <c r="V2861" t="s">
        <v>33</v>
      </c>
      <c r="W2861" t="s">
        <v>21683</v>
      </c>
      <c r="X2861" t="s">
        <v>21684</v>
      </c>
    </row>
    <row r="2862" spans="1:24" x14ac:dyDescent="0.25">
      <c r="A2862" t="s">
        <v>21685</v>
      </c>
      <c r="B2862" t="s">
        <v>21686</v>
      </c>
      <c r="C2862" s="1" t="str">
        <f t="shared" si="298"/>
        <v>21:0981</v>
      </c>
      <c r="D2862" s="1" t="str">
        <f t="shared" si="299"/>
        <v>21:0001</v>
      </c>
      <c r="E2862" t="s">
        <v>21622</v>
      </c>
      <c r="F2862" t="s">
        <v>21687</v>
      </c>
      <c r="H2862">
        <v>64.143014199999996</v>
      </c>
      <c r="I2862">
        <v>-109.9114543</v>
      </c>
      <c r="J2862" s="1" t="str">
        <f t="shared" si="300"/>
        <v>Till</v>
      </c>
      <c r="K2862" s="1" t="str">
        <f t="shared" si="302"/>
        <v>Grain Mount: 0.25 – 0.50 mm</v>
      </c>
      <c r="L2862" t="s">
        <v>9162</v>
      </c>
      <c r="M2862" s="1" t="str">
        <f>HYPERLINK("http://geochem.nrcan.gc.ca/cdogs/content/kwd/kwd030536_e.htm", "Lcx")</f>
        <v>Lcx</v>
      </c>
      <c r="N2862" t="s">
        <v>144</v>
      </c>
      <c r="O2862" t="s">
        <v>331</v>
      </c>
      <c r="P2862" t="s">
        <v>380</v>
      </c>
      <c r="Q2862" t="s">
        <v>21688</v>
      </c>
      <c r="R2862" t="s">
        <v>33</v>
      </c>
      <c r="S2862" t="s">
        <v>1056</v>
      </c>
      <c r="T2862" t="s">
        <v>128</v>
      </c>
      <c r="U2862" t="s">
        <v>645</v>
      </c>
      <c r="V2862" t="s">
        <v>420</v>
      </c>
      <c r="W2862" t="s">
        <v>21689</v>
      </c>
      <c r="X2862" t="s">
        <v>18408</v>
      </c>
    </row>
    <row r="2863" spans="1:24" x14ac:dyDescent="0.25">
      <c r="A2863" t="s">
        <v>21690</v>
      </c>
      <c r="B2863" t="s">
        <v>21691</v>
      </c>
      <c r="C2863" s="1" t="str">
        <f t="shared" si="298"/>
        <v>21:0981</v>
      </c>
      <c r="D2863" s="1" t="str">
        <f t="shared" si="299"/>
        <v>21:0001</v>
      </c>
      <c r="E2863" t="s">
        <v>21622</v>
      </c>
      <c r="F2863" t="s">
        <v>21692</v>
      </c>
      <c r="H2863">
        <v>64.143014199999996</v>
      </c>
      <c r="I2863">
        <v>-109.9114543</v>
      </c>
      <c r="J2863" s="1" t="str">
        <f t="shared" si="300"/>
        <v>Till</v>
      </c>
      <c r="K2863" s="1" t="str">
        <f t="shared" si="302"/>
        <v>Grain Mount: 0.25 – 0.50 mm</v>
      </c>
      <c r="L2863" t="s">
        <v>9162</v>
      </c>
      <c r="M2863" s="1" t="str">
        <f>HYPERLINK("http://geochem.nrcan.gc.ca/cdogs/content/kwd/kwd030120_e.htm", "Ilm")</f>
        <v>Ilm</v>
      </c>
      <c r="N2863" t="s">
        <v>494</v>
      </c>
      <c r="O2863" t="s">
        <v>142</v>
      </c>
      <c r="P2863" t="s">
        <v>765</v>
      </c>
      <c r="Q2863" t="s">
        <v>21693</v>
      </c>
      <c r="R2863" t="s">
        <v>331</v>
      </c>
      <c r="S2863" t="s">
        <v>4195</v>
      </c>
      <c r="T2863" t="s">
        <v>3223</v>
      </c>
      <c r="U2863" t="s">
        <v>33</v>
      </c>
      <c r="V2863" t="s">
        <v>33</v>
      </c>
      <c r="W2863" t="s">
        <v>21694</v>
      </c>
      <c r="X2863" t="s">
        <v>21695</v>
      </c>
    </row>
    <row r="2864" spans="1:24" x14ac:dyDescent="0.25">
      <c r="A2864" t="s">
        <v>21696</v>
      </c>
      <c r="B2864" t="s">
        <v>21697</v>
      </c>
      <c r="C2864" s="1" t="str">
        <f t="shared" si="298"/>
        <v>21:0981</v>
      </c>
      <c r="D2864" s="1" t="str">
        <f t="shared" si="299"/>
        <v>21:0001</v>
      </c>
      <c r="E2864" t="s">
        <v>21622</v>
      </c>
      <c r="F2864" t="s">
        <v>21698</v>
      </c>
      <c r="H2864">
        <v>64.143014199999996</v>
      </c>
      <c r="I2864">
        <v>-109.9114543</v>
      </c>
      <c r="J2864" s="1" t="str">
        <f t="shared" si="300"/>
        <v>Till</v>
      </c>
      <c r="K2864" s="1" t="str">
        <f t="shared" si="302"/>
        <v>Grain Mount: 0.25 – 0.50 mm</v>
      </c>
      <c r="L2864" t="s">
        <v>9162</v>
      </c>
      <c r="M2864" s="1" t="str">
        <f>HYPERLINK("http://geochem.nrcan.gc.ca/cdogs/content/kwd/kwd030120_e.htm", "Ilm")</f>
        <v>Ilm</v>
      </c>
      <c r="N2864" t="s">
        <v>21699</v>
      </c>
      <c r="O2864" t="s">
        <v>1365</v>
      </c>
      <c r="P2864" t="s">
        <v>307</v>
      </c>
      <c r="Q2864" t="s">
        <v>5134</v>
      </c>
      <c r="R2864" t="s">
        <v>474</v>
      </c>
      <c r="S2864" t="s">
        <v>5250</v>
      </c>
      <c r="T2864" t="s">
        <v>21700</v>
      </c>
      <c r="U2864" t="s">
        <v>5063</v>
      </c>
      <c r="V2864" t="s">
        <v>9765</v>
      </c>
      <c r="W2864" t="s">
        <v>21701</v>
      </c>
      <c r="X2864" t="s">
        <v>18996</v>
      </c>
    </row>
    <row r="2865" spans="1:24" x14ac:dyDescent="0.25">
      <c r="A2865" t="s">
        <v>21702</v>
      </c>
      <c r="B2865" t="s">
        <v>21703</v>
      </c>
      <c r="C2865" s="1" t="str">
        <f t="shared" si="298"/>
        <v>21:0981</v>
      </c>
      <c r="D2865" s="1" t="str">
        <f t="shared" si="299"/>
        <v>21:0001</v>
      </c>
      <c r="E2865" t="s">
        <v>21622</v>
      </c>
      <c r="F2865" t="s">
        <v>21704</v>
      </c>
      <c r="H2865">
        <v>64.143014199999996</v>
      </c>
      <c r="I2865">
        <v>-109.9114543</v>
      </c>
      <c r="J2865" s="1" t="str">
        <f t="shared" si="300"/>
        <v>Till</v>
      </c>
      <c r="K2865" s="1" t="str">
        <f t="shared" si="302"/>
        <v>Grain Mount: 0.25 – 0.50 mm</v>
      </c>
      <c r="L2865" t="s">
        <v>9162</v>
      </c>
      <c r="M2865" s="1" t="str">
        <f>HYPERLINK("http://geochem.nrcan.gc.ca/cdogs/content/kwd/kwd030541_e.htm", "Ti_Mag")</f>
        <v>Ti_Mag</v>
      </c>
      <c r="N2865" t="s">
        <v>1161</v>
      </c>
      <c r="O2865" t="s">
        <v>255</v>
      </c>
      <c r="P2865" t="s">
        <v>1706</v>
      </c>
      <c r="Q2865" t="s">
        <v>21705</v>
      </c>
      <c r="R2865" t="s">
        <v>87</v>
      </c>
      <c r="S2865" t="s">
        <v>238</v>
      </c>
      <c r="T2865" t="s">
        <v>1058</v>
      </c>
      <c r="U2865" t="s">
        <v>33</v>
      </c>
      <c r="V2865" t="s">
        <v>424</v>
      </c>
      <c r="W2865" t="s">
        <v>21706</v>
      </c>
      <c r="X2865" t="s">
        <v>21707</v>
      </c>
    </row>
    <row r="2866" spans="1:24" x14ac:dyDescent="0.25">
      <c r="A2866" t="s">
        <v>21708</v>
      </c>
      <c r="B2866" t="s">
        <v>21709</v>
      </c>
      <c r="C2866" s="1" t="str">
        <f t="shared" si="298"/>
        <v>21:0981</v>
      </c>
      <c r="D2866" s="1" t="str">
        <f t="shared" si="299"/>
        <v>21:0001</v>
      </c>
      <c r="E2866" t="s">
        <v>21622</v>
      </c>
      <c r="F2866" t="s">
        <v>21710</v>
      </c>
      <c r="H2866">
        <v>64.143014199999996</v>
      </c>
      <c r="I2866">
        <v>-109.9114543</v>
      </c>
      <c r="J2866" s="1" t="str">
        <f t="shared" si="300"/>
        <v>Till</v>
      </c>
      <c r="K2866" s="1" t="str">
        <f t="shared" si="302"/>
        <v>Grain Mount: 0.25 – 0.50 mm</v>
      </c>
      <c r="L2866" t="s">
        <v>9162</v>
      </c>
      <c r="M2866" s="1" t="str">
        <f>HYPERLINK("http://geochem.nrcan.gc.ca/cdogs/content/kwd/kwd030120_e.htm", "Ilm")</f>
        <v>Ilm</v>
      </c>
      <c r="N2866" t="s">
        <v>555</v>
      </c>
      <c r="O2866" t="s">
        <v>33</v>
      </c>
      <c r="P2866" t="s">
        <v>1269</v>
      </c>
      <c r="Q2866" t="s">
        <v>21711</v>
      </c>
      <c r="R2866" t="s">
        <v>33</v>
      </c>
      <c r="S2866" t="s">
        <v>1009</v>
      </c>
      <c r="T2866" t="s">
        <v>21712</v>
      </c>
      <c r="U2866" t="s">
        <v>33</v>
      </c>
      <c r="V2866" t="s">
        <v>33</v>
      </c>
      <c r="W2866" t="s">
        <v>21713</v>
      </c>
      <c r="X2866" t="s">
        <v>21714</v>
      </c>
    </row>
    <row r="2867" spans="1:24" x14ac:dyDescent="0.25">
      <c r="A2867" t="s">
        <v>21715</v>
      </c>
      <c r="B2867" t="s">
        <v>21716</v>
      </c>
      <c r="C2867" s="1" t="str">
        <f t="shared" si="298"/>
        <v>21:0981</v>
      </c>
      <c r="D2867" s="1" t="str">
        <f t="shared" si="299"/>
        <v>21:0001</v>
      </c>
      <c r="E2867" t="s">
        <v>21622</v>
      </c>
      <c r="F2867" t="s">
        <v>21717</v>
      </c>
      <c r="H2867">
        <v>64.143014199999996</v>
      </c>
      <c r="I2867">
        <v>-109.9114543</v>
      </c>
      <c r="J2867" s="1" t="str">
        <f t="shared" si="300"/>
        <v>Till</v>
      </c>
      <c r="K2867" s="1" t="str">
        <f t="shared" si="302"/>
        <v>Grain Mount: 0.25 – 0.50 mm</v>
      </c>
      <c r="L2867" t="s">
        <v>9162</v>
      </c>
      <c r="M2867" s="1" t="str">
        <f>HYPERLINK("http://geochem.nrcan.gc.ca/cdogs/content/kwd/kwd030120_e.htm", "Ilm")</f>
        <v>Ilm</v>
      </c>
      <c r="N2867" t="s">
        <v>318</v>
      </c>
      <c r="O2867" t="s">
        <v>462</v>
      </c>
      <c r="P2867" t="s">
        <v>1124</v>
      </c>
      <c r="Q2867" t="s">
        <v>21718</v>
      </c>
      <c r="R2867" t="s">
        <v>223</v>
      </c>
      <c r="S2867" t="s">
        <v>3121</v>
      </c>
      <c r="T2867" t="s">
        <v>8521</v>
      </c>
      <c r="U2867" t="s">
        <v>33</v>
      </c>
      <c r="V2867" t="s">
        <v>33</v>
      </c>
      <c r="W2867" t="s">
        <v>21719</v>
      </c>
      <c r="X2867" t="s">
        <v>21720</v>
      </c>
    </row>
    <row r="2868" spans="1:24" x14ac:dyDescent="0.25">
      <c r="A2868" t="s">
        <v>21721</v>
      </c>
      <c r="B2868" t="s">
        <v>21722</v>
      </c>
      <c r="C2868" s="1" t="str">
        <f t="shared" si="298"/>
        <v>21:0981</v>
      </c>
      <c r="D2868" s="1" t="str">
        <f t="shared" si="299"/>
        <v>21:0001</v>
      </c>
      <c r="E2868" t="s">
        <v>21622</v>
      </c>
      <c r="F2868" t="s">
        <v>21723</v>
      </c>
      <c r="H2868">
        <v>64.143014199999996</v>
      </c>
      <c r="I2868">
        <v>-109.9114543</v>
      </c>
      <c r="J2868" s="1" t="str">
        <f t="shared" si="300"/>
        <v>Till</v>
      </c>
      <c r="K2868" s="1" t="str">
        <f t="shared" si="302"/>
        <v>Grain Mount: 0.25 – 0.50 mm</v>
      </c>
      <c r="L2868" t="s">
        <v>9162</v>
      </c>
      <c r="M2868" s="1" t="str">
        <f>HYPERLINK("http://geochem.nrcan.gc.ca/cdogs/content/kwd/kwd030120_e.htm", "Ilm")</f>
        <v>Ilm</v>
      </c>
      <c r="N2868" t="s">
        <v>469</v>
      </c>
      <c r="O2868" t="s">
        <v>245</v>
      </c>
      <c r="P2868" t="s">
        <v>307</v>
      </c>
      <c r="Q2868" t="s">
        <v>21724</v>
      </c>
      <c r="R2868" t="s">
        <v>223</v>
      </c>
      <c r="S2868" t="s">
        <v>5662</v>
      </c>
      <c r="T2868" t="s">
        <v>21725</v>
      </c>
      <c r="U2868" t="s">
        <v>33</v>
      </c>
      <c r="V2868" t="s">
        <v>33</v>
      </c>
      <c r="W2868" t="s">
        <v>21726</v>
      </c>
      <c r="X2868" t="s">
        <v>21727</v>
      </c>
    </row>
    <row r="2869" spans="1:24" x14ac:dyDescent="0.25">
      <c r="A2869" t="s">
        <v>21728</v>
      </c>
      <c r="B2869" t="s">
        <v>21729</v>
      </c>
      <c r="C2869" s="1" t="str">
        <f t="shared" si="298"/>
        <v>21:0981</v>
      </c>
      <c r="D2869" s="1" t="str">
        <f t="shared" si="299"/>
        <v>21:0001</v>
      </c>
      <c r="E2869" t="s">
        <v>21622</v>
      </c>
      <c r="F2869" t="s">
        <v>21730</v>
      </c>
      <c r="H2869">
        <v>64.143014199999996</v>
      </c>
      <c r="I2869">
        <v>-109.9114543</v>
      </c>
      <c r="J2869" s="1" t="str">
        <f t="shared" si="300"/>
        <v>Till</v>
      </c>
      <c r="K2869" s="1" t="str">
        <f t="shared" si="302"/>
        <v>Grain Mount: 0.25 – 0.50 mm</v>
      </c>
      <c r="L2869" t="s">
        <v>9162</v>
      </c>
      <c r="M2869" s="1" t="str">
        <f>HYPERLINK("http://geochem.nrcan.gc.ca/cdogs/content/kwd/kwd030120_e.htm", "Ilm")</f>
        <v>Ilm</v>
      </c>
      <c r="N2869" t="s">
        <v>14989</v>
      </c>
      <c r="O2869" t="s">
        <v>728</v>
      </c>
      <c r="P2869" t="s">
        <v>806</v>
      </c>
      <c r="Q2869" t="s">
        <v>21731</v>
      </c>
      <c r="R2869" t="s">
        <v>400</v>
      </c>
      <c r="S2869" t="s">
        <v>21732</v>
      </c>
      <c r="T2869" t="s">
        <v>21733</v>
      </c>
      <c r="U2869" t="s">
        <v>36</v>
      </c>
      <c r="V2869" t="s">
        <v>15249</v>
      </c>
      <c r="W2869" t="s">
        <v>21734</v>
      </c>
      <c r="X2869" t="s">
        <v>21735</v>
      </c>
    </row>
    <row r="2870" spans="1:24" x14ac:dyDescent="0.25">
      <c r="A2870" t="s">
        <v>21736</v>
      </c>
      <c r="B2870" t="s">
        <v>21737</v>
      </c>
      <c r="C2870" s="1" t="str">
        <f t="shared" si="298"/>
        <v>21:0981</v>
      </c>
      <c r="D2870" s="1" t="str">
        <f t="shared" si="299"/>
        <v>21:0001</v>
      </c>
      <c r="E2870" t="s">
        <v>21622</v>
      </c>
      <c r="F2870" t="s">
        <v>21738</v>
      </c>
      <c r="H2870">
        <v>64.143014199999996</v>
      </c>
      <c r="I2870">
        <v>-109.9114543</v>
      </c>
      <c r="J2870" s="1" t="str">
        <f t="shared" si="300"/>
        <v>Till</v>
      </c>
      <c r="K2870" s="1" t="str">
        <f t="shared" si="302"/>
        <v>Grain Mount: 0.25 – 0.50 mm</v>
      </c>
      <c r="L2870" t="s">
        <v>9162</v>
      </c>
      <c r="M2870" s="1" t="str">
        <f>HYPERLINK("http://geochem.nrcan.gc.ca/cdogs/content/kwd/kwd030118_e.htm", "Hem")</f>
        <v>Hem</v>
      </c>
      <c r="N2870" t="s">
        <v>1193</v>
      </c>
      <c r="O2870" t="s">
        <v>457</v>
      </c>
      <c r="P2870" t="s">
        <v>1213</v>
      </c>
      <c r="Q2870" t="s">
        <v>21739</v>
      </c>
      <c r="R2870" t="s">
        <v>90</v>
      </c>
      <c r="S2870" t="s">
        <v>115</v>
      </c>
      <c r="T2870" t="s">
        <v>5869</v>
      </c>
      <c r="U2870" t="s">
        <v>645</v>
      </c>
      <c r="V2870" t="s">
        <v>35</v>
      </c>
      <c r="W2870" t="s">
        <v>36</v>
      </c>
      <c r="X2870" t="s">
        <v>21740</v>
      </c>
    </row>
    <row r="2871" spans="1:24" x14ac:dyDescent="0.25">
      <c r="A2871" t="s">
        <v>21741</v>
      </c>
      <c r="B2871" t="s">
        <v>21742</v>
      </c>
      <c r="C2871" s="1" t="str">
        <f t="shared" si="298"/>
        <v>21:0981</v>
      </c>
      <c r="D2871" s="1" t="str">
        <f t="shared" si="299"/>
        <v>21:0001</v>
      </c>
      <c r="E2871" t="s">
        <v>21622</v>
      </c>
      <c r="F2871" t="s">
        <v>21743</v>
      </c>
      <c r="H2871">
        <v>64.143014199999996</v>
      </c>
      <c r="I2871">
        <v>-109.9114543</v>
      </c>
      <c r="J2871" s="1" t="str">
        <f t="shared" si="300"/>
        <v>Till</v>
      </c>
      <c r="K2871" s="1" t="str">
        <f t="shared" si="302"/>
        <v>Grain Mount: 0.25 – 0.50 mm</v>
      </c>
      <c r="L2871" t="s">
        <v>9162</v>
      </c>
      <c r="M2871" s="1" t="str">
        <f>HYPERLINK("http://geochem.nrcan.gc.ca/cdogs/content/kwd/kwd030120_e.htm", "Ilm")</f>
        <v>Ilm</v>
      </c>
      <c r="N2871" t="s">
        <v>531</v>
      </c>
      <c r="O2871" t="s">
        <v>462</v>
      </c>
      <c r="P2871" t="s">
        <v>1036</v>
      </c>
      <c r="Q2871" t="s">
        <v>21744</v>
      </c>
      <c r="R2871" t="s">
        <v>474</v>
      </c>
      <c r="S2871" t="s">
        <v>3360</v>
      </c>
      <c r="T2871" t="s">
        <v>3460</v>
      </c>
      <c r="U2871" t="s">
        <v>33</v>
      </c>
      <c r="V2871" t="s">
        <v>33</v>
      </c>
      <c r="W2871" t="s">
        <v>21745</v>
      </c>
      <c r="X2871" t="s">
        <v>21746</v>
      </c>
    </row>
    <row r="2872" spans="1:24" x14ac:dyDescent="0.25">
      <c r="A2872" t="s">
        <v>21747</v>
      </c>
      <c r="B2872" t="s">
        <v>21748</v>
      </c>
      <c r="C2872" s="1" t="str">
        <f t="shared" si="298"/>
        <v>21:0981</v>
      </c>
      <c r="D2872" s="1" t="str">
        <f t="shared" si="299"/>
        <v>21:0001</v>
      </c>
      <c r="E2872" t="s">
        <v>21749</v>
      </c>
      <c r="F2872" t="s">
        <v>21750</v>
      </c>
      <c r="H2872">
        <v>64.106233500000002</v>
      </c>
      <c r="I2872">
        <v>-109.75654919999999</v>
      </c>
      <c r="J2872" s="1" t="str">
        <f t="shared" si="300"/>
        <v>Till</v>
      </c>
      <c r="K2872" s="1" t="str">
        <f t="shared" si="302"/>
        <v>Grain Mount: 0.25 – 0.50 mm</v>
      </c>
      <c r="L2872" t="s">
        <v>9162</v>
      </c>
      <c r="M2872" s="1" t="str">
        <f>HYPERLINK("http://geochem.nrcan.gc.ca/cdogs/content/kwd/kwd030536_e.htm", "Lcx")</f>
        <v>Lcx</v>
      </c>
      <c r="N2872" t="s">
        <v>578</v>
      </c>
      <c r="O2872" t="s">
        <v>1161</v>
      </c>
      <c r="P2872" t="s">
        <v>489</v>
      </c>
      <c r="Q2872" t="s">
        <v>21751</v>
      </c>
      <c r="R2872" t="s">
        <v>33</v>
      </c>
      <c r="S2872" t="s">
        <v>21752</v>
      </c>
      <c r="T2872" t="s">
        <v>6539</v>
      </c>
      <c r="U2872" t="s">
        <v>33</v>
      </c>
      <c r="V2872" t="s">
        <v>21753</v>
      </c>
      <c r="W2872" t="s">
        <v>21754</v>
      </c>
      <c r="X2872" t="s">
        <v>21755</v>
      </c>
    </row>
    <row r="2873" spans="1:24" x14ac:dyDescent="0.25">
      <c r="A2873" t="s">
        <v>21756</v>
      </c>
      <c r="B2873" t="s">
        <v>21757</v>
      </c>
      <c r="C2873" s="1" t="str">
        <f t="shared" si="298"/>
        <v>21:0981</v>
      </c>
      <c r="D2873" s="1" t="str">
        <f t="shared" si="299"/>
        <v>21:0001</v>
      </c>
      <c r="E2873" t="s">
        <v>21749</v>
      </c>
      <c r="F2873" t="s">
        <v>21758</v>
      </c>
      <c r="H2873">
        <v>64.106233500000002</v>
      </c>
      <c r="I2873">
        <v>-109.75654919999999</v>
      </c>
      <c r="J2873" s="1" t="str">
        <f t="shared" si="300"/>
        <v>Till</v>
      </c>
      <c r="K2873" s="1" t="str">
        <f t="shared" si="302"/>
        <v>Grain Mount: 0.25 – 0.50 mm</v>
      </c>
      <c r="L2873" t="s">
        <v>9162</v>
      </c>
      <c r="M2873" s="1" t="str">
        <f>HYPERLINK("http://geochem.nrcan.gc.ca/cdogs/content/kwd/kwd030120_e.htm", "Ilm")</f>
        <v>Ilm</v>
      </c>
      <c r="N2873" t="s">
        <v>144</v>
      </c>
      <c r="O2873" t="s">
        <v>235</v>
      </c>
      <c r="P2873" t="s">
        <v>676</v>
      </c>
      <c r="Q2873" t="s">
        <v>9120</v>
      </c>
      <c r="R2873" t="s">
        <v>101</v>
      </c>
      <c r="S2873" t="s">
        <v>9921</v>
      </c>
      <c r="T2873" t="s">
        <v>3544</v>
      </c>
      <c r="U2873" t="s">
        <v>33</v>
      </c>
      <c r="V2873" t="s">
        <v>101</v>
      </c>
      <c r="W2873" t="s">
        <v>21759</v>
      </c>
      <c r="X2873" t="s">
        <v>16853</v>
      </c>
    </row>
    <row r="2874" spans="1:24" x14ac:dyDescent="0.25">
      <c r="A2874" t="s">
        <v>21760</v>
      </c>
      <c r="B2874" t="s">
        <v>21761</v>
      </c>
      <c r="C2874" s="1" t="str">
        <f t="shared" si="298"/>
        <v>21:0981</v>
      </c>
      <c r="D2874" s="1" t="str">
        <f t="shared" si="299"/>
        <v>21:0001</v>
      </c>
      <c r="E2874" t="s">
        <v>21749</v>
      </c>
      <c r="F2874" t="s">
        <v>21762</v>
      </c>
      <c r="H2874">
        <v>64.106233500000002</v>
      </c>
      <c r="I2874">
        <v>-109.75654919999999</v>
      </c>
      <c r="J2874" s="1" t="str">
        <f t="shared" si="300"/>
        <v>Till</v>
      </c>
      <c r="K2874" s="1" t="str">
        <f t="shared" si="302"/>
        <v>Grain Mount: 0.25 – 0.50 mm</v>
      </c>
      <c r="L2874" t="s">
        <v>9162</v>
      </c>
      <c r="M2874" s="1" t="str">
        <f>HYPERLINK("http://geochem.nrcan.gc.ca/cdogs/content/kwd/kwd030541_e.htm", "Ti_Mag")</f>
        <v>Ti_Mag</v>
      </c>
      <c r="N2874" t="s">
        <v>1036</v>
      </c>
      <c r="O2874" t="s">
        <v>33</v>
      </c>
      <c r="P2874" t="s">
        <v>398</v>
      </c>
      <c r="Q2874" t="s">
        <v>21763</v>
      </c>
      <c r="R2874" t="s">
        <v>223</v>
      </c>
      <c r="S2874" t="s">
        <v>33</v>
      </c>
      <c r="T2874" t="s">
        <v>11457</v>
      </c>
      <c r="U2874" t="s">
        <v>47</v>
      </c>
      <c r="V2874" t="s">
        <v>1213</v>
      </c>
      <c r="W2874" t="s">
        <v>21764</v>
      </c>
      <c r="X2874" t="s">
        <v>21765</v>
      </c>
    </row>
    <row r="2875" spans="1:24" x14ac:dyDescent="0.25">
      <c r="A2875" t="s">
        <v>21766</v>
      </c>
      <c r="B2875" t="s">
        <v>21767</v>
      </c>
      <c r="C2875" s="1" t="str">
        <f t="shared" si="298"/>
        <v>21:0981</v>
      </c>
      <c r="D2875" s="1" t="str">
        <f t="shared" si="299"/>
        <v>21:0001</v>
      </c>
      <c r="E2875" t="s">
        <v>21749</v>
      </c>
      <c r="F2875" t="s">
        <v>21768</v>
      </c>
      <c r="H2875">
        <v>64.106233500000002</v>
      </c>
      <c r="I2875">
        <v>-109.75654919999999</v>
      </c>
      <c r="J2875" s="1" t="str">
        <f t="shared" si="300"/>
        <v>Till</v>
      </c>
      <c r="K2875" s="1" t="str">
        <f t="shared" si="302"/>
        <v>Grain Mount: 0.25 – 0.50 mm</v>
      </c>
      <c r="L2875" t="s">
        <v>9162</v>
      </c>
      <c r="M2875" s="1" t="str">
        <f>HYPERLINK("http://geochem.nrcan.gc.ca/cdogs/content/kwd/kwd030541_e.htm", "Ti_Mag")</f>
        <v>Ti_Mag</v>
      </c>
      <c r="N2875" t="s">
        <v>219</v>
      </c>
      <c r="O2875" t="s">
        <v>462</v>
      </c>
      <c r="P2875" t="s">
        <v>3902</v>
      </c>
      <c r="Q2875" t="s">
        <v>21769</v>
      </c>
      <c r="R2875" t="s">
        <v>33</v>
      </c>
      <c r="S2875" t="s">
        <v>2343</v>
      </c>
      <c r="T2875" t="s">
        <v>399</v>
      </c>
      <c r="U2875" t="s">
        <v>87</v>
      </c>
      <c r="V2875" t="s">
        <v>307</v>
      </c>
      <c r="W2875" t="s">
        <v>21770</v>
      </c>
      <c r="X2875" t="s">
        <v>21771</v>
      </c>
    </row>
    <row r="2876" spans="1:24" x14ac:dyDescent="0.25">
      <c r="A2876" t="s">
        <v>21772</v>
      </c>
      <c r="B2876" t="s">
        <v>21773</v>
      </c>
      <c r="C2876" s="1" t="str">
        <f t="shared" si="298"/>
        <v>21:0981</v>
      </c>
      <c r="D2876" s="1" t="str">
        <f t="shared" si="299"/>
        <v>21:0001</v>
      </c>
      <c r="E2876" t="s">
        <v>21749</v>
      </c>
      <c r="F2876" t="s">
        <v>21774</v>
      </c>
      <c r="H2876">
        <v>64.106233500000002</v>
      </c>
      <c r="I2876">
        <v>-109.75654919999999</v>
      </c>
      <c r="J2876" s="1" t="str">
        <f t="shared" si="300"/>
        <v>Till</v>
      </c>
      <c r="K2876" s="1" t="str">
        <f t="shared" si="302"/>
        <v>Grain Mount: 0.25 – 0.50 mm</v>
      </c>
      <c r="L2876" t="s">
        <v>9162</v>
      </c>
      <c r="M2876" s="1" t="str">
        <f>HYPERLINK("http://geochem.nrcan.gc.ca/cdogs/content/kwd/kwd030536_e.htm", "Lcx")</f>
        <v>Lcx</v>
      </c>
      <c r="N2876" t="s">
        <v>2948</v>
      </c>
      <c r="O2876" t="s">
        <v>686</v>
      </c>
      <c r="P2876" t="s">
        <v>3235</v>
      </c>
      <c r="Q2876" t="s">
        <v>11842</v>
      </c>
      <c r="R2876" t="s">
        <v>474</v>
      </c>
      <c r="S2876" t="s">
        <v>1568</v>
      </c>
      <c r="T2876" t="s">
        <v>1728</v>
      </c>
      <c r="U2876" t="s">
        <v>33</v>
      </c>
      <c r="V2876" t="s">
        <v>33</v>
      </c>
      <c r="W2876" t="s">
        <v>21775</v>
      </c>
      <c r="X2876" t="s">
        <v>21776</v>
      </c>
    </row>
    <row r="2877" spans="1:24" x14ac:dyDescent="0.25">
      <c r="A2877" t="s">
        <v>21777</v>
      </c>
      <c r="B2877" t="s">
        <v>21778</v>
      </c>
      <c r="C2877" s="1" t="str">
        <f t="shared" si="298"/>
        <v>21:0981</v>
      </c>
      <c r="D2877" s="1" t="str">
        <f t="shared" si="299"/>
        <v>21:0001</v>
      </c>
      <c r="E2877" t="s">
        <v>21749</v>
      </c>
      <c r="F2877" t="s">
        <v>21779</v>
      </c>
      <c r="H2877">
        <v>64.106233500000002</v>
      </c>
      <c r="I2877">
        <v>-109.75654919999999</v>
      </c>
      <c r="J2877" s="1" t="str">
        <f t="shared" si="300"/>
        <v>Till</v>
      </c>
      <c r="K2877" s="1" t="str">
        <f t="shared" si="302"/>
        <v>Grain Mount: 0.25 – 0.50 mm</v>
      </c>
      <c r="L2877" t="s">
        <v>9162</v>
      </c>
      <c r="M2877" s="1" t="str">
        <f>HYPERLINK("http://geochem.nrcan.gc.ca/cdogs/content/kwd/kwd030120_e.htm", "Ilm")</f>
        <v>Ilm</v>
      </c>
      <c r="N2877" t="s">
        <v>209</v>
      </c>
      <c r="O2877" t="s">
        <v>555</v>
      </c>
      <c r="P2877" t="s">
        <v>782</v>
      </c>
      <c r="Q2877" t="s">
        <v>21780</v>
      </c>
      <c r="R2877" t="s">
        <v>33</v>
      </c>
      <c r="S2877" t="s">
        <v>2158</v>
      </c>
      <c r="T2877" t="s">
        <v>21781</v>
      </c>
      <c r="U2877" t="s">
        <v>33</v>
      </c>
      <c r="V2877" t="s">
        <v>33</v>
      </c>
      <c r="W2877" t="s">
        <v>21782</v>
      </c>
      <c r="X2877" t="s">
        <v>21783</v>
      </c>
    </row>
    <row r="2878" spans="1:24" x14ac:dyDescent="0.25">
      <c r="A2878" t="s">
        <v>21784</v>
      </c>
      <c r="B2878" t="s">
        <v>21785</v>
      </c>
      <c r="C2878" s="1" t="str">
        <f t="shared" si="298"/>
        <v>21:0981</v>
      </c>
      <c r="D2878" s="1" t="str">
        <f t="shared" si="299"/>
        <v>21:0001</v>
      </c>
      <c r="E2878" t="s">
        <v>21749</v>
      </c>
      <c r="F2878" t="s">
        <v>21786</v>
      </c>
      <c r="H2878">
        <v>64.106233500000002</v>
      </c>
      <c r="I2878">
        <v>-109.75654919999999</v>
      </c>
      <c r="J2878" s="1" t="str">
        <f t="shared" si="300"/>
        <v>Till</v>
      </c>
      <c r="K2878" s="1" t="str">
        <f t="shared" si="302"/>
        <v>Grain Mount: 0.25 – 0.50 mm</v>
      </c>
      <c r="L2878" t="s">
        <v>9162</v>
      </c>
      <c r="M2878" s="1" t="str">
        <f>HYPERLINK("http://geochem.nrcan.gc.ca/cdogs/content/kwd/kwd030120_e.htm", "Ilm")</f>
        <v>Ilm</v>
      </c>
      <c r="N2878" t="s">
        <v>633</v>
      </c>
      <c r="O2878" t="s">
        <v>184</v>
      </c>
      <c r="P2878" t="s">
        <v>36</v>
      </c>
      <c r="Q2878" t="s">
        <v>21787</v>
      </c>
      <c r="R2878" t="s">
        <v>462</v>
      </c>
      <c r="S2878" t="s">
        <v>4000</v>
      </c>
      <c r="T2878" t="s">
        <v>966</v>
      </c>
      <c r="U2878" t="s">
        <v>226</v>
      </c>
      <c r="V2878" t="s">
        <v>33</v>
      </c>
      <c r="W2878" t="s">
        <v>2768</v>
      </c>
      <c r="X2878" t="s">
        <v>9540</v>
      </c>
    </row>
    <row r="2879" spans="1:24" x14ac:dyDescent="0.25">
      <c r="A2879" t="s">
        <v>21788</v>
      </c>
      <c r="B2879" t="s">
        <v>21789</v>
      </c>
      <c r="C2879" s="1" t="str">
        <f t="shared" si="298"/>
        <v>21:0981</v>
      </c>
      <c r="D2879" s="1" t="str">
        <f t="shared" si="299"/>
        <v>21:0001</v>
      </c>
      <c r="E2879" t="s">
        <v>21749</v>
      </c>
      <c r="F2879" t="s">
        <v>21790</v>
      </c>
      <c r="H2879">
        <v>64.106233500000002</v>
      </c>
      <c r="I2879">
        <v>-109.75654919999999</v>
      </c>
      <c r="J2879" s="1" t="str">
        <f t="shared" si="300"/>
        <v>Till</v>
      </c>
      <c r="K2879" s="1" t="str">
        <f t="shared" si="302"/>
        <v>Grain Mount: 0.25 – 0.50 mm</v>
      </c>
      <c r="L2879" t="s">
        <v>9162</v>
      </c>
      <c r="M2879" s="1" t="str">
        <f>HYPERLINK("http://geochem.nrcan.gc.ca/cdogs/content/kwd/kwd030536_e.htm", "Lcx")</f>
        <v>Lcx</v>
      </c>
      <c r="N2879" t="s">
        <v>676</v>
      </c>
      <c r="O2879" t="s">
        <v>36</v>
      </c>
      <c r="P2879" t="s">
        <v>221</v>
      </c>
      <c r="Q2879" t="s">
        <v>21791</v>
      </c>
      <c r="R2879" t="s">
        <v>462</v>
      </c>
      <c r="S2879" t="s">
        <v>5632</v>
      </c>
      <c r="T2879" t="s">
        <v>1880</v>
      </c>
      <c r="U2879" t="s">
        <v>33</v>
      </c>
      <c r="V2879" t="s">
        <v>33</v>
      </c>
      <c r="W2879" t="s">
        <v>21792</v>
      </c>
      <c r="X2879" t="s">
        <v>21793</v>
      </c>
    </row>
    <row r="2880" spans="1:24" x14ac:dyDescent="0.25">
      <c r="A2880" t="s">
        <v>21794</v>
      </c>
      <c r="B2880" t="s">
        <v>21795</v>
      </c>
      <c r="C2880" s="1" t="str">
        <f t="shared" si="298"/>
        <v>21:0981</v>
      </c>
      <c r="D2880" s="1" t="str">
        <f t="shared" si="299"/>
        <v>21:0001</v>
      </c>
      <c r="E2880" t="s">
        <v>21749</v>
      </c>
      <c r="F2880" t="s">
        <v>21796</v>
      </c>
      <c r="H2880">
        <v>64.106233500000002</v>
      </c>
      <c r="I2880">
        <v>-109.75654919999999</v>
      </c>
      <c r="J2880" s="1" t="str">
        <f t="shared" si="300"/>
        <v>Till</v>
      </c>
      <c r="K2880" s="1" t="str">
        <f t="shared" si="302"/>
        <v>Grain Mount: 0.25 – 0.50 mm</v>
      </c>
      <c r="L2880" t="s">
        <v>9162</v>
      </c>
      <c r="M2880" s="1" t="str">
        <f>HYPERLINK("http://geochem.nrcan.gc.ca/cdogs/content/kwd/kwd030120_e.htm", "Ilm")</f>
        <v>Ilm</v>
      </c>
      <c r="N2880" t="s">
        <v>531</v>
      </c>
      <c r="O2880" t="s">
        <v>331</v>
      </c>
      <c r="P2880" t="s">
        <v>380</v>
      </c>
      <c r="Q2880" t="s">
        <v>21797</v>
      </c>
      <c r="R2880" t="s">
        <v>474</v>
      </c>
      <c r="S2880" t="s">
        <v>1078</v>
      </c>
      <c r="T2880" t="s">
        <v>21798</v>
      </c>
      <c r="U2880" t="s">
        <v>33</v>
      </c>
      <c r="V2880" t="s">
        <v>33</v>
      </c>
      <c r="W2880" t="s">
        <v>21799</v>
      </c>
      <c r="X2880" t="s">
        <v>3496</v>
      </c>
    </row>
    <row r="2881" spans="1:24" x14ac:dyDescent="0.25">
      <c r="A2881" t="s">
        <v>21800</v>
      </c>
      <c r="B2881" t="s">
        <v>21801</v>
      </c>
      <c r="C2881" s="1" t="str">
        <f t="shared" si="298"/>
        <v>21:0981</v>
      </c>
      <c r="D2881" s="1" t="str">
        <f t="shared" si="299"/>
        <v>21:0001</v>
      </c>
      <c r="E2881" t="s">
        <v>21749</v>
      </c>
      <c r="F2881" t="s">
        <v>21802</v>
      </c>
      <c r="H2881">
        <v>64.106233500000002</v>
      </c>
      <c r="I2881">
        <v>-109.75654919999999</v>
      </c>
      <c r="J2881" s="1" t="str">
        <f t="shared" si="300"/>
        <v>Till</v>
      </c>
      <c r="K2881" s="1" t="str">
        <f t="shared" si="302"/>
        <v>Grain Mount: 0.25 – 0.50 mm</v>
      </c>
      <c r="L2881" t="s">
        <v>9162</v>
      </c>
      <c r="M2881" s="1" t="str">
        <f>HYPERLINK("http://geochem.nrcan.gc.ca/cdogs/content/kwd/kwd030120_e.htm", "Ilm")</f>
        <v>Ilm</v>
      </c>
      <c r="N2881" t="s">
        <v>398</v>
      </c>
      <c r="O2881" t="s">
        <v>223</v>
      </c>
      <c r="P2881" t="s">
        <v>490</v>
      </c>
      <c r="Q2881" t="s">
        <v>21803</v>
      </c>
      <c r="R2881" t="s">
        <v>90</v>
      </c>
      <c r="S2881" t="s">
        <v>2509</v>
      </c>
      <c r="T2881" t="s">
        <v>15972</v>
      </c>
      <c r="U2881" t="s">
        <v>33</v>
      </c>
      <c r="V2881" t="s">
        <v>33</v>
      </c>
      <c r="W2881" t="s">
        <v>646</v>
      </c>
      <c r="X2881" t="s">
        <v>21804</v>
      </c>
    </row>
    <row r="2882" spans="1:24" x14ac:dyDescent="0.25">
      <c r="A2882" t="s">
        <v>21805</v>
      </c>
      <c r="B2882" t="s">
        <v>21806</v>
      </c>
      <c r="C2882" s="1" t="str">
        <f t="shared" si="298"/>
        <v>21:0981</v>
      </c>
      <c r="D2882" s="1" t="str">
        <f t="shared" si="299"/>
        <v>21:0001</v>
      </c>
      <c r="E2882" t="s">
        <v>21749</v>
      </c>
      <c r="F2882" t="s">
        <v>21807</v>
      </c>
      <c r="H2882">
        <v>64.106233500000002</v>
      </c>
      <c r="I2882">
        <v>-109.75654919999999</v>
      </c>
      <c r="J2882" s="1" t="str">
        <f t="shared" si="300"/>
        <v>Till</v>
      </c>
      <c r="K2882" s="1" t="str">
        <f t="shared" si="302"/>
        <v>Grain Mount: 0.25 – 0.50 mm</v>
      </c>
      <c r="L2882" t="s">
        <v>9162</v>
      </c>
      <c r="M2882" s="1" t="str">
        <f>HYPERLINK("http://geochem.nrcan.gc.ca/cdogs/content/kwd/kwd030120_e.htm", "Ilm")</f>
        <v>Ilm</v>
      </c>
      <c r="N2882" t="s">
        <v>115</v>
      </c>
      <c r="O2882" t="s">
        <v>420</v>
      </c>
      <c r="P2882" t="s">
        <v>226</v>
      </c>
      <c r="Q2882" t="s">
        <v>21808</v>
      </c>
      <c r="R2882" t="s">
        <v>33</v>
      </c>
      <c r="S2882" t="s">
        <v>711</v>
      </c>
      <c r="T2882" t="s">
        <v>8127</v>
      </c>
      <c r="U2882" t="s">
        <v>33</v>
      </c>
      <c r="V2882" t="s">
        <v>33</v>
      </c>
      <c r="W2882" t="s">
        <v>5001</v>
      </c>
      <c r="X2882" t="s">
        <v>21809</v>
      </c>
    </row>
    <row r="2883" spans="1:24" x14ac:dyDescent="0.25">
      <c r="A2883" t="s">
        <v>21810</v>
      </c>
      <c r="B2883" t="s">
        <v>21811</v>
      </c>
      <c r="C2883" s="1" t="str">
        <f t="shared" si="298"/>
        <v>21:0981</v>
      </c>
      <c r="D2883" s="1" t="str">
        <f t="shared" si="299"/>
        <v>21:0001</v>
      </c>
      <c r="E2883" t="s">
        <v>21749</v>
      </c>
      <c r="F2883" t="s">
        <v>21812</v>
      </c>
      <c r="H2883">
        <v>64.106233500000002</v>
      </c>
      <c r="I2883">
        <v>-109.75654919999999</v>
      </c>
      <c r="J2883" s="1" t="str">
        <f t="shared" si="300"/>
        <v>Till</v>
      </c>
      <c r="K2883" s="1" t="str">
        <f t="shared" si="302"/>
        <v>Grain Mount: 0.25 – 0.50 mm</v>
      </c>
      <c r="L2883" t="s">
        <v>9162</v>
      </c>
      <c r="M2883" s="1" t="str">
        <f>HYPERLINK("http://geochem.nrcan.gc.ca/cdogs/content/kwd/kwd030120_e.htm", "Ilm")</f>
        <v>Ilm</v>
      </c>
      <c r="N2883" t="s">
        <v>278</v>
      </c>
      <c r="O2883" t="s">
        <v>420</v>
      </c>
      <c r="P2883" t="s">
        <v>425</v>
      </c>
      <c r="Q2883" t="s">
        <v>21813</v>
      </c>
      <c r="R2883" t="s">
        <v>33</v>
      </c>
      <c r="S2883" t="s">
        <v>946</v>
      </c>
      <c r="T2883" t="s">
        <v>2893</v>
      </c>
      <c r="U2883" t="s">
        <v>246</v>
      </c>
      <c r="V2883" t="s">
        <v>33</v>
      </c>
      <c r="W2883" t="s">
        <v>21814</v>
      </c>
      <c r="X2883" t="s">
        <v>21815</v>
      </c>
    </row>
    <row r="2884" spans="1:24" x14ac:dyDescent="0.25">
      <c r="A2884" t="s">
        <v>21816</v>
      </c>
      <c r="B2884" t="s">
        <v>21817</v>
      </c>
      <c r="C2884" s="1" t="str">
        <f t="shared" si="298"/>
        <v>21:0981</v>
      </c>
      <c r="D2884" s="1" t="str">
        <f t="shared" si="299"/>
        <v>21:0001</v>
      </c>
      <c r="E2884" t="s">
        <v>21749</v>
      </c>
      <c r="F2884" t="s">
        <v>21818</v>
      </c>
      <c r="H2884">
        <v>64.106233500000002</v>
      </c>
      <c r="I2884">
        <v>-109.75654919999999</v>
      </c>
      <c r="J2884" s="1" t="str">
        <f t="shared" si="300"/>
        <v>Till</v>
      </c>
      <c r="K2884" s="1" t="str">
        <f t="shared" si="302"/>
        <v>Grain Mount: 0.25 – 0.50 mm</v>
      </c>
      <c r="L2884" t="s">
        <v>9162</v>
      </c>
      <c r="M2884" s="1" t="str">
        <f>HYPERLINK("http://geochem.nrcan.gc.ca/cdogs/content/kwd/kwd030536_e.htm", "Lcx")</f>
        <v>Lcx</v>
      </c>
      <c r="N2884" t="s">
        <v>307</v>
      </c>
      <c r="O2884" t="s">
        <v>245</v>
      </c>
      <c r="P2884" t="s">
        <v>421</v>
      </c>
      <c r="Q2884" t="s">
        <v>21819</v>
      </c>
      <c r="R2884" t="s">
        <v>33</v>
      </c>
      <c r="S2884" t="s">
        <v>1388</v>
      </c>
      <c r="T2884" t="s">
        <v>21820</v>
      </c>
      <c r="U2884" t="s">
        <v>33</v>
      </c>
      <c r="V2884" t="s">
        <v>33</v>
      </c>
      <c r="W2884" t="s">
        <v>21821</v>
      </c>
      <c r="X2884" t="s">
        <v>21822</v>
      </c>
    </row>
    <row r="2885" spans="1:24" x14ac:dyDescent="0.25">
      <c r="A2885" t="s">
        <v>21823</v>
      </c>
      <c r="B2885" t="s">
        <v>21824</v>
      </c>
      <c r="C2885" s="1" t="str">
        <f t="shared" si="298"/>
        <v>21:0981</v>
      </c>
      <c r="D2885" s="1" t="str">
        <f t="shared" si="299"/>
        <v>21:0001</v>
      </c>
      <c r="E2885" t="s">
        <v>21749</v>
      </c>
      <c r="F2885" t="s">
        <v>21825</v>
      </c>
      <c r="H2885">
        <v>64.106233500000002</v>
      </c>
      <c r="I2885">
        <v>-109.75654919999999</v>
      </c>
      <c r="J2885" s="1" t="str">
        <f t="shared" si="300"/>
        <v>Till</v>
      </c>
      <c r="K2885" s="1" t="str">
        <f t="shared" si="302"/>
        <v>Grain Mount: 0.25 – 0.50 mm</v>
      </c>
      <c r="L2885" t="s">
        <v>9162</v>
      </c>
      <c r="M2885" s="1" t="str">
        <f t="shared" ref="M2885:M2891" si="303">HYPERLINK("http://geochem.nrcan.gc.ca/cdogs/content/kwd/kwd030120_e.htm", "Ilm")</f>
        <v>Ilm</v>
      </c>
      <c r="N2885" t="s">
        <v>156</v>
      </c>
      <c r="O2885" t="s">
        <v>420</v>
      </c>
      <c r="P2885" t="s">
        <v>90</v>
      </c>
      <c r="Q2885" t="s">
        <v>21826</v>
      </c>
      <c r="R2885" t="s">
        <v>33</v>
      </c>
      <c r="S2885" t="s">
        <v>2205</v>
      </c>
      <c r="T2885" t="s">
        <v>21827</v>
      </c>
      <c r="U2885" t="s">
        <v>246</v>
      </c>
      <c r="V2885" t="s">
        <v>33</v>
      </c>
      <c r="W2885" t="s">
        <v>16137</v>
      </c>
      <c r="X2885" t="s">
        <v>21828</v>
      </c>
    </row>
    <row r="2886" spans="1:24" x14ac:dyDescent="0.25">
      <c r="A2886" t="s">
        <v>21829</v>
      </c>
      <c r="B2886" t="s">
        <v>21830</v>
      </c>
      <c r="C2886" s="1" t="str">
        <f t="shared" si="298"/>
        <v>21:0981</v>
      </c>
      <c r="D2886" s="1" t="str">
        <f t="shared" si="299"/>
        <v>21:0001</v>
      </c>
      <c r="E2886" t="s">
        <v>21749</v>
      </c>
      <c r="F2886" t="s">
        <v>21831</v>
      </c>
      <c r="H2886">
        <v>64.106233500000002</v>
      </c>
      <c r="I2886">
        <v>-109.75654919999999</v>
      </c>
      <c r="J2886" s="1" t="str">
        <f t="shared" si="300"/>
        <v>Till</v>
      </c>
      <c r="K2886" s="1" t="str">
        <f t="shared" si="302"/>
        <v>Grain Mount: 0.25 – 0.50 mm</v>
      </c>
      <c r="L2886" t="s">
        <v>9162</v>
      </c>
      <c r="M2886" s="1" t="str">
        <f t="shared" si="303"/>
        <v>Ilm</v>
      </c>
      <c r="N2886" t="s">
        <v>494</v>
      </c>
      <c r="O2886" t="s">
        <v>184</v>
      </c>
      <c r="P2886" t="s">
        <v>380</v>
      </c>
      <c r="Q2886" t="s">
        <v>21832</v>
      </c>
      <c r="R2886" t="s">
        <v>474</v>
      </c>
      <c r="S2886" t="s">
        <v>4970</v>
      </c>
      <c r="T2886" t="s">
        <v>21833</v>
      </c>
      <c r="U2886" t="s">
        <v>33</v>
      </c>
      <c r="V2886" t="s">
        <v>33</v>
      </c>
      <c r="W2886" t="s">
        <v>21834</v>
      </c>
      <c r="X2886" t="s">
        <v>21835</v>
      </c>
    </row>
    <row r="2887" spans="1:24" x14ac:dyDescent="0.25">
      <c r="A2887" t="s">
        <v>21836</v>
      </c>
      <c r="B2887" t="s">
        <v>21837</v>
      </c>
      <c r="C2887" s="1" t="str">
        <f t="shared" si="298"/>
        <v>21:0981</v>
      </c>
      <c r="D2887" s="1" t="str">
        <f t="shared" si="299"/>
        <v>21:0001</v>
      </c>
      <c r="E2887" t="s">
        <v>21749</v>
      </c>
      <c r="F2887" t="s">
        <v>21838</v>
      </c>
      <c r="H2887">
        <v>64.106233500000002</v>
      </c>
      <c r="I2887">
        <v>-109.75654919999999</v>
      </c>
      <c r="J2887" s="1" t="str">
        <f t="shared" si="300"/>
        <v>Till</v>
      </c>
      <c r="K2887" s="1" t="str">
        <f t="shared" si="302"/>
        <v>Grain Mount: 0.25 – 0.50 mm</v>
      </c>
      <c r="L2887" t="s">
        <v>9162</v>
      </c>
      <c r="M2887" s="1" t="str">
        <f t="shared" si="303"/>
        <v>Ilm</v>
      </c>
      <c r="N2887" t="s">
        <v>531</v>
      </c>
      <c r="O2887" t="s">
        <v>33</v>
      </c>
      <c r="P2887" t="s">
        <v>186</v>
      </c>
      <c r="Q2887" t="s">
        <v>21839</v>
      </c>
      <c r="R2887" t="s">
        <v>61</v>
      </c>
      <c r="S2887" t="s">
        <v>3360</v>
      </c>
      <c r="T2887" t="s">
        <v>3309</v>
      </c>
      <c r="U2887" t="s">
        <v>33</v>
      </c>
      <c r="V2887" t="s">
        <v>33</v>
      </c>
      <c r="W2887" t="s">
        <v>21840</v>
      </c>
      <c r="X2887" t="s">
        <v>20534</v>
      </c>
    </row>
    <row r="2888" spans="1:24" x14ac:dyDescent="0.25">
      <c r="A2888" t="s">
        <v>21841</v>
      </c>
      <c r="B2888" t="s">
        <v>21842</v>
      </c>
      <c r="C2888" s="1" t="str">
        <f t="shared" si="298"/>
        <v>21:0981</v>
      </c>
      <c r="D2888" s="1" t="str">
        <f t="shared" si="299"/>
        <v>21:0001</v>
      </c>
      <c r="E2888" t="s">
        <v>21749</v>
      </c>
      <c r="F2888" t="s">
        <v>21843</v>
      </c>
      <c r="H2888">
        <v>64.106233500000002</v>
      </c>
      <c r="I2888">
        <v>-109.75654919999999</v>
      </c>
      <c r="J2888" s="1" t="str">
        <f t="shared" si="300"/>
        <v>Till</v>
      </c>
      <c r="K2888" s="1" t="str">
        <f t="shared" si="302"/>
        <v>Grain Mount: 0.25 – 0.50 mm</v>
      </c>
      <c r="L2888" t="s">
        <v>9162</v>
      </c>
      <c r="M2888" s="1" t="str">
        <f t="shared" si="303"/>
        <v>Ilm</v>
      </c>
      <c r="N2888" t="s">
        <v>318</v>
      </c>
      <c r="O2888" t="s">
        <v>226</v>
      </c>
      <c r="P2888" t="s">
        <v>278</v>
      </c>
      <c r="Q2888" t="s">
        <v>21844</v>
      </c>
      <c r="R2888" t="s">
        <v>33</v>
      </c>
      <c r="S2888" t="s">
        <v>267</v>
      </c>
      <c r="T2888" t="s">
        <v>21845</v>
      </c>
      <c r="U2888" t="s">
        <v>33</v>
      </c>
      <c r="V2888" t="s">
        <v>33</v>
      </c>
      <c r="W2888" t="s">
        <v>21846</v>
      </c>
      <c r="X2888" t="s">
        <v>21847</v>
      </c>
    </row>
    <row r="2889" spans="1:24" x14ac:dyDescent="0.25">
      <c r="A2889" t="s">
        <v>21848</v>
      </c>
      <c r="B2889" t="s">
        <v>21849</v>
      </c>
      <c r="C2889" s="1" t="str">
        <f t="shared" si="298"/>
        <v>21:0981</v>
      </c>
      <c r="D2889" s="1" t="str">
        <f t="shared" si="299"/>
        <v>21:0001</v>
      </c>
      <c r="E2889" t="s">
        <v>21749</v>
      </c>
      <c r="F2889" t="s">
        <v>21850</v>
      </c>
      <c r="H2889">
        <v>64.106233500000002</v>
      </c>
      <c r="I2889">
        <v>-109.75654919999999</v>
      </c>
      <c r="J2889" s="1" t="str">
        <f t="shared" si="300"/>
        <v>Till</v>
      </c>
      <c r="K2889" s="1" t="str">
        <f t="shared" si="302"/>
        <v>Grain Mount: 0.25 – 0.50 mm</v>
      </c>
      <c r="L2889" t="s">
        <v>9162</v>
      </c>
      <c r="M2889" s="1" t="str">
        <f t="shared" si="303"/>
        <v>Ilm</v>
      </c>
      <c r="N2889" t="s">
        <v>156</v>
      </c>
      <c r="O2889" t="s">
        <v>47</v>
      </c>
      <c r="P2889" t="s">
        <v>156</v>
      </c>
      <c r="Q2889" t="s">
        <v>21851</v>
      </c>
      <c r="R2889" t="s">
        <v>223</v>
      </c>
      <c r="S2889" t="s">
        <v>21852</v>
      </c>
      <c r="T2889" t="s">
        <v>15656</v>
      </c>
      <c r="U2889" t="s">
        <v>33</v>
      </c>
      <c r="V2889" t="s">
        <v>686</v>
      </c>
      <c r="W2889" t="s">
        <v>2974</v>
      </c>
      <c r="X2889" t="s">
        <v>21853</v>
      </c>
    </row>
    <row r="2890" spans="1:24" x14ac:dyDescent="0.25">
      <c r="A2890" t="s">
        <v>21854</v>
      </c>
      <c r="B2890" t="s">
        <v>21855</v>
      </c>
      <c r="C2890" s="1" t="str">
        <f t="shared" si="298"/>
        <v>21:0981</v>
      </c>
      <c r="D2890" s="1" t="str">
        <f t="shared" si="299"/>
        <v>21:0001</v>
      </c>
      <c r="E2890" t="s">
        <v>21749</v>
      </c>
      <c r="F2890" t="s">
        <v>21856</v>
      </c>
      <c r="H2890">
        <v>64.106233500000002</v>
      </c>
      <c r="I2890">
        <v>-109.75654919999999</v>
      </c>
      <c r="J2890" s="1" t="str">
        <f t="shared" si="300"/>
        <v>Till</v>
      </c>
      <c r="K2890" s="1" t="str">
        <f t="shared" si="302"/>
        <v>Grain Mount: 0.25 – 0.50 mm</v>
      </c>
      <c r="L2890" t="s">
        <v>9162</v>
      </c>
      <c r="M2890" s="1" t="str">
        <f t="shared" si="303"/>
        <v>Ilm</v>
      </c>
      <c r="N2890" t="s">
        <v>307</v>
      </c>
      <c r="O2890" t="s">
        <v>33</v>
      </c>
      <c r="P2890" t="s">
        <v>490</v>
      </c>
      <c r="Q2890" t="s">
        <v>21857</v>
      </c>
      <c r="R2890" t="s">
        <v>33</v>
      </c>
      <c r="S2890" t="s">
        <v>533</v>
      </c>
      <c r="T2890" t="s">
        <v>503</v>
      </c>
      <c r="U2890" t="s">
        <v>33</v>
      </c>
      <c r="V2890" t="s">
        <v>33</v>
      </c>
      <c r="W2890" t="s">
        <v>21858</v>
      </c>
      <c r="X2890" t="s">
        <v>7121</v>
      </c>
    </row>
    <row r="2891" spans="1:24" x14ac:dyDescent="0.25">
      <c r="A2891" t="s">
        <v>21859</v>
      </c>
      <c r="B2891" t="s">
        <v>21860</v>
      </c>
      <c r="C2891" s="1" t="str">
        <f t="shared" si="298"/>
        <v>21:0981</v>
      </c>
      <c r="D2891" s="1" t="str">
        <f t="shared" si="299"/>
        <v>21:0001</v>
      </c>
      <c r="E2891" t="s">
        <v>21749</v>
      </c>
      <c r="F2891" t="s">
        <v>21861</v>
      </c>
      <c r="H2891">
        <v>64.106233500000002</v>
      </c>
      <c r="I2891">
        <v>-109.75654919999999</v>
      </c>
      <c r="J2891" s="1" t="str">
        <f t="shared" si="300"/>
        <v>Till</v>
      </c>
      <c r="K2891" s="1" t="str">
        <f t="shared" si="302"/>
        <v>Grain Mount: 0.25 – 0.50 mm</v>
      </c>
      <c r="L2891" t="s">
        <v>9162</v>
      </c>
      <c r="M2891" s="1" t="str">
        <f t="shared" si="303"/>
        <v>Ilm</v>
      </c>
      <c r="N2891" t="s">
        <v>209</v>
      </c>
      <c r="O2891" t="s">
        <v>555</v>
      </c>
      <c r="P2891" t="s">
        <v>1124</v>
      </c>
      <c r="Q2891" t="s">
        <v>21862</v>
      </c>
      <c r="R2891" t="s">
        <v>33</v>
      </c>
      <c r="S2891" t="s">
        <v>1271</v>
      </c>
      <c r="T2891" t="s">
        <v>21863</v>
      </c>
      <c r="U2891" t="s">
        <v>33</v>
      </c>
      <c r="V2891" t="s">
        <v>33</v>
      </c>
      <c r="W2891" t="s">
        <v>21864</v>
      </c>
      <c r="X2891" t="s">
        <v>21865</v>
      </c>
    </row>
    <row r="2892" spans="1:24" x14ac:dyDescent="0.25">
      <c r="A2892" t="s">
        <v>21866</v>
      </c>
      <c r="B2892" t="s">
        <v>21867</v>
      </c>
      <c r="C2892" s="1" t="str">
        <f t="shared" si="298"/>
        <v>21:0981</v>
      </c>
      <c r="D2892" s="1" t="str">
        <f t="shared" si="299"/>
        <v>21:0001</v>
      </c>
      <c r="E2892" t="s">
        <v>21749</v>
      </c>
      <c r="F2892" t="s">
        <v>21868</v>
      </c>
      <c r="H2892">
        <v>64.106233500000002</v>
      </c>
      <c r="I2892">
        <v>-109.75654919999999</v>
      </c>
      <c r="J2892" s="1" t="str">
        <f t="shared" si="300"/>
        <v>Till</v>
      </c>
      <c r="K2892" s="1" t="str">
        <f t="shared" si="302"/>
        <v>Grain Mount: 0.25 – 0.50 mm</v>
      </c>
      <c r="L2892" t="s">
        <v>9162</v>
      </c>
      <c r="M2892" s="1" t="str">
        <f>HYPERLINK("http://geochem.nrcan.gc.ca/cdogs/content/kwd/kwd030707_e.htm", "Clb")</f>
        <v>Clb</v>
      </c>
      <c r="N2892" t="s">
        <v>156</v>
      </c>
      <c r="O2892" t="s">
        <v>33</v>
      </c>
      <c r="P2892" t="s">
        <v>955</v>
      </c>
      <c r="Q2892" t="s">
        <v>21869</v>
      </c>
      <c r="R2892" t="s">
        <v>33</v>
      </c>
      <c r="S2892" t="s">
        <v>412</v>
      </c>
      <c r="T2892" t="s">
        <v>4276</v>
      </c>
      <c r="U2892" t="s">
        <v>33</v>
      </c>
      <c r="V2892" t="s">
        <v>14587</v>
      </c>
      <c r="W2892" t="s">
        <v>3900</v>
      </c>
      <c r="X2892" t="s">
        <v>21870</v>
      </c>
    </row>
    <row r="2893" spans="1:24" x14ac:dyDescent="0.25">
      <c r="A2893" t="s">
        <v>21871</v>
      </c>
      <c r="B2893" t="s">
        <v>21872</v>
      </c>
      <c r="C2893" s="1" t="str">
        <f t="shared" si="298"/>
        <v>21:0981</v>
      </c>
      <c r="D2893" s="1" t="str">
        <f t="shared" si="299"/>
        <v>21:0001</v>
      </c>
      <c r="E2893" t="s">
        <v>21749</v>
      </c>
      <c r="F2893" t="s">
        <v>21873</v>
      </c>
      <c r="H2893">
        <v>64.106233500000002</v>
      </c>
      <c r="I2893">
        <v>-109.75654919999999</v>
      </c>
      <c r="J2893" s="1" t="str">
        <f t="shared" si="300"/>
        <v>Till</v>
      </c>
      <c r="K2893" s="1" t="str">
        <f t="shared" si="302"/>
        <v>Grain Mount: 0.25 – 0.50 mm</v>
      </c>
      <c r="L2893" t="s">
        <v>9162</v>
      </c>
      <c r="M2893" s="1" t="str">
        <f>HYPERLINK("http://geochem.nrcan.gc.ca/cdogs/content/kwd/kwd030120_e.htm", "Ilm")</f>
        <v>Ilm</v>
      </c>
      <c r="N2893" t="s">
        <v>307</v>
      </c>
      <c r="O2893" t="s">
        <v>220</v>
      </c>
      <c r="P2893" t="s">
        <v>676</v>
      </c>
      <c r="Q2893" t="s">
        <v>21874</v>
      </c>
      <c r="R2893" t="s">
        <v>33</v>
      </c>
      <c r="S2893" t="s">
        <v>330</v>
      </c>
      <c r="T2893" t="s">
        <v>21875</v>
      </c>
      <c r="U2893" t="s">
        <v>33</v>
      </c>
      <c r="V2893" t="s">
        <v>33</v>
      </c>
      <c r="W2893" t="s">
        <v>21876</v>
      </c>
      <c r="X2893" t="s">
        <v>20091</v>
      </c>
    </row>
    <row r="2894" spans="1:24" x14ac:dyDescent="0.25">
      <c r="A2894" t="s">
        <v>21877</v>
      </c>
      <c r="B2894" t="s">
        <v>21878</v>
      </c>
      <c r="C2894" s="1" t="str">
        <f t="shared" si="298"/>
        <v>21:0981</v>
      </c>
      <c r="D2894" s="1" t="str">
        <f t="shared" si="299"/>
        <v>21:0001</v>
      </c>
      <c r="E2894" t="s">
        <v>21879</v>
      </c>
      <c r="F2894" t="s">
        <v>21880</v>
      </c>
      <c r="H2894">
        <v>64.150997399999994</v>
      </c>
      <c r="I2894">
        <v>-109.5125393</v>
      </c>
      <c r="J2894" s="1" t="str">
        <f t="shared" si="300"/>
        <v>Till</v>
      </c>
      <c r="K2894" s="1" t="str">
        <f t="shared" si="302"/>
        <v>Grain Mount: 0.25 – 0.50 mm</v>
      </c>
      <c r="L2894" t="s">
        <v>9162</v>
      </c>
      <c r="M2894" s="1" t="str">
        <f>HYPERLINK("http://geochem.nrcan.gc.ca/cdogs/content/kwd/kwd030529_e.htm", "Hi_Cr_Di")</f>
        <v>Hi_Cr_Di</v>
      </c>
      <c r="N2894" t="s">
        <v>9098</v>
      </c>
      <c r="O2894" t="s">
        <v>21881</v>
      </c>
      <c r="P2894" t="s">
        <v>21882</v>
      </c>
      <c r="Q2894" t="s">
        <v>21883</v>
      </c>
      <c r="R2894" t="s">
        <v>411</v>
      </c>
      <c r="S2894" t="s">
        <v>21884</v>
      </c>
      <c r="T2894" t="s">
        <v>1078</v>
      </c>
      <c r="U2894" t="s">
        <v>4742</v>
      </c>
      <c r="V2894" t="s">
        <v>21885</v>
      </c>
      <c r="W2894" t="s">
        <v>893</v>
      </c>
      <c r="X2894" t="s">
        <v>21886</v>
      </c>
    </row>
    <row r="2895" spans="1:24" x14ac:dyDescent="0.25">
      <c r="A2895" t="s">
        <v>21887</v>
      </c>
      <c r="B2895" t="s">
        <v>21888</v>
      </c>
      <c r="C2895" s="1" t="str">
        <f t="shared" si="298"/>
        <v>21:0981</v>
      </c>
      <c r="D2895" s="1" t="str">
        <f t="shared" si="299"/>
        <v>21:0001</v>
      </c>
      <c r="E2895" t="s">
        <v>21879</v>
      </c>
      <c r="F2895" t="s">
        <v>21889</v>
      </c>
      <c r="H2895">
        <v>64.150997399999994</v>
      </c>
      <c r="I2895">
        <v>-109.5125393</v>
      </c>
      <c r="J2895" s="1" t="str">
        <f t="shared" si="300"/>
        <v>Till</v>
      </c>
      <c r="K2895" s="1" t="str">
        <f t="shared" si="302"/>
        <v>Grain Mount: 0.25 – 0.50 mm</v>
      </c>
      <c r="L2895" t="s">
        <v>9162</v>
      </c>
      <c r="M2895" s="1" t="str">
        <f>HYPERLINK("http://geochem.nrcan.gc.ca/cdogs/content/kwd/kwd030543_e.htm", "Di")</f>
        <v>Di</v>
      </c>
      <c r="N2895" t="s">
        <v>21890</v>
      </c>
      <c r="O2895" t="s">
        <v>21891</v>
      </c>
      <c r="P2895" t="s">
        <v>712</v>
      </c>
      <c r="Q2895" t="s">
        <v>21892</v>
      </c>
      <c r="R2895" t="s">
        <v>101</v>
      </c>
      <c r="S2895" t="s">
        <v>20854</v>
      </c>
      <c r="T2895" t="s">
        <v>10047</v>
      </c>
      <c r="U2895" t="s">
        <v>1462</v>
      </c>
      <c r="V2895" t="s">
        <v>21893</v>
      </c>
      <c r="W2895" t="s">
        <v>1309</v>
      </c>
      <c r="X2895" t="s">
        <v>21894</v>
      </c>
    </row>
    <row r="2896" spans="1:24" x14ac:dyDescent="0.25">
      <c r="A2896" t="s">
        <v>21895</v>
      </c>
      <c r="B2896" t="s">
        <v>21896</v>
      </c>
      <c r="C2896" s="1" t="str">
        <f t="shared" si="298"/>
        <v>21:0981</v>
      </c>
      <c r="D2896" s="1" t="str">
        <f t="shared" si="299"/>
        <v>21:0001</v>
      </c>
      <c r="E2896" t="s">
        <v>21879</v>
      </c>
      <c r="F2896" t="s">
        <v>21897</v>
      </c>
      <c r="H2896">
        <v>64.150997399999994</v>
      </c>
      <c r="I2896">
        <v>-109.5125393</v>
      </c>
      <c r="J2896" s="1" t="str">
        <f t="shared" si="300"/>
        <v>Till</v>
      </c>
      <c r="K2896" s="1" t="str">
        <f t="shared" si="302"/>
        <v>Grain Mount: 0.25 – 0.50 mm</v>
      </c>
      <c r="L2896" t="s">
        <v>9162</v>
      </c>
      <c r="M2896" s="1" t="str">
        <f>HYPERLINK("http://geochem.nrcan.gc.ca/cdogs/content/kwd/kwd030541_e.htm", "Ti_Mag")</f>
        <v>Ti_Mag</v>
      </c>
      <c r="N2896" t="s">
        <v>1161</v>
      </c>
      <c r="O2896" t="s">
        <v>234</v>
      </c>
      <c r="P2896" t="s">
        <v>1644</v>
      </c>
      <c r="Q2896" t="s">
        <v>21898</v>
      </c>
      <c r="R2896" t="s">
        <v>245</v>
      </c>
      <c r="S2896" t="s">
        <v>6274</v>
      </c>
      <c r="T2896" t="s">
        <v>156</v>
      </c>
      <c r="U2896" t="s">
        <v>33</v>
      </c>
      <c r="V2896" t="s">
        <v>474</v>
      </c>
      <c r="W2896" t="s">
        <v>21899</v>
      </c>
      <c r="X2896" t="s">
        <v>21900</v>
      </c>
    </row>
    <row r="2897" spans="1:24" x14ac:dyDescent="0.25">
      <c r="A2897" t="s">
        <v>21901</v>
      </c>
      <c r="B2897" t="s">
        <v>21902</v>
      </c>
      <c r="C2897" s="1" t="str">
        <f t="shared" si="298"/>
        <v>21:0981</v>
      </c>
      <c r="D2897" s="1" t="str">
        <f t="shared" si="299"/>
        <v>21:0001</v>
      </c>
      <c r="E2897" t="s">
        <v>21879</v>
      </c>
      <c r="F2897" t="s">
        <v>21903</v>
      </c>
      <c r="H2897">
        <v>64.150997399999994</v>
      </c>
      <c r="I2897">
        <v>-109.5125393</v>
      </c>
      <c r="J2897" s="1" t="str">
        <f t="shared" si="300"/>
        <v>Till</v>
      </c>
      <c r="K2897" s="1" t="str">
        <f t="shared" si="302"/>
        <v>Grain Mount: 0.25 – 0.50 mm</v>
      </c>
      <c r="L2897" t="s">
        <v>9162</v>
      </c>
      <c r="M2897" s="1" t="str">
        <f>HYPERLINK("http://geochem.nrcan.gc.ca/cdogs/content/kwd/kwd030125_e.htm", "Rt")</f>
        <v>Rt</v>
      </c>
      <c r="N2897" t="s">
        <v>307</v>
      </c>
      <c r="O2897" t="s">
        <v>115</v>
      </c>
      <c r="P2897" t="s">
        <v>50</v>
      </c>
      <c r="Q2897" t="s">
        <v>21904</v>
      </c>
      <c r="R2897" t="s">
        <v>90</v>
      </c>
      <c r="S2897" t="s">
        <v>104</v>
      </c>
      <c r="T2897" t="s">
        <v>6274</v>
      </c>
      <c r="U2897" t="s">
        <v>33</v>
      </c>
      <c r="V2897" t="s">
        <v>33</v>
      </c>
      <c r="W2897" t="s">
        <v>21905</v>
      </c>
      <c r="X2897" t="s">
        <v>21906</v>
      </c>
    </row>
    <row r="2898" spans="1:24" x14ac:dyDescent="0.25">
      <c r="A2898" t="s">
        <v>21907</v>
      </c>
      <c r="B2898" t="s">
        <v>21908</v>
      </c>
      <c r="C2898" s="1" t="str">
        <f t="shared" si="298"/>
        <v>21:0981</v>
      </c>
      <c r="D2898" s="1" t="str">
        <f t="shared" si="299"/>
        <v>21:0001</v>
      </c>
      <c r="E2898" t="s">
        <v>21879</v>
      </c>
      <c r="F2898" t="s">
        <v>21909</v>
      </c>
      <c r="H2898">
        <v>64.150997399999994</v>
      </c>
      <c r="I2898">
        <v>-109.5125393</v>
      </c>
      <c r="J2898" s="1" t="str">
        <f t="shared" si="300"/>
        <v>Till</v>
      </c>
      <c r="K2898" s="1" t="str">
        <f t="shared" si="302"/>
        <v>Grain Mount: 0.25 – 0.50 mm</v>
      </c>
      <c r="L2898" t="s">
        <v>9162</v>
      </c>
      <c r="M2898" s="1" t="str">
        <f>HYPERLINK("http://geochem.nrcan.gc.ca/cdogs/content/kwd/kwd030120_e.htm", "Ilm")</f>
        <v>Ilm</v>
      </c>
      <c r="N2898" t="s">
        <v>156</v>
      </c>
      <c r="O2898" t="s">
        <v>255</v>
      </c>
      <c r="P2898" t="s">
        <v>470</v>
      </c>
      <c r="Q2898" t="s">
        <v>21910</v>
      </c>
      <c r="R2898" t="s">
        <v>555</v>
      </c>
      <c r="S2898" t="s">
        <v>711</v>
      </c>
      <c r="T2898" t="s">
        <v>21911</v>
      </c>
      <c r="U2898" t="s">
        <v>33</v>
      </c>
      <c r="V2898" t="s">
        <v>33</v>
      </c>
      <c r="W2898" t="s">
        <v>21912</v>
      </c>
      <c r="X2898" t="s">
        <v>21913</v>
      </c>
    </row>
    <row r="2899" spans="1:24" x14ac:dyDescent="0.25">
      <c r="A2899" t="s">
        <v>21914</v>
      </c>
      <c r="B2899" t="s">
        <v>21915</v>
      </c>
      <c r="C2899" s="1" t="str">
        <f t="shared" si="298"/>
        <v>21:0981</v>
      </c>
      <c r="D2899" s="1" t="str">
        <f t="shared" si="299"/>
        <v>21:0001</v>
      </c>
      <c r="E2899" t="s">
        <v>21879</v>
      </c>
      <c r="F2899" t="s">
        <v>21916</v>
      </c>
      <c r="H2899">
        <v>64.150997399999994</v>
      </c>
      <c r="I2899">
        <v>-109.5125393</v>
      </c>
      <c r="J2899" s="1" t="str">
        <f t="shared" si="300"/>
        <v>Till</v>
      </c>
      <c r="K2899" s="1" t="str">
        <f t="shared" si="302"/>
        <v>Grain Mount: 0.25 – 0.50 mm</v>
      </c>
      <c r="L2899" t="s">
        <v>9162</v>
      </c>
      <c r="M2899" s="1" t="str">
        <f>HYPERLINK("http://geochem.nrcan.gc.ca/cdogs/content/kwd/kwd030120_e.htm", "Ilm")</f>
        <v>Ilm</v>
      </c>
      <c r="N2899" t="s">
        <v>633</v>
      </c>
      <c r="O2899" t="s">
        <v>33</v>
      </c>
      <c r="P2899" t="s">
        <v>569</v>
      </c>
      <c r="Q2899" t="s">
        <v>21917</v>
      </c>
      <c r="R2899" t="s">
        <v>61</v>
      </c>
      <c r="S2899" t="s">
        <v>21918</v>
      </c>
      <c r="T2899" t="s">
        <v>1739</v>
      </c>
      <c r="U2899" t="s">
        <v>61</v>
      </c>
      <c r="V2899" t="s">
        <v>33</v>
      </c>
      <c r="W2899" t="s">
        <v>21919</v>
      </c>
      <c r="X2899" t="s">
        <v>21920</v>
      </c>
    </row>
    <row r="2900" spans="1:24" x14ac:dyDescent="0.25">
      <c r="A2900" t="s">
        <v>21921</v>
      </c>
      <c r="B2900" t="s">
        <v>21922</v>
      </c>
      <c r="C2900" s="1" t="str">
        <f t="shared" ref="C2900:C2963" si="304">HYPERLINK("http://geochem.nrcan.gc.ca/cdogs/content/bdl/bdl210981_e.htm", "21:0981")</f>
        <v>21:0981</v>
      </c>
      <c r="D2900" s="1" t="str">
        <f t="shared" ref="D2900:D2963" si="305">HYPERLINK("http://geochem.nrcan.gc.ca/cdogs/content/svy/svy210001_e.htm", "21:0001")</f>
        <v>21:0001</v>
      </c>
      <c r="E2900" t="s">
        <v>21879</v>
      </c>
      <c r="F2900" t="s">
        <v>21923</v>
      </c>
      <c r="H2900">
        <v>64.150997399999994</v>
      </c>
      <c r="I2900">
        <v>-109.5125393</v>
      </c>
      <c r="J2900" s="1" t="str">
        <f t="shared" si="300"/>
        <v>Till</v>
      </c>
      <c r="K2900" s="1" t="str">
        <f t="shared" si="302"/>
        <v>Grain Mount: 0.25 – 0.50 mm</v>
      </c>
      <c r="L2900" t="s">
        <v>9162</v>
      </c>
      <c r="M2900" s="1" t="str">
        <f>HYPERLINK("http://geochem.nrcan.gc.ca/cdogs/content/kwd/kwd030120_e.htm", "Ilm")</f>
        <v>Ilm</v>
      </c>
      <c r="N2900" t="s">
        <v>645</v>
      </c>
      <c r="O2900" t="s">
        <v>462</v>
      </c>
      <c r="P2900" t="s">
        <v>398</v>
      </c>
      <c r="Q2900" t="s">
        <v>16348</v>
      </c>
      <c r="R2900" t="s">
        <v>33</v>
      </c>
      <c r="S2900" t="s">
        <v>2016</v>
      </c>
      <c r="T2900" t="s">
        <v>21924</v>
      </c>
      <c r="U2900" t="s">
        <v>245</v>
      </c>
      <c r="V2900" t="s">
        <v>33</v>
      </c>
      <c r="W2900" t="s">
        <v>21925</v>
      </c>
      <c r="X2900" t="s">
        <v>21926</v>
      </c>
    </row>
    <row r="2901" spans="1:24" x14ac:dyDescent="0.25">
      <c r="A2901" t="s">
        <v>21927</v>
      </c>
      <c r="B2901" t="s">
        <v>21928</v>
      </c>
      <c r="C2901" s="1" t="str">
        <f t="shared" si="304"/>
        <v>21:0981</v>
      </c>
      <c r="D2901" s="1" t="str">
        <f t="shared" si="305"/>
        <v>21:0001</v>
      </c>
      <c r="E2901" t="s">
        <v>21879</v>
      </c>
      <c r="F2901" t="s">
        <v>21929</v>
      </c>
      <c r="H2901">
        <v>64.150997399999994</v>
      </c>
      <c r="I2901">
        <v>-109.5125393</v>
      </c>
      <c r="J2901" s="1" t="str">
        <f t="shared" si="300"/>
        <v>Till</v>
      </c>
      <c r="K2901" s="1" t="str">
        <f t="shared" si="302"/>
        <v>Grain Mount: 0.25 – 0.50 mm</v>
      </c>
      <c r="L2901" t="s">
        <v>9162</v>
      </c>
      <c r="M2901" s="1" t="str">
        <f>HYPERLINK("http://geochem.nrcan.gc.ca/cdogs/content/kwd/kwd030120_e.htm", "Ilm")</f>
        <v>Ilm</v>
      </c>
      <c r="N2901" t="s">
        <v>676</v>
      </c>
      <c r="O2901" t="s">
        <v>645</v>
      </c>
      <c r="P2901" t="s">
        <v>421</v>
      </c>
      <c r="Q2901" t="s">
        <v>9394</v>
      </c>
      <c r="R2901" t="s">
        <v>101</v>
      </c>
      <c r="S2901" t="s">
        <v>13888</v>
      </c>
      <c r="T2901" t="s">
        <v>15709</v>
      </c>
      <c r="U2901" t="s">
        <v>33</v>
      </c>
      <c r="V2901" t="s">
        <v>33</v>
      </c>
      <c r="W2901" t="s">
        <v>21382</v>
      </c>
      <c r="X2901" t="s">
        <v>21930</v>
      </c>
    </row>
    <row r="2902" spans="1:24" x14ac:dyDescent="0.25">
      <c r="A2902" t="s">
        <v>21931</v>
      </c>
      <c r="B2902" t="s">
        <v>21932</v>
      </c>
      <c r="C2902" s="1" t="str">
        <f t="shared" si="304"/>
        <v>21:0981</v>
      </c>
      <c r="D2902" s="1" t="str">
        <f t="shared" si="305"/>
        <v>21:0001</v>
      </c>
      <c r="E2902" t="s">
        <v>21879</v>
      </c>
      <c r="F2902" t="s">
        <v>21933</v>
      </c>
      <c r="H2902">
        <v>64.150997399999994</v>
      </c>
      <c r="I2902">
        <v>-109.5125393</v>
      </c>
      <c r="J2902" s="1" t="str">
        <f t="shared" si="300"/>
        <v>Till</v>
      </c>
      <c r="K2902" s="1" t="str">
        <f t="shared" si="302"/>
        <v>Grain Mount: 0.25 – 0.50 mm</v>
      </c>
      <c r="L2902" t="s">
        <v>9162</v>
      </c>
      <c r="M2902" s="1" t="str">
        <f>HYPERLINK("http://geochem.nrcan.gc.ca/cdogs/content/kwd/kwd030120_e.htm", "Ilm")</f>
        <v>Ilm</v>
      </c>
      <c r="N2902" t="s">
        <v>3465</v>
      </c>
      <c r="O2902" t="s">
        <v>1156</v>
      </c>
      <c r="P2902" t="s">
        <v>186</v>
      </c>
      <c r="Q2902" t="s">
        <v>21934</v>
      </c>
      <c r="R2902" t="s">
        <v>33</v>
      </c>
      <c r="S2902" t="s">
        <v>14623</v>
      </c>
      <c r="T2902" t="s">
        <v>19222</v>
      </c>
      <c r="U2902" t="s">
        <v>90</v>
      </c>
      <c r="V2902" t="s">
        <v>33</v>
      </c>
      <c r="W2902" t="s">
        <v>21935</v>
      </c>
      <c r="X2902" t="s">
        <v>21936</v>
      </c>
    </row>
    <row r="2903" spans="1:24" x14ac:dyDescent="0.25">
      <c r="A2903" t="s">
        <v>21937</v>
      </c>
      <c r="B2903" t="s">
        <v>21938</v>
      </c>
      <c r="C2903" s="1" t="str">
        <f t="shared" si="304"/>
        <v>21:0981</v>
      </c>
      <c r="D2903" s="1" t="str">
        <f t="shared" si="305"/>
        <v>21:0001</v>
      </c>
      <c r="E2903" t="s">
        <v>21879</v>
      </c>
      <c r="F2903" t="s">
        <v>21939</v>
      </c>
      <c r="H2903">
        <v>64.150997399999994</v>
      </c>
      <c r="I2903">
        <v>-109.5125393</v>
      </c>
      <c r="J2903" s="1" t="str">
        <f t="shared" si="300"/>
        <v>Till</v>
      </c>
      <c r="K2903" s="1" t="str">
        <f t="shared" si="302"/>
        <v>Grain Mount: 0.25 – 0.50 mm</v>
      </c>
      <c r="L2903" t="s">
        <v>9162</v>
      </c>
      <c r="M2903" s="1" t="str">
        <f>HYPERLINK("http://geochem.nrcan.gc.ca/cdogs/content/kwd/kwd030541_e.htm", "Ti_Mag")</f>
        <v>Ti_Mag</v>
      </c>
      <c r="N2903" t="s">
        <v>345</v>
      </c>
      <c r="O2903" t="s">
        <v>420</v>
      </c>
      <c r="P2903" t="s">
        <v>1644</v>
      </c>
      <c r="Q2903" t="s">
        <v>21940</v>
      </c>
      <c r="R2903" t="s">
        <v>223</v>
      </c>
      <c r="S2903" t="s">
        <v>2600</v>
      </c>
      <c r="T2903" t="s">
        <v>425</v>
      </c>
      <c r="U2903" t="s">
        <v>33</v>
      </c>
      <c r="V2903" t="s">
        <v>1206</v>
      </c>
      <c r="W2903" t="s">
        <v>21941</v>
      </c>
      <c r="X2903" t="s">
        <v>21942</v>
      </c>
    </row>
    <row r="2904" spans="1:24" x14ac:dyDescent="0.25">
      <c r="A2904" t="s">
        <v>21943</v>
      </c>
      <c r="B2904" t="s">
        <v>21944</v>
      </c>
      <c r="C2904" s="1" t="str">
        <f t="shared" si="304"/>
        <v>21:0981</v>
      </c>
      <c r="D2904" s="1" t="str">
        <f t="shared" si="305"/>
        <v>21:0001</v>
      </c>
      <c r="E2904" t="s">
        <v>21879</v>
      </c>
      <c r="F2904" t="s">
        <v>21945</v>
      </c>
      <c r="H2904">
        <v>64.150997399999994</v>
      </c>
      <c r="I2904">
        <v>-109.5125393</v>
      </c>
      <c r="J2904" s="1" t="str">
        <f t="shared" si="300"/>
        <v>Till</v>
      </c>
      <c r="K2904" s="1" t="str">
        <f t="shared" si="302"/>
        <v>Grain Mount: 0.25 – 0.50 mm</v>
      </c>
      <c r="L2904" t="s">
        <v>9162</v>
      </c>
      <c r="M2904" s="1" t="str">
        <f>HYPERLINK("http://geochem.nrcan.gc.ca/cdogs/content/kwd/kwd030120_e.htm", "Ilm")</f>
        <v>Ilm</v>
      </c>
      <c r="N2904" t="s">
        <v>184</v>
      </c>
      <c r="O2904" t="s">
        <v>33</v>
      </c>
      <c r="P2904" t="s">
        <v>142</v>
      </c>
      <c r="Q2904" t="s">
        <v>9262</v>
      </c>
      <c r="R2904" t="s">
        <v>366</v>
      </c>
      <c r="S2904" t="s">
        <v>11747</v>
      </c>
      <c r="T2904" t="s">
        <v>1876</v>
      </c>
      <c r="U2904" t="s">
        <v>33</v>
      </c>
      <c r="V2904" t="s">
        <v>33</v>
      </c>
      <c r="W2904" t="s">
        <v>21946</v>
      </c>
      <c r="X2904" t="s">
        <v>21947</v>
      </c>
    </row>
    <row r="2905" spans="1:24" x14ac:dyDescent="0.25">
      <c r="A2905" t="s">
        <v>21948</v>
      </c>
      <c r="B2905" t="s">
        <v>21949</v>
      </c>
      <c r="C2905" s="1" t="str">
        <f t="shared" si="304"/>
        <v>21:0981</v>
      </c>
      <c r="D2905" s="1" t="str">
        <f t="shared" si="305"/>
        <v>21:0001</v>
      </c>
      <c r="E2905" t="s">
        <v>21879</v>
      </c>
      <c r="F2905" t="s">
        <v>21950</v>
      </c>
      <c r="H2905">
        <v>64.150997399999994</v>
      </c>
      <c r="I2905">
        <v>-109.5125393</v>
      </c>
      <c r="J2905" s="1" t="str">
        <f t="shared" si="300"/>
        <v>Till</v>
      </c>
      <c r="K2905" s="1" t="str">
        <f t="shared" si="302"/>
        <v>Grain Mount: 0.25 – 0.50 mm</v>
      </c>
      <c r="L2905" t="s">
        <v>9162</v>
      </c>
      <c r="M2905" s="1" t="str">
        <f>HYPERLINK("http://geochem.nrcan.gc.ca/cdogs/content/kwd/kwd030120_e.htm", "Ilm")</f>
        <v>Ilm</v>
      </c>
      <c r="N2905" t="s">
        <v>641</v>
      </c>
      <c r="O2905" t="s">
        <v>245</v>
      </c>
      <c r="P2905" t="s">
        <v>117</v>
      </c>
      <c r="Q2905" t="s">
        <v>21951</v>
      </c>
      <c r="R2905" t="s">
        <v>33</v>
      </c>
      <c r="S2905" t="s">
        <v>2343</v>
      </c>
      <c r="T2905" t="s">
        <v>21952</v>
      </c>
      <c r="U2905" t="s">
        <v>33</v>
      </c>
      <c r="V2905" t="s">
        <v>33</v>
      </c>
      <c r="W2905" t="s">
        <v>21953</v>
      </c>
      <c r="X2905" t="s">
        <v>802</v>
      </c>
    </row>
    <row r="2906" spans="1:24" x14ac:dyDescent="0.25">
      <c r="A2906" t="s">
        <v>21954</v>
      </c>
      <c r="B2906" t="s">
        <v>21955</v>
      </c>
      <c r="C2906" s="1" t="str">
        <f t="shared" si="304"/>
        <v>21:0981</v>
      </c>
      <c r="D2906" s="1" t="str">
        <f t="shared" si="305"/>
        <v>21:0001</v>
      </c>
      <c r="E2906" t="s">
        <v>21879</v>
      </c>
      <c r="F2906" t="s">
        <v>21956</v>
      </c>
      <c r="H2906">
        <v>64.150997399999994</v>
      </c>
      <c r="I2906">
        <v>-109.5125393</v>
      </c>
      <c r="J2906" s="1" t="str">
        <f t="shared" si="300"/>
        <v>Till</v>
      </c>
      <c r="K2906" s="1" t="str">
        <f t="shared" si="302"/>
        <v>Grain Mount: 0.25 – 0.50 mm</v>
      </c>
      <c r="L2906" t="s">
        <v>9162</v>
      </c>
      <c r="M2906" s="1" t="str">
        <f>HYPERLINK("http://geochem.nrcan.gc.ca/cdogs/content/kwd/kwd030120_e.htm", "Ilm")</f>
        <v>Ilm</v>
      </c>
      <c r="N2906" t="s">
        <v>412</v>
      </c>
      <c r="O2906" t="s">
        <v>366</v>
      </c>
      <c r="P2906" t="s">
        <v>64</v>
      </c>
      <c r="Q2906" t="s">
        <v>21957</v>
      </c>
      <c r="R2906" t="s">
        <v>234</v>
      </c>
      <c r="S2906" t="s">
        <v>2214</v>
      </c>
      <c r="T2906" t="s">
        <v>534</v>
      </c>
      <c r="U2906" t="s">
        <v>33</v>
      </c>
      <c r="V2906" t="s">
        <v>33</v>
      </c>
      <c r="W2906" t="s">
        <v>21958</v>
      </c>
      <c r="X2906" t="s">
        <v>21187</v>
      </c>
    </row>
    <row r="2907" spans="1:24" x14ac:dyDescent="0.25">
      <c r="A2907" t="s">
        <v>21959</v>
      </c>
      <c r="B2907" t="s">
        <v>21960</v>
      </c>
      <c r="C2907" s="1" t="str">
        <f t="shared" si="304"/>
        <v>21:0981</v>
      </c>
      <c r="D2907" s="1" t="str">
        <f t="shared" si="305"/>
        <v>21:0001</v>
      </c>
      <c r="E2907" t="s">
        <v>21961</v>
      </c>
      <c r="F2907" t="s">
        <v>21962</v>
      </c>
      <c r="H2907">
        <v>64.356345500000003</v>
      </c>
      <c r="I2907">
        <v>-108.3211731</v>
      </c>
      <c r="J2907" s="1" t="str">
        <f t="shared" si="300"/>
        <v>Till</v>
      </c>
      <c r="K2907" s="1" t="str">
        <f t="shared" si="302"/>
        <v>Grain Mount: 0.25 – 0.50 mm</v>
      </c>
      <c r="L2907" t="s">
        <v>9162</v>
      </c>
      <c r="M2907" s="1" t="str">
        <f>HYPERLINK("http://geochem.nrcan.gc.ca/cdogs/content/kwd/kwd030523_e.htm", "Prp")</f>
        <v>Prp</v>
      </c>
      <c r="N2907" t="s">
        <v>14266</v>
      </c>
      <c r="O2907" t="s">
        <v>17787</v>
      </c>
      <c r="P2907" t="s">
        <v>16748</v>
      </c>
      <c r="Q2907" t="s">
        <v>7171</v>
      </c>
      <c r="R2907" t="s">
        <v>728</v>
      </c>
      <c r="S2907" t="s">
        <v>21963</v>
      </c>
      <c r="T2907" t="s">
        <v>182</v>
      </c>
      <c r="U2907" t="s">
        <v>64</v>
      </c>
      <c r="V2907" t="s">
        <v>11863</v>
      </c>
      <c r="W2907" t="s">
        <v>703</v>
      </c>
      <c r="X2907" t="s">
        <v>21964</v>
      </c>
    </row>
    <row r="2908" spans="1:24" x14ac:dyDescent="0.25">
      <c r="A2908" t="s">
        <v>21965</v>
      </c>
      <c r="B2908" t="s">
        <v>21966</v>
      </c>
      <c r="C2908" s="1" t="str">
        <f t="shared" si="304"/>
        <v>21:0981</v>
      </c>
      <c r="D2908" s="1" t="str">
        <f t="shared" si="305"/>
        <v>21:0001</v>
      </c>
      <c r="E2908" t="s">
        <v>21961</v>
      </c>
      <c r="F2908" t="s">
        <v>21967</v>
      </c>
      <c r="H2908">
        <v>64.356345500000003</v>
      </c>
      <c r="I2908">
        <v>-108.3211731</v>
      </c>
      <c r="J2908" s="1" t="str">
        <f t="shared" si="300"/>
        <v>Till</v>
      </c>
      <c r="K2908" s="1" t="str">
        <f t="shared" si="302"/>
        <v>Grain Mount: 0.25 – 0.50 mm</v>
      </c>
      <c r="L2908" t="s">
        <v>9162</v>
      </c>
      <c r="M2908" s="1" t="str">
        <f>HYPERLINK("http://geochem.nrcan.gc.ca/cdogs/content/kwd/kwd030524_e.htm", "Alm")</f>
        <v>Alm</v>
      </c>
      <c r="N2908" t="s">
        <v>12592</v>
      </c>
      <c r="O2908" t="s">
        <v>4749</v>
      </c>
      <c r="P2908" t="s">
        <v>50</v>
      </c>
      <c r="Q2908" t="s">
        <v>21968</v>
      </c>
      <c r="R2908" t="s">
        <v>246</v>
      </c>
      <c r="S2908" t="s">
        <v>21969</v>
      </c>
      <c r="T2908" t="s">
        <v>21918</v>
      </c>
      <c r="U2908" t="s">
        <v>33</v>
      </c>
      <c r="V2908" t="s">
        <v>1450</v>
      </c>
      <c r="W2908" t="s">
        <v>172</v>
      </c>
      <c r="X2908" t="s">
        <v>21970</v>
      </c>
    </row>
    <row r="2909" spans="1:24" x14ac:dyDescent="0.25">
      <c r="A2909" t="s">
        <v>21971</v>
      </c>
      <c r="B2909" t="s">
        <v>21972</v>
      </c>
      <c r="C2909" s="1" t="str">
        <f t="shared" si="304"/>
        <v>21:0981</v>
      </c>
      <c r="D2909" s="1" t="str">
        <f t="shared" si="305"/>
        <v>21:0001</v>
      </c>
      <c r="E2909" t="s">
        <v>21961</v>
      </c>
      <c r="F2909" t="s">
        <v>21973</v>
      </c>
      <c r="H2909">
        <v>64.356345500000003</v>
      </c>
      <c r="I2909">
        <v>-108.3211731</v>
      </c>
      <c r="J2909" s="1" t="str">
        <f t="shared" si="300"/>
        <v>Till</v>
      </c>
      <c r="K2909" s="1" t="str">
        <f t="shared" si="302"/>
        <v>Grain Mount: 0.25 – 0.50 mm</v>
      </c>
      <c r="L2909" t="s">
        <v>9162</v>
      </c>
      <c r="M2909" s="1" t="str">
        <f>HYPERLINK("http://geochem.nrcan.gc.ca/cdogs/content/kwd/kwd030543_e.htm", "Di")</f>
        <v>Di</v>
      </c>
      <c r="N2909" t="s">
        <v>21974</v>
      </c>
      <c r="O2909" t="s">
        <v>19981</v>
      </c>
      <c r="P2909" t="s">
        <v>905</v>
      </c>
      <c r="Q2909" t="s">
        <v>21975</v>
      </c>
      <c r="R2909" t="s">
        <v>33</v>
      </c>
      <c r="S2909" t="s">
        <v>21976</v>
      </c>
      <c r="T2909" t="s">
        <v>676</v>
      </c>
      <c r="U2909" t="s">
        <v>7506</v>
      </c>
      <c r="V2909" t="s">
        <v>21977</v>
      </c>
      <c r="W2909" t="s">
        <v>6274</v>
      </c>
      <c r="X2909" t="s">
        <v>21978</v>
      </c>
    </row>
    <row r="2910" spans="1:24" x14ac:dyDescent="0.25">
      <c r="A2910" t="s">
        <v>21979</v>
      </c>
      <c r="B2910" t="s">
        <v>21980</v>
      </c>
      <c r="C2910" s="1" t="str">
        <f t="shared" si="304"/>
        <v>21:0981</v>
      </c>
      <c r="D2910" s="1" t="str">
        <f t="shared" si="305"/>
        <v>21:0001</v>
      </c>
      <c r="E2910" t="s">
        <v>21961</v>
      </c>
      <c r="F2910" t="s">
        <v>21981</v>
      </c>
      <c r="H2910">
        <v>64.356345500000003</v>
      </c>
      <c r="I2910">
        <v>-108.3211731</v>
      </c>
      <c r="J2910" s="1" t="str">
        <f t="shared" si="300"/>
        <v>Till</v>
      </c>
      <c r="K2910" s="1" t="str">
        <f t="shared" si="302"/>
        <v>Grain Mount: 0.25 – 0.50 mm</v>
      </c>
      <c r="L2910" t="s">
        <v>9162</v>
      </c>
      <c r="M2910" s="1" t="str">
        <f>HYPERLINK("http://geochem.nrcan.gc.ca/cdogs/content/kwd/kwd030120_e.htm", "Ilm")</f>
        <v>Ilm</v>
      </c>
      <c r="N2910" t="s">
        <v>278</v>
      </c>
      <c r="O2910" t="s">
        <v>641</v>
      </c>
      <c r="P2910" t="s">
        <v>129</v>
      </c>
      <c r="Q2910" t="s">
        <v>21982</v>
      </c>
      <c r="R2910" t="s">
        <v>223</v>
      </c>
      <c r="S2910" t="s">
        <v>4430</v>
      </c>
      <c r="T2910" t="s">
        <v>21983</v>
      </c>
      <c r="U2910" t="s">
        <v>33</v>
      </c>
      <c r="V2910" t="s">
        <v>33</v>
      </c>
      <c r="W2910" t="s">
        <v>9848</v>
      </c>
      <c r="X2910" t="s">
        <v>21984</v>
      </c>
    </row>
    <row r="2911" spans="1:24" x14ac:dyDescent="0.25">
      <c r="A2911" t="s">
        <v>21985</v>
      </c>
      <c r="B2911" t="s">
        <v>21986</v>
      </c>
      <c r="C2911" s="1" t="str">
        <f t="shared" si="304"/>
        <v>21:0981</v>
      </c>
      <c r="D2911" s="1" t="str">
        <f t="shared" si="305"/>
        <v>21:0001</v>
      </c>
      <c r="E2911" t="s">
        <v>21961</v>
      </c>
      <c r="F2911" t="s">
        <v>21987</v>
      </c>
      <c r="H2911">
        <v>64.356345500000003</v>
      </c>
      <c r="I2911">
        <v>-108.3211731</v>
      </c>
      <c r="J2911" s="1" t="str">
        <f t="shared" ref="J2911:J2974" si="306">HYPERLINK("http://geochem.nrcan.gc.ca/cdogs/content/kwd/kwd020044_e.htm", "Till")</f>
        <v>Till</v>
      </c>
      <c r="K2911" s="1" t="str">
        <f t="shared" si="302"/>
        <v>Grain Mount: 0.25 – 0.50 mm</v>
      </c>
      <c r="L2911" t="s">
        <v>9162</v>
      </c>
      <c r="M2911" s="1" t="str">
        <f>HYPERLINK("http://geochem.nrcan.gc.ca/cdogs/content/kwd/kwd030120_e.htm", "Ilm")</f>
        <v>Ilm</v>
      </c>
      <c r="N2911" t="s">
        <v>115</v>
      </c>
      <c r="O2911" t="s">
        <v>366</v>
      </c>
      <c r="P2911" t="s">
        <v>307</v>
      </c>
      <c r="Q2911" t="s">
        <v>21988</v>
      </c>
      <c r="R2911" t="s">
        <v>33</v>
      </c>
      <c r="S2911" t="s">
        <v>5581</v>
      </c>
      <c r="T2911" t="s">
        <v>1415</v>
      </c>
      <c r="U2911" t="s">
        <v>33</v>
      </c>
      <c r="V2911" t="s">
        <v>33</v>
      </c>
      <c r="W2911" t="s">
        <v>21989</v>
      </c>
      <c r="X2911" t="s">
        <v>11408</v>
      </c>
    </row>
    <row r="2912" spans="1:24" x14ac:dyDescent="0.25">
      <c r="A2912" t="s">
        <v>21990</v>
      </c>
      <c r="B2912" t="s">
        <v>21991</v>
      </c>
      <c r="C2912" s="1" t="str">
        <f t="shared" si="304"/>
        <v>21:0981</v>
      </c>
      <c r="D2912" s="1" t="str">
        <f t="shared" si="305"/>
        <v>21:0001</v>
      </c>
      <c r="E2912" t="s">
        <v>21961</v>
      </c>
      <c r="F2912" t="s">
        <v>21992</v>
      </c>
      <c r="H2912">
        <v>64.356345500000003</v>
      </c>
      <c r="I2912">
        <v>-108.3211731</v>
      </c>
      <c r="J2912" s="1" t="str">
        <f t="shared" si="306"/>
        <v>Till</v>
      </c>
      <c r="K2912" s="1" t="str">
        <f t="shared" si="302"/>
        <v>Grain Mount: 0.25 – 0.50 mm</v>
      </c>
      <c r="L2912" t="s">
        <v>9162</v>
      </c>
      <c r="M2912" s="1" t="str">
        <f>HYPERLINK("http://geochem.nrcan.gc.ca/cdogs/content/kwd/kwd030541_e.htm", "Ti_Mag")</f>
        <v>Ti_Mag</v>
      </c>
      <c r="N2912" t="s">
        <v>120</v>
      </c>
      <c r="O2912" t="s">
        <v>278</v>
      </c>
      <c r="P2912" t="s">
        <v>21993</v>
      </c>
      <c r="Q2912" t="s">
        <v>21994</v>
      </c>
      <c r="R2912" t="s">
        <v>220</v>
      </c>
      <c r="S2912" t="s">
        <v>1390</v>
      </c>
      <c r="T2912" t="s">
        <v>1238</v>
      </c>
      <c r="U2912" t="s">
        <v>33</v>
      </c>
      <c r="V2912" t="s">
        <v>101</v>
      </c>
      <c r="W2912" t="s">
        <v>21995</v>
      </c>
      <c r="X2912" t="s">
        <v>21996</v>
      </c>
    </row>
    <row r="2913" spans="1:24" x14ac:dyDescent="0.25">
      <c r="A2913" t="s">
        <v>21997</v>
      </c>
      <c r="B2913" t="s">
        <v>21998</v>
      </c>
      <c r="C2913" s="1" t="str">
        <f t="shared" si="304"/>
        <v>21:0981</v>
      </c>
      <c r="D2913" s="1" t="str">
        <f t="shared" si="305"/>
        <v>21:0001</v>
      </c>
      <c r="E2913" t="s">
        <v>21961</v>
      </c>
      <c r="F2913" t="s">
        <v>21999</v>
      </c>
      <c r="H2913">
        <v>64.356345500000003</v>
      </c>
      <c r="I2913">
        <v>-108.3211731</v>
      </c>
      <c r="J2913" s="1" t="str">
        <f t="shared" si="306"/>
        <v>Till</v>
      </c>
      <c r="K2913" s="1" t="str">
        <f t="shared" si="302"/>
        <v>Grain Mount: 0.25 – 0.50 mm</v>
      </c>
      <c r="L2913" t="s">
        <v>9162</v>
      </c>
      <c r="M2913" s="1" t="str">
        <f>HYPERLINK("http://geochem.nrcan.gc.ca/cdogs/content/kwd/kwd030120_e.htm", "Ilm")</f>
        <v>Ilm</v>
      </c>
      <c r="N2913" t="s">
        <v>489</v>
      </c>
      <c r="O2913" t="s">
        <v>223</v>
      </c>
      <c r="P2913" t="s">
        <v>1350</v>
      </c>
      <c r="Q2913" t="s">
        <v>22000</v>
      </c>
      <c r="R2913" t="s">
        <v>420</v>
      </c>
      <c r="S2913" t="s">
        <v>22001</v>
      </c>
      <c r="T2913" t="s">
        <v>22002</v>
      </c>
      <c r="U2913" t="s">
        <v>33</v>
      </c>
      <c r="V2913" t="s">
        <v>474</v>
      </c>
      <c r="W2913" t="s">
        <v>22003</v>
      </c>
      <c r="X2913" t="s">
        <v>22004</v>
      </c>
    </row>
    <row r="2914" spans="1:24" x14ac:dyDescent="0.25">
      <c r="A2914" t="s">
        <v>22005</v>
      </c>
      <c r="B2914" t="s">
        <v>22006</v>
      </c>
      <c r="C2914" s="1" t="str">
        <f t="shared" si="304"/>
        <v>21:0981</v>
      </c>
      <c r="D2914" s="1" t="str">
        <f t="shared" si="305"/>
        <v>21:0001</v>
      </c>
      <c r="E2914" t="s">
        <v>21961</v>
      </c>
      <c r="F2914" t="s">
        <v>22007</v>
      </c>
      <c r="H2914">
        <v>64.356345500000003</v>
      </c>
      <c r="I2914">
        <v>-108.3211731</v>
      </c>
      <c r="J2914" s="1" t="str">
        <f t="shared" si="306"/>
        <v>Till</v>
      </c>
      <c r="K2914" s="1" t="str">
        <f t="shared" si="302"/>
        <v>Grain Mount: 0.25 – 0.50 mm</v>
      </c>
      <c r="L2914" t="s">
        <v>9162</v>
      </c>
      <c r="M2914" s="1" t="str">
        <f>HYPERLINK("http://geochem.nrcan.gc.ca/cdogs/content/kwd/kwd030120_e.htm", "Ilm")</f>
        <v>Ilm</v>
      </c>
      <c r="N2914" t="s">
        <v>501</v>
      </c>
      <c r="O2914" t="s">
        <v>555</v>
      </c>
      <c r="P2914" t="s">
        <v>489</v>
      </c>
      <c r="Q2914" t="s">
        <v>9844</v>
      </c>
      <c r="R2914" t="s">
        <v>331</v>
      </c>
      <c r="S2914" t="s">
        <v>2600</v>
      </c>
      <c r="T2914" t="s">
        <v>4704</v>
      </c>
      <c r="U2914" t="s">
        <v>33</v>
      </c>
      <c r="V2914" t="s">
        <v>33</v>
      </c>
      <c r="W2914" t="s">
        <v>22008</v>
      </c>
      <c r="X2914" t="s">
        <v>215</v>
      </c>
    </row>
    <row r="2915" spans="1:24" x14ac:dyDescent="0.25">
      <c r="A2915" t="s">
        <v>22009</v>
      </c>
      <c r="B2915" t="s">
        <v>22010</v>
      </c>
      <c r="C2915" s="1" t="str">
        <f t="shared" si="304"/>
        <v>21:0981</v>
      </c>
      <c r="D2915" s="1" t="str">
        <f t="shared" si="305"/>
        <v>21:0001</v>
      </c>
      <c r="E2915" t="s">
        <v>21961</v>
      </c>
      <c r="F2915" t="s">
        <v>22011</v>
      </c>
      <c r="H2915">
        <v>64.356345500000003</v>
      </c>
      <c r="I2915">
        <v>-108.3211731</v>
      </c>
      <c r="J2915" s="1" t="str">
        <f t="shared" si="306"/>
        <v>Till</v>
      </c>
      <c r="K2915" s="1" t="str">
        <f t="shared" si="302"/>
        <v>Grain Mount: 0.25 – 0.50 mm</v>
      </c>
      <c r="L2915" t="s">
        <v>9162</v>
      </c>
      <c r="M2915" s="1" t="str">
        <f>HYPERLINK("http://geochem.nrcan.gc.ca/cdogs/content/kwd/kwd030541_e.htm", "Ti_Mag")</f>
        <v>Ti_Mag</v>
      </c>
      <c r="N2915" t="s">
        <v>987</v>
      </c>
      <c r="O2915" t="s">
        <v>33</v>
      </c>
      <c r="P2915" t="s">
        <v>398</v>
      </c>
      <c r="Q2915" t="s">
        <v>22012</v>
      </c>
      <c r="R2915" t="s">
        <v>220</v>
      </c>
      <c r="S2915" t="s">
        <v>3113</v>
      </c>
      <c r="T2915" t="s">
        <v>220</v>
      </c>
      <c r="U2915" t="s">
        <v>33</v>
      </c>
      <c r="V2915" t="s">
        <v>509</v>
      </c>
      <c r="W2915" t="s">
        <v>22013</v>
      </c>
      <c r="X2915" t="s">
        <v>22014</v>
      </c>
    </row>
    <row r="2916" spans="1:24" x14ac:dyDescent="0.25">
      <c r="A2916" t="s">
        <v>22015</v>
      </c>
      <c r="B2916" t="s">
        <v>22016</v>
      </c>
      <c r="C2916" s="1" t="str">
        <f t="shared" si="304"/>
        <v>21:0981</v>
      </c>
      <c r="D2916" s="1" t="str">
        <f t="shared" si="305"/>
        <v>21:0001</v>
      </c>
      <c r="E2916" t="s">
        <v>21961</v>
      </c>
      <c r="F2916" t="s">
        <v>22017</v>
      </c>
      <c r="H2916">
        <v>64.356345500000003</v>
      </c>
      <c r="I2916">
        <v>-108.3211731</v>
      </c>
      <c r="J2916" s="1" t="str">
        <f t="shared" si="306"/>
        <v>Till</v>
      </c>
      <c r="K2916" s="1" t="str">
        <f t="shared" si="302"/>
        <v>Grain Mount: 0.25 – 0.50 mm</v>
      </c>
      <c r="L2916" t="s">
        <v>9162</v>
      </c>
      <c r="M2916" s="1" t="str">
        <f t="shared" ref="M2916:M2921" si="307">HYPERLINK("http://geochem.nrcan.gc.ca/cdogs/content/kwd/kwd030120_e.htm", "Ilm")</f>
        <v>Ilm</v>
      </c>
      <c r="N2916" t="s">
        <v>318</v>
      </c>
      <c r="O2916" t="s">
        <v>645</v>
      </c>
      <c r="P2916" t="s">
        <v>2340</v>
      </c>
      <c r="Q2916" t="s">
        <v>2979</v>
      </c>
      <c r="R2916" t="s">
        <v>555</v>
      </c>
      <c r="S2916" t="s">
        <v>2343</v>
      </c>
      <c r="T2916" t="s">
        <v>5716</v>
      </c>
      <c r="U2916" t="s">
        <v>47</v>
      </c>
      <c r="V2916" t="s">
        <v>33</v>
      </c>
      <c r="W2916" t="s">
        <v>22018</v>
      </c>
      <c r="X2916" t="s">
        <v>22019</v>
      </c>
    </row>
    <row r="2917" spans="1:24" x14ac:dyDescent="0.25">
      <c r="A2917" t="s">
        <v>22020</v>
      </c>
      <c r="B2917" t="s">
        <v>22021</v>
      </c>
      <c r="C2917" s="1" t="str">
        <f t="shared" si="304"/>
        <v>21:0981</v>
      </c>
      <c r="D2917" s="1" t="str">
        <f t="shared" si="305"/>
        <v>21:0001</v>
      </c>
      <c r="E2917" t="s">
        <v>21961</v>
      </c>
      <c r="F2917" t="s">
        <v>22022</v>
      </c>
      <c r="H2917">
        <v>64.356345500000003</v>
      </c>
      <c r="I2917">
        <v>-108.3211731</v>
      </c>
      <c r="J2917" s="1" t="str">
        <f t="shared" si="306"/>
        <v>Till</v>
      </c>
      <c r="K2917" s="1" t="str">
        <f t="shared" si="302"/>
        <v>Grain Mount: 0.25 – 0.50 mm</v>
      </c>
      <c r="L2917" t="s">
        <v>9162</v>
      </c>
      <c r="M2917" s="1" t="str">
        <f t="shared" si="307"/>
        <v>Ilm</v>
      </c>
      <c r="N2917" t="s">
        <v>380</v>
      </c>
      <c r="O2917" t="s">
        <v>36</v>
      </c>
      <c r="P2917" t="s">
        <v>1269</v>
      </c>
      <c r="Q2917" t="s">
        <v>21693</v>
      </c>
      <c r="R2917" t="s">
        <v>420</v>
      </c>
      <c r="S2917" t="s">
        <v>1196</v>
      </c>
      <c r="T2917" t="s">
        <v>1029</v>
      </c>
      <c r="U2917" t="s">
        <v>246</v>
      </c>
      <c r="V2917" t="s">
        <v>50</v>
      </c>
      <c r="W2917" t="s">
        <v>22023</v>
      </c>
      <c r="X2917" t="s">
        <v>18524</v>
      </c>
    </row>
    <row r="2918" spans="1:24" x14ac:dyDescent="0.25">
      <c r="A2918" t="s">
        <v>22024</v>
      </c>
      <c r="B2918" t="s">
        <v>22025</v>
      </c>
      <c r="C2918" s="1" t="str">
        <f t="shared" si="304"/>
        <v>21:0981</v>
      </c>
      <c r="D2918" s="1" t="str">
        <f t="shared" si="305"/>
        <v>21:0001</v>
      </c>
      <c r="E2918" t="s">
        <v>21961</v>
      </c>
      <c r="F2918" t="s">
        <v>22026</v>
      </c>
      <c r="H2918">
        <v>64.356345500000003</v>
      </c>
      <c r="I2918">
        <v>-108.3211731</v>
      </c>
      <c r="J2918" s="1" t="str">
        <f t="shared" si="306"/>
        <v>Till</v>
      </c>
      <c r="K2918" s="1" t="str">
        <f t="shared" si="302"/>
        <v>Grain Mount: 0.25 – 0.50 mm</v>
      </c>
      <c r="L2918" t="s">
        <v>9162</v>
      </c>
      <c r="M2918" s="1" t="str">
        <f t="shared" si="307"/>
        <v>Ilm</v>
      </c>
      <c r="N2918" t="s">
        <v>489</v>
      </c>
      <c r="O2918" t="s">
        <v>33</v>
      </c>
      <c r="P2918" t="s">
        <v>36</v>
      </c>
      <c r="Q2918" t="s">
        <v>22027</v>
      </c>
      <c r="R2918" t="s">
        <v>90</v>
      </c>
      <c r="S2918" t="s">
        <v>3454</v>
      </c>
      <c r="T2918" t="s">
        <v>3741</v>
      </c>
      <c r="U2918" t="s">
        <v>90</v>
      </c>
      <c r="V2918" t="s">
        <v>33</v>
      </c>
      <c r="W2918" t="s">
        <v>22028</v>
      </c>
      <c r="X2918" t="s">
        <v>22029</v>
      </c>
    </row>
    <row r="2919" spans="1:24" x14ac:dyDescent="0.25">
      <c r="A2919" t="s">
        <v>22030</v>
      </c>
      <c r="B2919" t="s">
        <v>22031</v>
      </c>
      <c r="C2919" s="1" t="str">
        <f t="shared" si="304"/>
        <v>21:0981</v>
      </c>
      <c r="D2919" s="1" t="str">
        <f t="shared" si="305"/>
        <v>21:0001</v>
      </c>
      <c r="E2919" t="s">
        <v>21961</v>
      </c>
      <c r="F2919" t="s">
        <v>22032</v>
      </c>
      <c r="H2919">
        <v>64.356345500000003</v>
      </c>
      <c r="I2919">
        <v>-108.3211731</v>
      </c>
      <c r="J2919" s="1" t="str">
        <f t="shared" si="306"/>
        <v>Till</v>
      </c>
      <c r="K2919" s="1" t="str">
        <f t="shared" si="302"/>
        <v>Grain Mount: 0.25 – 0.50 mm</v>
      </c>
      <c r="L2919" t="s">
        <v>9162</v>
      </c>
      <c r="M2919" s="1" t="str">
        <f t="shared" si="307"/>
        <v>Ilm</v>
      </c>
      <c r="N2919" t="s">
        <v>412</v>
      </c>
      <c r="O2919" t="s">
        <v>331</v>
      </c>
      <c r="P2919" t="s">
        <v>170</v>
      </c>
      <c r="Q2919" t="s">
        <v>22033</v>
      </c>
      <c r="R2919" t="s">
        <v>33</v>
      </c>
      <c r="S2919" t="s">
        <v>3113</v>
      </c>
      <c r="T2919" t="s">
        <v>14977</v>
      </c>
      <c r="U2919" t="s">
        <v>235</v>
      </c>
      <c r="V2919" t="s">
        <v>33</v>
      </c>
      <c r="W2919" t="s">
        <v>22034</v>
      </c>
      <c r="X2919" t="s">
        <v>22035</v>
      </c>
    </row>
    <row r="2920" spans="1:24" x14ac:dyDescent="0.25">
      <c r="A2920" t="s">
        <v>22036</v>
      </c>
      <c r="B2920" t="s">
        <v>22037</v>
      </c>
      <c r="C2920" s="1" t="str">
        <f t="shared" si="304"/>
        <v>21:0981</v>
      </c>
      <c r="D2920" s="1" t="str">
        <f t="shared" si="305"/>
        <v>21:0001</v>
      </c>
      <c r="E2920" t="s">
        <v>21961</v>
      </c>
      <c r="F2920" t="s">
        <v>22038</v>
      </c>
      <c r="H2920">
        <v>64.356345500000003</v>
      </c>
      <c r="I2920">
        <v>-108.3211731</v>
      </c>
      <c r="J2920" s="1" t="str">
        <f t="shared" si="306"/>
        <v>Till</v>
      </c>
      <c r="K2920" s="1" t="str">
        <f t="shared" si="302"/>
        <v>Grain Mount: 0.25 – 0.50 mm</v>
      </c>
      <c r="L2920" t="s">
        <v>9162</v>
      </c>
      <c r="M2920" s="1" t="str">
        <f t="shared" si="307"/>
        <v>Ilm</v>
      </c>
      <c r="N2920" t="s">
        <v>782</v>
      </c>
      <c r="O2920" t="s">
        <v>555</v>
      </c>
      <c r="P2920" t="s">
        <v>1213</v>
      </c>
      <c r="Q2920" t="s">
        <v>22039</v>
      </c>
      <c r="R2920" t="s">
        <v>420</v>
      </c>
      <c r="S2920" t="s">
        <v>22040</v>
      </c>
      <c r="T2920" t="s">
        <v>2214</v>
      </c>
      <c r="U2920" t="s">
        <v>449</v>
      </c>
      <c r="V2920" t="s">
        <v>33</v>
      </c>
      <c r="W2920" t="s">
        <v>3526</v>
      </c>
      <c r="X2920" t="s">
        <v>22019</v>
      </c>
    </row>
    <row r="2921" spans="1:24" x14ac:dyDescent="0.25">
      <c r="A2921" t="s">
        <v>22041</v>
      </c>
      <c r="B2921" t="s">
        <v>22042</v>
      </c>
      <c r="C2921" s="1" t="str">
        <f t="shared" si="304"/>
        <v>21:0981</v>
      </c>
      <c r="D2921" s="1" t="str">
        <f t="shared" si="305"/>
        <v>21:0001</v>
      </c>
      <c r="E2921" t="s">
        <v>21961</v>
      </c>
      <c r="F2921" t="s">
        <v>22043</v>
      </c>
      <c r="H2921">
        <v>64.356345500000003</v>
      </c>
      <c r="I2921">
        <v>-108.3211731</v>
      </c>
      <c r="J2921" s="1" t="str">
        <f t="shared" si="306"/>
        <v>Till</v>
      </c>
      <c r="K2921" s="1" t="str">
        <f t="shared" si="302"/>
        <v>Grain Mount: 0.25 – 0.50 mm</v>
      </c>
      <c r="L2921" t="s">
        <v>9162</v>
      </c>
      <c r="M2921" s="1" t="str">
        <f t="shared" si="307"/>
        <v>Ilm</v>
      </c>
      <c r="N2921" t="s">
        <v>278</v>
      </c>
      <c r="O2921" t="s">
        <v>420</v>
      </c>
      <c r="P2921" t="s">
        <v>245</v>
      </c>
      <c r="Q2921" t="s">
        <v>22044</v>
      </c>
      <c r="R2921" t="s">
        <v>245</v>
      </c>
      <c r="S2921" t="s">
        <v>8764</v>
      </c>
      <c r="T2921" t="s">
        <v>621</v>
      </c>
      <c r="U2921" t="s">
        <v>33</v>
      </c>
      <c r="V2921" t="s">
        <v>33</v>
      </c>
      <c r="W2921" t="s">
        <v>22045</v>
      </c>
      <c r="X2921" t="s">
        <v>22046</v>
      </c>
    </row>
    <row r="2922" spans="1:24" x14ac:dyDescent="0.25">
      <c r="A2922" t="s">
        <v>22047</v>
      </c>
      <c r="B2922" t="s">
        <v>22048</v>
      </c>
      <c r="C2922" s="1" t="str">
        <f t="shared" si="304"/>
        <v>21:0981</v>
      </c>
      <c r="D2922" s="1" t="str">
        <f t="shared" si="305"/>
        <v>21:0001</v>
      </c>
      <c r="E2922" t="s">
        <v>21961</v>
      </c>
      <c r="F2922" t="s">
        <v>22049</v>
      </c>
      <c r="H2922">
        <v>64.356345500000003</v>
      </c>
      <c r="I2922">
        <v>-108.3211731</v>
      </c>
      <c r="J2922" s="1" t="str">
        <f t="shared" si="306"/>
        <v>Till</v>
      </c>
      <c r="K2922" s="1" t="str">
        <f t="shared" si="302"/>
        <v>Grain Mount: 0.25 – 0.50 mm</v>
      </c>
      <c r="L2922" t="s">
        <v>9162</v>
      </c>
      <c r="M2922" s="1" t="str">
        <f>HYPERLINK("http://geochem.nrcan.gc.ca/cdogs/content/kwd/kwd030541_e.htm", "Ti_Mag")</f>
        <v>Ti_Mag</v>
      </c>
      <c r="N2922" t="s">
        <v>2634</v>
      </c>
      <c r="O2922" t="s">
        <v>235</v>
      </c>
      <c r="P2922" t="s">
        <v>3222</v>
      </c>
      <c r="Q2922" t="s">
        <v>22050</v>
      </c>
      <c r="R2922" t="s">
        <v>226</v>
      </c>
      <c r="S2922" t="s">
        <v>2788</v>
      </c>
      <c r="T2922" t="s">
        <v>1706</v>
      </c>
      <c r="U2922" t="s">
        <v>33</v>
      </c>
      <c r="V2922" t="s">
        <v>33</v>
      </c>
      <c r="W2922" t="s">
        <v>22051</v>
      </c>
      <c r="X2922" t="s">
        <v>22052</v>
      </c>
    </row>
    <row r="2923" spans="1:24" x14ac:dyDescent="0.25">
      <c r="A2923" t="s">
        <v>22053</v>
      </c>
      <c r="B2923" t="s">
        <v>22054</v>
      </c>
      <c r="C2923" s="1" t="str">
        <f t="shared" si="304"/>
        <v>21:0981</v>
      </c>
      <c r="D2923" s="1" t="str">
        <f t="shared" si="305"/>
        <v>21:0001</v>
      </c>
      <c r="E2923" t="s">
        <v>21961</v>
      </c>
      <c r="F2923" t="s">
        <v>22055</v>
      </c>
      <c r="H2923">
        <v>64.356345500000003</v>
      </c>
      <c r="I2923">
        <v>-108.3211731</v>
      </c>
      <c r="J2923" s="1" t="str">
        <f t="shared" si="306"/>
        <v>Till</v>
      </c>
      <c r="K2923" s="1" t="str">
        <f t="shared" si="302"/>
        <v>Grain Mount: 0.25 – 0.50 mm</v>
      </c>
      <c r="L2923" t="s">
        <v>9162</v>
      </c>
      <c r="M2923" s="1" t="str">
        <f>HYPERLINK("http://geochem.nrcan.gc.ca/cdogs/content/kwd/kwd030120_e.htm", "Ilm")</f>
        <v>Ilm</v>
      </c>
      <c r="N2923" t="s">
        <v>147</v>
      </c>
      <c r="O2923" t="s">
        <v>246</v>
      </c>
      <c r="P2923" t="s">
        <v>421</v>
      </c>
      <c r="Q2923" t="s">
        <v>22056</v>
      </c>
      <c r="R2923" t="s">
        <v>235</v>
      </c>
      <c r="S2923" t="s">
        <v>3525</v>
      </c>
      <c r="T2923" t="s">
        <v>9338</v>
      </c>
      <c r="U2923" t="s">
        <v>87</v>
      </c>
      <c r="V2923" t="s">
        <v>10719</v>
      </c>
      <c r="W2923" t="s">
        <v>22057</v>
      </c>
      <c r="X2923" t="s">
        <v>22058</v>
      </c>
    </row>
    <row r="2924" spans="1:24" x14ac:dyDescent="0.25">
      <c r="A2924" t="s">
        <v>22059</v>
      </c>
      <c r="B2924" t="s">
        <v>22060</v>
      </c>
      <c r="C2924" s="1" t="str">
        <f t="shared" si="304"/>
        <v>21:0981</v>
      </c>
      <c r="D2924" s="1" t="str">
        <f t="shared" si="305"/>
        <v>21:0001</v>
      </c>
      <c r="E2924" t="s">
        <v>21961</v>
      </c>
      <c r="F2924" t="s">
        <v>22061</v>
      </c>
      <c r="H2924">
        <v>64.356345500000003</v>
      </c>
      <c r="I2924">
        <v>-108.3211731</v>
      </c>
      <c r="J2924" s="1" t="str">
        <f t="shared" si="306"/>
        <v>Till</v>
      </c>
      <c r="K2924" s="1" t="str">
        <f t="shared" ref="K2924:K2987" si="308">HYPERLINK("http://geochem.nrcan.gc.ca/cdogs/content/kwd/kwd080043_e.htm", "Grain Mount: 0.25 – 0.50 mm")</f>
        <v>Grain Mount: 0.25 – 0.50 mm</v>
      </c>
      <c r="L2924" t="s">
        <v>9162</v>
      </c>
      <c r="M2924" s="1" t="str">
        <f>HYPERLINK("http://geochem.nrcan.gc.ca/cdogs/content/kwd/kwd030120_e.htm", "Ilm")</f>
        <v>Ilm</v>
      </c>
      <c r="N2924" t="s">
        <v>676</v>
      </c>
      <c r="O2924" t="s">
        <v>235</v>
      </c>
      <c r="P2924" t="s">
        <v>50</v>
      </c>
      <c r="Q2924" t="s">
        <v>22062</v>
      </c>
      <c r="R2924" t="s">
        <v>245</v>
      </c>
      <c r="S2924" t="s">
        <v>22063</v>
      </c>
      <c r="T2924" t="s">
        <v>1091</v>
      </c>
      <c r="U2924" t="s">
        <v>33</v>
      </c>
      <c r="V2924" t="s">
        <v>33</v>
      </c>
      <c r="W2924" t="s">
        <v>21834</v>
      </c>
      <c r="X2924" t="s">
        <v>15077</v>
      </c>
    </row>
    <row r="2925" spans="1:24" x14ac:dyDescent="0.25">
      <c r="A2925" t="s">
        <v>22064</v>
      </c>
      <c r="B2925" t="s">
        <v>22065</v>
      </c>
      <c r="C2925" s="1" t="str">
        <f t="shared" si="304"/>
        <v>21:0981</v>
      </c>
      <c r="D2925" s="1" t="str">
        <f t="shared" si="305"/>
        <v>21:0001</v>
      </c>
      <c r="E2925" t="s">
        <v>21961</v>
      </c>
      <c r="F2925" t="s">
        <v>22066</v>
      </c>
      <c r="H2925">
        <v>64.356345500000003</v>
      </c>
      <c r="I2925">
        <v>-108.3211731</v>
      </c>
      <c r="J2925" s="1" t="str">
        <f t="shared" si="306"/>
        <v>Till</v>
      </c>
      <c r="K2925" s="1" t="str">
        <f t="shared" si="308"/>
        <v>Grain Mount: 0.25 – 0.50 mm</v>
      </c>
      <c r="L2925" t="s">
        <v>9162</v>
      </c>
      <c r="M2925" s="1" t="str">
        <f>HYPERLINK("http://geochem.nrcan.gc.ca/cdogs/content/kwd/kwd030120_e.htm", "Ilm")</f>
        <v>Ilm</v>
      </c>
      <c r="N2925" t="s">
        <v>641</v>
      </c>
      <c r="O2925" t="s">
        <v>245</v>
      </c>
      <c r="P2925" t="s">
        <v>531</v>
      </c>
      <c r="Q2925" t="s">
        <v>22067</v>
      </c>
      <c r="R2925" t="s">
        <v>235</v>
      </c>
      <c r="S2925" t="s">
        <v>12099</v>
      </c>
      <c r="T2925" t="s">
        <v>13314</v>
      </c>
      <c r="U2925" t="s">
        <v>33</v>
      </c>
      <c r="V2925" t="s">
        <v>33</v>
      </c>
      <c r="W2925" t="s">
        <v>22068</v>
      </c>
      <c r="X2925" t="s">
        <v>22069</v>
      </c>
    </row>
    <row r="2926" spans="1:24" x14ac:dyDescent="0.25">
      <c r="A2926" t="s">
        <v>22070</v>
      </c>
      <c r="B2926" t="s">
        <v>22071</v>
      </c>
      <c r="C2926" s="1" t="str">
        <f t="shared" si="304"/>
        <v>21:0981</v>
      </c>
      <c r="D2926" s="1" t="str">
        <f t="shared" si="305"/>
        <v>21:0001</v>
      </c>
      <c r="E2926" t="s">
        <v>21961</v>
      </c>
      <c r="F2926" t="s">
        <v>22072</v>
      </c>
      <c r="H2926">
        <v>64.356345500000003</v>
      </c>
      <c r="I2926">
        <v>-108.3211731</v>
      </c>
      <c r="J2926" s="1" t="str">
        <f t="shared" si="306"/>
        <v>Till</v>
      </c>
      <c r="K2926" s="1" t="str">
        <f t="shared" si="308"/>
        <v>Grain Mount: 0.25 – 0.50 mm</v>
      </c>
      <c r="L2926" t="s">
        <v>9162</v>
      </c>
      <c r="M2926" s="1" t="str">
        <f>HYPERLINK("http://geochem.nrcan.gc.ca/cdogs/content/kwd/kwd030541_e.htm", "Ti_Mag")</f>
        <v>Ti_Mag</v>
      </c>
      <c r="N2926" t="s">
        <v>1558</v>
      </c>
      <c r="O2926" t="s">
        <v>555</v>
      </c>
      <c r="P2926" t="s">
        <v>1213</v>
      </c>
      <c r="Q2926" t="s">
        <v>22073</v>
      </c>
      <c r="R2926" t="s">
        <v>33</v>
      </c>
      <c r="S2926" t="s">
        <v>186</v>
      </c>
      <c r="T2926" t="s">
        <v>720</v>
      </c>
      <c r="U2926" t="s">
        <v>33</v>
      </c>
      <c r="V2926" t="s">
        <v>170</v>
      </c>
      <c r="W2926" t="s">
        <v>22074</v>
      </c>
      <c r="X2926" t="s">
        <v>22075</v>
      </c>
    </row>
    <row r="2927" spans="1:24" x14ac:dyDescent="0.25">
      <c r="A2927" t="s">
        <v>22076</v>
      </c>
      <c r="B2927" t="s">
        <v>22077</v>
      </c>
      <c r="C2927" s="1" t="str">
        <f t="shared" si="304"/>
        <v>21:0981</v>
      </c>
      <c r="D2927" s="1" t="str">
        <f t="shared" si="305"/>
        <v>21:0001</v>
      </c>
      <c r="E2927" t="s">
        <v>21961</v>
      </c>
      <c r="F2927" t="s">
        <v>22078</v>
      </c>
      <c r="H2927">
        <v>64.356345500000003</v>
      </c>
      <c r="I2927">
        <v>-108.3211731</v>
      </c>
      <c r="J2927" s="1" t="str">
        <f t="shared" si="306"/>
        <v>Till</v>
      </c>
      <c r="K2927" s="1" t="str">
        <f t="shared" si="308"/>
        <v>Grain Mount: 0.25 – 0.50 mm</v>
      </c>
      <c r="L2927" t="s">
        <v>9162</v>
      </c>
      <c r="M2927" s="1" t="str">
        <f>HYPERLINK("http://geochem.nrcan.gc.ca/cdogs/content/kwd/kwd030536_e.htm", "Lcx")</f>
        <v>Lcx</v>
      </c>
      <c r="N2927" t="s">
        <v>490</v>
      </c>
      <c r="O2927" t="s">
        <v>686</v>
      </c>
      <c r="P2927" t="s">
        <v>412</v>
      </c>
      <c r="Q2927" t="s">
        <v>22079</v>
      </c>
      <c r="R2927" t="s">
        <v>366</v>
      </c>
      <c r="S2927" t="s">
        <v>7536</v>
      </c>
      <c r="T2927" t="s">
        <v>10018</v>
      </c>
      <c r="U2927" t="s">
        <v>33</v>
      </c>
      <c r="V2927" t="s">
        <v>33</v>
      </c>
      <c r="W2927" t="s">
        <v>22080</v>
      </c>
      <c r="X2927" t="s">
        <v>11348</v>
      </c>
    </row>
    <row r="2928" spans="1:24" x14ac:dyDescent="0.25">
      <c r="A2928" t="s">
        <v>22081</v>
      </c>
      <c r="B2928" t="s">
        <v>22082</v>
      </c>
      <c r="C2928" s="1" t="str">
        <f t="shared" si="304"/>
        <v>21:0981</v>
      </c>
      <c r="D2928" s="1" t="str">
        <f t="shared" si="305"/>
        <v>21:0001</v>
      </c>
      <c r="E2928" t="s">
        <v>21961</v>
      </c>
      <c r="F2928" t="s">
        <v>22083</v>
      </c>
      <c r="H2928">
        <v>64.356345500000003</v>
      </c>
      <c r="I2928">
        <v>-108.3211731</v>
      </c>
      <c r="J2928" s="1" t="str">
        <f t="shared" si="306"/>
        <v>Till</v>
      </c>
      <c r="K2928" s="1" t="str">
        <f t="shared" si="308"/>
        <v>Grain Mount: 0.25 – 0.50 mm</v>
      </c>
      <c r="L2928" t="s">
        <v>9162</v>
      </c>
      <c r="M2928" s="1" t="str">
        <f>HYPERLINK("http://geochem.nrcan.gc.ca/cdogs/content/kwd/kwd030120_e.htm", "Ilm")</f>
        <v>Ilm</v>
      </c>
      <c r="N2928" t="s">
        <v>1193</v>
      </c>
      <c r="O2928" t="s">
        <v>420</v>
      </c>
      <c r="P2928" t="s">
        <v>184</v>
      </c>
      <c r="Q2928" t="s">
        <v>22084</v>
      </c>
      <c r="R2928" t="s">
        <v>474</v>
      </c>
      <c r="S2928" t="s">
        <v>628</v>
      </c>
      <c r="T2928" t="s">
        <v>2364</v>
      </c>
      <c r="U2928" t="s">
        <v>33</v>
      </c>
      <c r="V2928" t="s">
        <v>33</v>
      </c>
      <c r="W2928" t="s">
        <v>22085</v>
      </c>
      <c r="X2928" t="s">
        <v>1040</v>
      </c>
    </row>
    <row r="2929" spans="1:24" x14ac:dyDescent="0.25">
      <c r="A2929" t="s">
        <v>22086</v>
      </c>
      <c r="B2929" t="s">
        <v>22087</v>
      </c>
      <c r="C2929" s="1" t="str">
        <f t="shared" si="304"/>
        <v>21:0981</v>
      </c>
      <c r="D2929" s="1" t="str">
        <f t="shared" si="305"/>
        <v>21:0001</v>
      </c>
      <c r="E2929" t="s">
        <v>21961</v>
      </c>
      <c r="F2929" t="s">
        <v>22088</v>
      </c>
      <c r="H2929">
        <v>64.356345500000003</v>
      </c>
      <c r="I2929">
        <v>-108.3211731</v>
      </c>
      <c r="J2929" s="1" t="str">
        <f t="shared" si="306"/>
        <v>Till</v>
      </c>
      <c r="K2929" s="1" t="str">
        <f t="shared" si="308"/>
        <v>Grain Mount: 0.25 – 0.50 mm</v>
      </c>
      <c r="L2929" t="s">
        <v>9162</v>
      </c>
      <c r="M2929" s="1" t="str">
        <f>HYPERLINK("http://geochem.nrcan.gc.ca/cdogs/content/kwd/kwd030120_e.htm", "Ilm")</f>
        <v>Ilm</v>
      </c>
      <c r="N2929" t="s">
        <v>641</v>
      </c>
      <c r="O2929" t="s">
        <v>366</v>
      </c>
      <c r="P2929" t="s">
        <v>221</v>
      </c>
      <c r="Q2929" t="s">
        <v>22089</v>
      </c>
      <c r="R2929" t="s">
        <v>220</v>
      </c>
      <c r="S2929" t="s">
        <v>791</v>
      </c>
      <c r="T2929" t="s">
        <v>4933</v>
      </c>
      <c r="U2929" t="s">
        <v>33</v>
      </c>
      <c r="V2929" t="s">
        <v>33</v>
      </c>
      <c r="W2929" t="s">
        <v>22090</v>
      </c>
      <c r="X2929" t="s">
        <v>22091</v>
      </c>
    </row>
    <row r="2930" spans="1:24" x14ac:dyDescent="0.25">
      <c r="A2930" t="s">
        <v>22092</v>
      </c>
      <c r="B2930" t="s">
        <v>22093</v>
      </c>
      <c r="C2930" s="1" t="str">
        <f t="shared" si="304"/>
        <v>21:0981</v>
      </c>
      <c r="D2930" s="1" t="str">
        <f t="shared" si="305"/>
        <v>21:0001</v>
      </c>
      <c r="E2930" t="s">
        <v>21961</v>
      </c>
      <c r="F2930" t="s">
        <v>22094</v>
      </c>
      <c r="H2930">
        <v>64.356345500000003</v>
      </c>
      <c r="I2930">
        <v>-108.3211731</v>
      </c>
      <c r="J2930" s="1" t="str">
        <f t="shared" si="306"/>
        <v>Till</v>
      </c>
      <c r="K2930" s="1" t="str">
        <f t="shared" si="308"/>
        <v>Grain Mount: 0.25 – 0.50 mm</v>
      </c>
      <c r="L2930" t="s">
        <v>9162</v>
      </c>
      <c r="M2930" s="1" t="str">
        <f>HYPERLINK("http://geochem.nrcan.gc.ca/cdogs/content/kwd/kwd030125_e.htm", "Rt")</f>
        <v>Rt</v>
      </c>
      <c r="N2930" t="s">
        <v>4842</v>
      </c>
      <c r="O2930" t="s">
        <v>235</v>
      </c>
      <c r="P2930" t="s">
        <v>142</v>
      </c>
      <c r="Q2930" t="s">
        <v>22095</v>
      </c>
      <c r="R2930" t="s">
        <v>33</v>
      </c>
      <c r="S2930" t="s">
        <v>1009</v>
      </c>
      <c r="T2930" t="s">
        <v>14015</v>
      </c>
      <c r="U2930" t="s">
        <v>33</v>
      </c>
      <c r="V2930" t="s">
        <v>38</v>
      </c>
      <c r="W2930" t="s">
        <v>22096</v>
      </c>
      <c r="X2930" t="s">
        <v>22097</v>
      </c>
    </row>
    <row r="2931" spans="1:24" x14ac:dyDescent="0.25">
      <c r="A2931" t="s">
        <v>22098</v>
      </c>
      <c r="B2931" t="s">
        <v>22099</v>
      </c>
      <c r="C2931" s="1" t="str">
        <f t="shared" si="304"/>
        <v>21:0981</v>
      </c>
      <c r="D2931" s="1" t="str">
        <f t="shared" si="305"/>
        <v>21:0001</v>
      </c>
      <c r="E2931" t="s">
        <v>21961</v>
      </c>
      <c r="F2931" t="s">
        <v>22100</v>
      </c>
      <c r="H2931">
        <v>64.356345500000003</v>
      </c>
      <c r="I2931">
        <v>-108.3211731</v>
      </c>
      <c r="J2931" s="1" t="str">
        <f t="shared" si="306"/>
        <v>Till</v>
      </c>
      <c r="K2931" s="1" t="str">
        <f t="shared" si="308"/>
        <v>Grain Mount: 0.25 – 0.50 mm</v>
      </c>
      <c r="L2931" t="s">
        <v>9162</v>
      </c>
      <c r="M2931" s="1" t="str">
        <f>HYPERLINK("http://geochem.nrcan.gc.ca/cdogs/content/kwd/kwd030125_e.htm", "Rt")</f>
        <v>Rt</v>
      </c>
      <c r="N2931" t="s">
        <v>495</v>
      </c>
      <c r="O2931" t="s">
        <v>469</v>
      </c>
      <c r="P2931" t="s">
        <v>64</v>
      </c>
      <c r="Q2931" t="s">
        <v>22101</v>
      </c>
      <c r="R2931" t="s">
        <v>33</v>
      </c>
      <c r="S2931" t="s">
        <v>6145</v>
      </c>
      <c r="T2931" t="s">
        <v>13244</v>
      </c>
      <c r="U2931" t="s">
        <v>457</v>
      </c>
      <c r="V2931" t="s">
        <v>10771</v>
      </c>
      <c r="W2931" t="s">
        <v>22102</v>
      </c>
      <c r="X2931" t="s">
        <v>22103</v>
      </c>
    </row>
    <row r="2932" spans="1:24" x14ac:dyDescent="0.25">
      <c r="A2932" t="s">
        <v>22104</v>
      </c>
      <c r="B2932" t="s">
        <v>22105</v>
      </c>
      <c r="C2932" s="1" t="str">
        <f t="shared" si="304"/>
        <v>21:0981</v>
      </c>
      <c r="D2932" s="1" t="str">
        <f t="shared" si="305"/>
        <v>21:0001</v>
      </c>
      <c r="E2932" t="s">
        <v>21961</v>
      </c>
      <c r="F2932" t="s">
        <v>22106</v>
      </c>
      <c r="H2932">
        <v>64.356345500000003</v>
      </c>
      <c r="I2932">
        <v>-108.3211731</v>
      </c>
      <c r="J2932" s="1" t="str">
        <f t="shared" si="306"/>
        <v>Till</v>
      </c>
      <c r="K2932" s="1" t="str">
        <f t="shared" si="308"/>
        <v>Grain Mount: 0.25 – 0.50 mm</v>
      </c>
      <c r="L2932" t="s">
        <v>9162</v>
      </c>
      <c r="M2932" s="1" t="str">
        <f t="shared" ref="M2932:M2940" si="309">HYPERLINK("http://geochem.nrcan.gc.ca/cdogs/content/kwd/kwd030120_e.htm", "Ilm")</f>
        <v>Ilm</v>
      </c>
      <c r="N2932" t="s">
        <v>209</v>
      </c>
      <c r="O2932" t="s">
        <v>245</v>
      </c>
      <c r="P2932" t="s">
        <v>64</v>
      </c>
      <c r="Q2932" t="s">
        <v>22107</v>
      </c>
      <c r="R2932" t="s">
        <v>462</v>
      </c>
      <c r="S2932" t="s">
        <v>15911</v>
      </c>
      <c r="T2932" t="s">
        <v>634</v>
      </c>
      <c r="U2932" t="s">
        <v>33</v>
      </c>
      <c r="V2932" t="s">
        <v>33</v>
      </c>
      <c r="W2932" t="s">
        <v>22108</v>
      </c>
      <c r="X2932" t="s">
        <v>22109</v>
      </c>
    </row>
    <row r="2933" spans="1:24" x14ac:dyDescent="0.25">
      <c r="A2933" t="s">
        <v>22110</v>
      </c>
      <c r="B2933" t="s">
        <v>22111</v>
      </c>
      <c r="C2933" s="1" t="str">
        <f t="shared" si="304"/>
        <v>21:0981</v>
      </c>
      <c r="D2933" s="1" t="str">
        <f t="shared" si="305"/>
        <v>21:0001</v>
      </c>
      <c r="E2933" t="s">
        <v>21961</v>
      </c>
      <c r="F2933" t="s">
        <v>22112</v>
      </c>
      <c r="H2933">
        <v>64.356345500000003</v>
      </c>
      <c r="I2933">
        <v>-108.3211731</v>
      </c>
      <c r="J2933" s="1" t="str">
        <f t="shared" si="306"/>
        <v>Till</v>
      </c>
      <c r="K2933" s="1" t="str">
        <f t="shared" si="308"/>
        <v>Grain Mount: 0.25 – 0.50 mm</v>
      </c>
      <c r="L2933" t="s">
        <v>9162</v>
      </c>
      <c r="M2933" s="1" t="str">
        <f t="shared" si="309"/>
        <v>Ilm</v>
      </c>
      <c r="N2933" t="s">
        <v>156</v>
      </c>
      <c r="O2933" t="s">
        <v>226</v>
      </c>
      <c r="P2933" t="s">
        <v>1156</v>
      </c>
      <c r="Q2933" t="s">
        <v>22113</v>
      </c>
      <c r="R2933" t="s">
        <v>33</v>
      </c>
      <c r="S2933" t="s">
        <v>15224</v>
      </c>
      <c r="T2933" t="s">
        <v>958</v>
      </c>
      <c r="U2933" t="s">
        <v>470</v>
      </c>
      <c r="V2933" t="s">
        <v>33</v>
      </c>
      <c r="W2933" t="s">
        <v>22114</v>
      </c>
      <c r="X2933" t="s">
        <v>22115</v>
      </c>
    </row>
    <row r="2934" spans="1:24" x14ac:dyDescent="0.25">
      <c r="A2934" t="s">
        <v>22116</v>
      </c>
      <c r="B2934" t="s">
        <v>22117</v>
      </c>
      <c r="C2934" s="1" t="str">
        <f t="shared" si="304"/>
        <v>21:0981</v>
      </c>
      <c r="D2934" s="1" t="str">
        <f t="shared" si="305"/>
        <v>21:0001</v>
      </c>
      <c r="E2934" t="s">
        <v>21961</v>
      </c>
      <c r="F2934" t="s">
        <v>22118</v>
      </c>
      <c r="H2934">
        <v>64.356345500000003</v>
      </c>
      <c r="I2934">
        <v>-108.3211731</v>
      </c>
      <c r="J2934" s="1" t="str">
        <f t="shared" si="306"/>
        <v>Till</v>
      </c>
      <c r="K2934" s="1" t="str">
        <f t="shared" si="308"/>
        <v>Grain Mount: 0.25 – 0.50 mm</v>
      </c>
      <c r="L2934" t="s">
        <v>9162</v>
      </c>
      <c r="M2934" s="1" t="str">
        <f t="shared" si="309"/>
        <v>Ilm</v>
      </c>
      <c r="N2934" t="s">
        <v>233</v>
      </c>
      <c r="O2934" t="s">
        <v>33</v>
      </c>
      <c r="P2934" t="s">
        <v>1191</v>
      </c>
      <c r="Q2934" t="s">
        <v>22119</v>
      </c>
      <c r="R2934" t="s">
        <v>33</v>
      </c>
      <c r="S2934" t="s">
        <v>330</v>
      </c>
      <c r="T2934" t="s">
        <v>12258</v>
      </c>
      <c r="U2934" t="s">
        <v>33</v>
      </c>
      <c r="V2934" t="s">
        <v>33</v>
      </c>
      <c r="W2934" t="s">
        <v>22120</v>
      </c>
      <c r="X2934" t="s">
        <v>19949</v>
      </c>
    </row>
    <row r="2935" spans="1:24" x14ac:dyDescent="0.25">
      <c r="A2935" t="s">
        <v>22121</v>
      </c>
      <c r="B2935" t="s">
        <v>22122</v>
      </c>
      <c r="C2935" s="1" t="str">
        <f t="shared" si="304"/>
        <v>21:0981</v>
      </c>
      <c r="D2935" s="1" t="str">
        <f t="shared" si="305"/>
        <v>21:0001</v>
      </c>
      <c r="E2935" t="s">
        <v>21961</v>
      </c>
      <c r="F2935" t="s">
        <v>22123</v>
      </c>
      <c r="H2935">
        <v>64.356345500000003</v>
      </c>
      <c r="I2935">
        <v>-108.3211731</v>
      </c>
      <c r="J2935" s="1" t="str">
        <f t="shared" si="306"/>
        <v>Till</v>
      </c>
      <c r="K2935" s="1" t="str">
        <f t="shared" si="308"/>
        <v>Grain Mount: 0.25 – 0.50 mm</v>
      </c>
      <c r="L2935" t="s">
        <v>9162</v>
      </c>
      <c r="M2935" s="1" t="str">
        <f t="shared" si="309"/>
        <v>Ilm</v>
      </c>
      <c r="N2935" t="s">
        <v>651</v>
      </c>
      <c r="O2935" t="s">
        <v>220</v>
      </c>
      <c r="P2935" t="s">
        <v>156</v>
      </c>
      <c r="Q2935" t="s">
        <v>22124</v>
      </c>
      <c r="R2935" t="s">
        <v>87</v>
      </c>
      <c r="S2935" t="s">
        <v>13237</v>
      </c>
      <c r="T2935" t="s">
        <v>22125</v>
      </c>
      <c r="U2935" t="s">
        <v>33</v>
      </c>
      <c r="V2935" t="s">
        <v>33</v>
      </c>
      <c r="W2935" t="s">
        <v>22126</v>
      </c>
      <c r="X2935" t="s">
        <v>1218</v>
      </c>
    </row>
    <row r="2936" spans="1:24" x14ac:dyDescent="0.25">
      <c r="A2936" t="s">
        <v>22127</v>
      </c>
      <c r="B2936" t="s">
        <v>22128</v>
      </c>
      <c r="C2936" s="1" t="str">
        <f t="shared" si="304"/>
        <v>21:0981</v>
      </c>
      <c r="D2936" s="1" t="str">
        <f t="shared" si="305"/>
        <v>21:0001</v>
      </c>
      <c r="E2936" t="s">
        <v>21961</v>
      </c>
      <c r="F2936" t="s">
        <v>22129</v>
      </c>
      <c r="H2936">
        <v>64.356345500000003</v>
      </c>
      <c r="I2936">
        <v>-108.3211731</v>
      </c>
      <c r="J2936" s="1" t="str">
        <f t="shared" si="306"/>
        <v>Till</v>
      </c>
      <c r="K2936" s="1" t="str">
        <f t="shared" si="308"/>
        <v>Grain Mount: 0.25 – 0.50 mm</v>
      </c>
      <c r="L2936" t="s">
        <v>9162</v>
      </c>
      <c r="M2936" s="1" t="str">
        <f t="shared" si="309"/>
        <v>Ilm</v>
      </c>
      <c r="N2936" t="s">
        <v>399</v>
      </c>
      <c r="O2936" t="s">
        <v>226</v>
      </c>
      <c r="P2936" t="s">
        <v>686</v>
      </c>
      <c r="Q2936" t="s">
        <v>22130</v>
      </c>
      <c r="R2936" t="s">
        <v>33</v>
      </c>
      <c r="S2936" t="s">
        <v>22131</v>
      </c>
      <c r="T2936" t="s">
        <v>493</v>
      </c>
      <c r="U2936" t="s">
        <v>33</v>
      </c>
      <c r="V2936" t="s">
        <v>462</v>
      </c>
      <c r="W2936" t="s">
        <v>22132</v>
      </c>
      <c r="X2936" t="s">
        <v>22133</v>
      </c>
    </row>
    <row r="2937" spans="1:24" x14ac:dyDescent="0.25">
      <c r="A2937" t="s">
        <v>22134</v>
      </c>
      <c r="B2937" t="s">
        <v>22135</v>
      </c>
      <c r="C2937" s="1" t="str">
        <f t="shared" si="304"/>
        <v>21:0981</v>
      </c>
      <c r="D2937" s="1" t="str">
        <f t="shared" si="305"/>
        <v>21:0001</v>
      </c>
      <c r="E2937" t="s">
        <v>21961</v>
      </c>
      <c r="F2937" t="s">
        <v>22136</v>
      </c>
      <c r="H2937">
        <v>64.356345500000003</v>
      </c>
      <c r="I2937">
        <v>-108.3211731</v>
      </c>
      <c r="J2937" s="1" t="str">
        <f t="shared" si="306"/>
        <v>Till</v>
      </c>
      <c r="K2937" s="1" t="str">
        <f t="shared" si="308"/>
        <v>Grain Mount: 0.25 – 0.50 mm</v>
      </c>
      <c r="L2937" t="s">
        <v>9162</v>
      </c>
      <c r="M2937" s="1" t="str">
        <f t="shared" si="309"/>
        <v>Ilm</v>
      </c>
      <c r="N2937" t="s">
        <v>469</v>
      </c>
      <c r="O2937" t="s">
        <v>220</v>
      </c>
      <c r="P2937" t="s">
        <v>245</v>
      </c>
      <c r="Q2937" t="s">
        <v>22137</v>
      </c>
      <c r="R2937" t="s">
        <v>220</v>
      </c>
      <c r="S2937" t="s">
        <v>457</v>
      </c>
      <c r="T2937" t="s">
        <v>2351</v>
      </c>
      <c r="U2937" t="s">
        <v>33</v>
      </c>
      <c r="V2937" t="s">
        <v>33</v>
      </c>
      <c r="W2937" t="s">
        <v>22138</v>
      </c>
      <c r="X2937" t="s">
        <v>22139</v>
      </c>
    </row>
    <row r="2938" spans="1:24" x14ac:dyDescent="0.25">
      <c r="A2938" t="s">
        <v>22140</v>
      </c>
      <c r="B2938" t="s">
        <v>22141</v>
      </c>
      <c r="C2938" s="1" t="str">
        <f t="shared" si="304"/>
        <v>21:0981</v>
      </c>
      <c r="D2938" s="1" t="str">
        <f t="shared" si="305"/>
        <v>21:0001</v>
      </c>
      <c r="E2938" t="s">
        <v>21961</v>
      </c>
      <c r="F2938" t="s">
        <v>22142</v>
      </c>
      <c r="H2938">
        <v>64.356345500000003</v>
      </c>
      <c r="I2938">
        <v>-108.3211731</v>
      </c>
      <c r="J2938" s="1" t="str">
        <f t="shared" si="306"/>
        <v>Till</v>
      </c>
      <c r="K2938" s="1" t="str">
        <f t="shared" si="308"/>
        <v>Grain Mount: 0.25 – 0.50 mm</v>
      </c>
      <c r="L2938" t="s">
        <v>9162</v>
      </c>
      <c r="M2938" s="1" t="str">
        <f t="shared" si="309"/>
        <v>Ilm</v>
      </c>
      <c r="N2938" t="s">
        <v>219</v>
      </c>
      <c r="O2938" t="s">
        <v>33</v>
      </c>
      <c r="P2938" t="s">
        <v>156</v>
      </c>
      <c r="Q2938" t="s">
        <v>22143</v>
      </c>
      <c r="R2938" t="s">
        <v>33</v>
      </c>
      <c r="S2938" t="s">
        <v>22144</v>
      </c>
      <c r="T2938" t="s">
        <v>22145</v>
      </c>
      <c r="U2938" t="s">
        <v>33</v>
      </c>
      <c r="V2938" t="s">
        <v>33</v>
      </c>
      <c r="W2938" t="s">
        <v>22146</v>
      </c>
      <c r="X2938" t="s">
        <v>11402</v>
      </c>
    </row>
    <row r="2939" spans="1:24" x14ac:dyDescent="0.25">
      <c r="A2939" t="s">
        <v>22147</v>
      </c>
      <c r="B2939" t="s">
        <v>22148</v>
      </c>
      <c r="C2939" s="1" t="str">
        <f t="shared" si="304"/>
        <v>21:0981</v>
      </c>
      <c r="D2939" s="1" t="str">
        <f t="shared" si="305"/>
        <v>21:0001</v>
      </c>
      <c r="E2939" t="s">
        <v>21961</v>
      </c>
      <c r="F2939" t="s">
        <v>22149</v>
      </c>
      <c r="H2939">
        <v>64.356345500000003</v>
      </c>
      <c r="I2939">
        <v>-108.3211731</v>
      </c>
      <c r="J2939" s="1" t="str">
        <f t="shared" si="306"/>
        <v>Till</v>
      </c>
      <c r="K2939" s="1" t="str">
        <f t="shared" si="308"/>
        <v>Grain Mount: 0.25 – 0.50 mm</v>
      </c>
      <c r="L2939" t="s">
        <v>9162</v>
      </c>
      <c r="M2939" s="1" t="str">
        <f t="shared" si="309"/>
        <v>Ilm</v>
      </c>
      <c r="N2939" t="s">
        <v>651</v>
      </c>
      <c r="O2939" t="s">
        <v>33</v>
      </c>
      <c r="P2939" t="s">
        <v>421</v>
      </c>
      <c r="Q2939" t="s">
        <v>22150</v>
      </c>
      <c r="R2939" t="s">
        <v>33</v>
      </c>
      <c r="S2939" t="s">
        <v>22151</v>
      </c>
      <c r="T2939" t="s">
        <v>13801</v>
      </c>
      <c r="U2939" t="s">
        <v>33</v>
      </c>
      <c r="V2939" t="s">
        <v>33</v>
      </c>
      <c r="W2939" t="s">
        <v>22152</v>
      </c>
      <c r="X2939" t="s">
        <v>22153</v>
      </c>
    </row>
    <row r="2940" spans="1:24" x14ac:dyDescent="0.25">
      <c r="A2940" t="s">
        <v>22154</v>
      </c>
      <c r="B2940" t="s">
        <v>22155</v>
      </c>
      <c r="C2940" s="1" t="str">
        <f t="shared" si="304"/>
        <v>21:0981</v>
      </c>
      <c r="D2940" s="1" t="str">
        <f t="shared" si="305"/>
        <v>21:0001</v>
      </c>
      <c r="E2940" t="s">
        <v>21961</v>
      </c>
      <c r="F2940" t="s">
        <v>22156</v>
      </c>
      <c r="H2940">
        <v>64.356345500000003</v>
      </c>
      <c r="I2940">
        <v>-108.3211731</v>
      </c>
      <c r="J2940" s="1" t="str">
        <f t="shared" si="306"/>
        <v>Till</v>
      </c>
      <c r="K2940" s="1" t="str">
        <f t="shared" si="308"/>
        <v>Grain Mount: 0.25 – 0.50 mm</v>
      </c>
      <c r="L2940" t="s">
        <v>9162</v>
      </c>
      <c r="M2940" s="1" t="str">
        <f t="shared" si="309"/>
        <v>Ilm</v>
      </c>
      <c r="N2940" t="s">
        <v>676</v>
      </c>
      <c r="O2940" t="s">
        <v>246</v>
      </c>
      <c r="P2940" t="s">
        <v>1124</v>
      </c>
      <c r="Q2940" t="s">
        <v>22157</v>
      </c>
      <c r="R2940" t="s">
        <v>87</v>
      </c>
      <c r="S2940" t="s">
        <v>1124</v>
      </c>
      <c r="T2940" t="s">
        <v>636</v>
      </c>
      <c r="U2940" t="s">
        <v>33</v>
      </c>
      <c r="V2940" t="s">
        <v>33</v>
      </c>
      <c r="W2940" t="s">
        <v>22158</v>
      </c>
      <c r="X2940" t="s">
        <v>22159</v>
      </c>
    </row>
    <row r="2941" spans="1:24" x14ac:dyDescent="0.25">
      <c r="A2941" t="s">
        <v>22160</v>
      </c>
      <c r="B2941" t="s">
        <v>22161</v>
      </c>
      <c r="C2941" s="1" t="str">
        <f t="shared" si="304"/>
        <v>21:0981</v>
      </c>
      <c r="D2941" s="1" t="str">
        <f t="shared" si="305"/>
        <v>21:0001</v>
      </c>
      <c r="E2941" t="s">
        <v>21961</v>
      </c>
      <c r="F2941" t="s">
        <v>22162</v>
      </c>
      <c r="H2941">
        <v>64.356345500000003</v>
      </c>
      <c r="I2941">
        <v>-108.3211731</v>
      </c>
      <c r="J2941" s="1" t="str">
        <f t="shared" si="306"/>
        <v>Till</v>
      </c>
      <c r="K2941" s="1" t="str">
        <f t="shared" si="308"/>
        <v>Grain Mount: 0.25 – 0.50 mm</v>
      </c>
      <c r="L2941" t="s">
        <v>9162</v>
      </c>
      <c r="M2941" s="1" t="str">
        <f>HYPERLINK("http://geochem.nrcan.gc.ca/cdogs/content/kwd/kwd030541_e.htm", "Ti_Mag")</f>
        <v>Ti_Mag</v>
      </c>
      <c r="N2941" t="s">
        <v>3902</v>
      </c>
      <c r="O2941" t="s">
        <v>474</v>
      </c>
      <c r="P2941" t="s">
        <v>219</v>
      </c>
      <c r="Q2941" t="s">
        <v>22163</v>
      </c>
      <c r="R2941" t="s">
        <v>420</v>
      </c>
      <c r="S2941" t="s">
        <v>472</v>
      </c>
      <c r="T2941" t="s">
        <v>509</v>
      </c>
      <c r="U2941" t="s">
        <v>33</v>
      </c>
      <c r="V2941" t="s">
        <v>101</v>
      </c>
      <c r="W2941" t="s">
        <v>22164</v>
      </c>
      <c r="X2941" t="s">
        <v>22165</v>
      </c>
    </row>
    <row r="2942" spans="1:24" x14ac:dyDescent="0.25">
      <c r="A2942" t="s">
        <v>22166</v>
      </c>
      <c r="B2942" t="s">
        <v>22167</v>
      </c>
      <c r="C2942" s="1" t="str">
        <f t="shared" si="304"/>
        <v>21:0981</v>
      </c>
      <c r="D2942" s="1" t="str">
        <f t="shared" si="305"/>
        <v>21:0001</v>
      </c>
      <c r="E2942" t="s">
        <v>21961</v>
      </c>
      <c r="F2942" t="s">
        <v>22168</v>
      </c>
      <c r="H2942">
        <v>64.356345500000003</v>
      </c>
      <c r="I2942">
        <v>-108.3211731</v>
      </c>
      <c r="J2942" s="1" t="str">
        <f t="shared" si="306"/>
        <v>Till</v>
      </c>
      <c r="K2942" s="1" t="str">
        <f t="shared" si="308"/>
        <v>Grain Mount: 0.25 – 0.50 mm</v>
      </c>
      <c r="L2942" t="s">
        <v>9162</v>
      </c>
      <c r="M2942" s="1" t="str">
        <f t="shared" ref="M2942:M2947" si="310">HYPERLINK("http://geochem.nrcan.gc.ca/cdogs/content/kwd/kwd030120_e.htm", "Ilm")</f>
        <v>Ilm</v>
      </c>
      <c r="N2942" t="s">
        <v>3470</v>
      </c>
      <c r="O2942" t="s">
        <v>33</v>
      </c>
      <c r="P2942" t="s">
        <v>380</v>
      </c>
      <c r="Q2942" t="s">
        <v>22169</v>
      </c>
      <c r="R2942" t="s">
        <v>101</v>
      </c>
      <c r="S2942" t="s">
        <v>22170</v>
      </c>
      <c r="T2942" t="s">
        <v>2707</v>
      </c>
      <c r="U2942" t="s">
        <v>33</v>
      </c>
      <c r="V2942" t="s">
        <v>33</v>
      </c>
      <c r="W2942" t="s">
        <v>22171</v>
      </c>
      <c r="X2942" t="s">
        <v>22172</v>
      </c>
    </row>
    <row r="2943" spans="1:24" x14ac:dyDescent="0.25">
      <c r="A2943" t="s">
        <v>22173</v>
      </c>
      <c r="B2943" t="s">
        <v>22174</v>
      </c>
      <c r="C2943" s="1" t="str">
        <f t="shared" si="304"/>
        <v>21:0981</v>
      </c>
      <c r="D2943" s="1" t="str">
        <f t="shared" si="305"/>
        <v>21:0001</v>
      </c>
      <c r="E2943" t="s">
        <v>21961</v>
      </c>
      <c r="F2943" t="s">
        <v>22175</v>
      </c>
      <c r="H2943">
        <v>64.356345500000003</v>
      </c>
      <c r="I2943">
        <v>-108.3211731</v>
      </c>
      <c r="J2943" s="1" t="str">
        <f t="shared" si="306"/>
        <v>Till</v>
      </c>
      <c r="K2943" s="1" t="str">
        <f t="shared" si="308"/>
        <v>Grain Mount: 0.25 – 0.50 mm</v>
      </c>
      <c r="L2943" t="s">
        <v>9162</v>
      </c>
      <c r="M2943" s="1" t="str">
        <f t="shared" si="310"/>
        <v>Ilm</v>
      </c>
      <c r="N2943" t="s">
        <v>278</v>
      </c>
      <c r="O2943" t="s">
        <v>366</v>
      </c>
      <c r="P2943" t="s">
        <v>398</v>
      </c>
      <c r="Q2943" t="s">
        <v>22176</v>
      </c>
      <c r="R2943" t="s">
        <v>90</v>
      </c>
      <c r="S2943" t="s">
        <v>703</v>
      </c>
      <c r="T2943" t="s">
        <v>1395</v>
      </c>
      <c r="U2943" t="s">
        <v>33</v>
      </c>
      <c r="V2943" t="s">
        <v>33</v>
      </c>
      <c r="W2943" t="s">
        <v>22177</v>
      </c>
      <c r="X2943" t="s">
        <v>19535</v>
      </c>
    </row>
    <row r="2944" spans="1:24" x14ac:dyDescent="0.25">
      <c r="A2944" t="s">
        <v>22178</v>
      </c>
      <c r="B2944" t="s">
        <v>22179</v>
      </c>
      <c r="C2944" s="1" t="str">
        <f t="shared" si="304"/>
        <v>21:0981</v>
      </c>
      <c r="D2944" s="1" t="str">
        <f t="shared" si="305"/>
        <v>21:0001</v>
      </c>
      <c r="E2944" t="s">
        <v>21961</v>
      </c>
      <c r="F2944" t="s">
        <v>22180</v>
      </c>
      <c r="H2944">
        <v>64.356345500000003</v>
      </c>
      <c r="I2944">
        <v>-108.3211731</v>
      </c>
      <c r="J2944" s="1" t="str">
        <f t="shared" si="306"/>
        <v>Till</v>
      </c>
      <c r="K2944" s="1" t="str">
        <f t="shared" si="308"/>
        <v>Grain Mount: 0.25 – 0.50 mm</v>
      </c>
      <c r="L2944" t="s">
        <v>9162</v>
      </c>
      <c r="M2944" s="1" t="str">
        <f t="shared" si="310"/>
        <v>Ilm</v>
      </c>
      <c r="N2944" t="s">
        <v>307</v>
      </c>
      <c r="O2944" t="s">
        <v>234</v>
      </c>
      <c r="P2944" t="s">
        <v>449</v>
      </c>
      <c r="Q2944" t="s">
        <v>22181</v>
      </c>
      <c r="R2944" t="s">
        <v>33</v>
      </c>
      <c r="S2944" t="s">
        <v>509</v>
      </c>
      <c r="T2944" t="s">
        <v>22182</v>
      </c>
      <c r="U2944" t="s">
        <v>33</v>
      </c>
      <c r="V2944" t="s">
        <v>33</v>
      </c>
      <c r="W2944" t="s">
        <v>22183</v>
      </c>
      <c r="X2944" t="s">
        <v>22184</v>
      </c>
    </row>
    <row r="2945" spans="1:24" x14ac:dyDescent="0.25">
      <c r="A2945" t="s">
        <v>22185</v>
      </c>
      <c r="B2945" t="s">
        <v>22186</v>
      </c>
      <c r="C2945" s="1" t="str">
        <f t="shared" si="304"/>
        <v>21:0981</v>
      </c>
      <c r="D2945" s="1" t="str">
        <f t="shared" si="305"/>
        <v>21:0001</v>
      </c>
      <c r="E2945" t="s">
        <v>21961</v>
      </c>
      <c r="F2945" t="s">
        <v>22187</v>
      </c>
      <c r="H2945">
        <v>64.356345500000003</v>
      </c>
      <c r="I2945">
        <v>-108.3211731</v>
      </c>
      <c r="J2945" s="1" t="str">
        <f t="shared" si="306"/>
        <v>Till</v>
      </c>
      <c r="K2945" s="1" t="str">
        <f t="shared" si="308"/>
        <v>Grain Mount: 0.25 – 0.50 mm</v>
      </c>
      <c r="L2945" t="s">
        <v>9162</v>
      </c>
      <c r="M2945" s="1" t="str">
        <f t="shared" si="310"/>
        <v>Ilm</v>
      </c>
      <c r="N2945" t="s">
        <v>494</v>
      </c>
      <c r="O2945" t="s">
        <v>331</v>
      </c>
      <c r="P2945" t="s">
        <v>172</v>
      </c>
      <c r="Q2945" t="s">
        <v>22188</v>
      </c>
      <c r="R2945" t="s">
        <v>209</v>
      </c>
      <c r="S2945" t="s">
        <v>1528</v>
      </c>
      <c r="T2945" t="s">
        <v>6433</v>
      </c>
      <c r="U2945" t="s">
        <v>33</v>
      </c>
      <c r="V2945" t="s">
        <v>33</v>
      </c>
      <c r="W2945" t="s">
        <v>22189</v>
      </c>
      <c r="X2945" t="s">
        <v>22190</v>
      </c>
    </row>
    <row r="2946" spans="1:24" x14ac:dyDescent="0.25">
      <c r="A2946" t="s">
        <v>22191</v>
      </c>
      <c r="B2946" t="s">
        <v>22192</v>
      </c>
      <c r="C2946" s="1" t="str">
        <f t="shared" si="304"/>
        <v>21:0981</v>
      </c>
      <c r="D2946" s="1" t="str">
        <f t="shared" si="305"/>
        <v>21:0001</v>
      </c>
      <c r="E2946" t="s">
        <v>21961</v>
      </c>
      <c r="F2946" t="s">
        <v>22193</v>
      </c>
      <c r="H2946">
        <v>64.356345500000003</v>
      </c>
      <c r="I2946">
        <v>-108.3211731</v>
      </c>
      <c r="J2946" s="1" t="str">
        <f t="shared" si="306"/>
        <v>Till</v>
      </c>
      <c r="K2946" s="1" t="str">
        <f t="shared" si="308"/>
        <v>Grain Mount: 0.25 – 0.50 mm</v>
      </c>
      <c r="L2946" t="s">
        <v>9162</v>
      </c>
      <c r="M2946" s="1" t="str">
        <f t="shared" si="310"/>
        <v>Ilm</v>
      </c>
      <c r="N2946" t="s">
        <v>494</v>
      </c>
      <c r="O2946" t="s">
        <v>246</v>
      </c>
      <c r="P2946" t="s">
        <v>531</v>
      </c>
      <c r="Q2946" t="s">
        <v>2175</v>
      </c>
      <c r="R2946" t="s">
        <v>33</v>
      </c>
      <c r="S2946" t="s">
        <v>7536</v>
      </c>
      <c r="T2946" t="s">
        <v>1972</v>
      </c>
      <c r="U2946" t="s">
        <v>33</v>
      </c>
      <c r="V2946" t="s">
        <v>33</v>
      </c>
      <c r="W2946" t="s">
        <v>22194</v>
      </c>
      <c r="X2946" t="s">
        <v>22195</v>
      </c>
    </row>
    <row r="2947" spans="1:24" x14ac:dyDescent="0.25">
      <c r="A2947" t="s">
        <v>22196</v>
      </c>
      <c r="B2947" t="s">
        <v>22197</v>
      </c>
      <c r="C2947" s="1" t="str">
        <f t="shared" si="304"/>
        <v>21:0981</v>
      </c>
      <c r="D2947" s="1" t="str">
        <f t="shared" si="305"/>
        <v>21:0001</v>
      </c>
      <c r="E2947" t="s">
        <v>21961</v>
      </c>
      <c r="F2947" t="s">
        <v>22198</v>
      </c>
      <c r="H2947">
        <v>64.356345500000003</v>
      </c>
      <c r="I2947">
        <v>-108.3211731</v>
      </c>
      <c r="J2947" s="1" t="str">
        <f t="shared" si="306"/>
        <v>Till</v>
      </c>
      <c r="K2947" s="1" t="str">
        <f t="shared" si="308"/>
        <v>Grain Mount: 0.25 – 0.50 mm</v>
      </c>
      <c r="L2947" t="s">
        <v>9162</v>
      </c>
      <c r="M2947" s="1" t="str">
        <f t="shared" si="310"/>
        <v>Ilm</v>
      </c>
      <c r="N2947" t="s">
        <v>380</v>
      </c>
      <c r="O2947" t="s">
        <v>331</v>
      </c>
      <c r="P2947" t="s">
        <v>1269</v>
      </c>
      <c r="Q2947" t="s">
        <v>22199</v>
      </c>
      <c r="R2947" t="s">
        <v>223</v>
      </c>
      <c r="S2947" t="s">
        <v>13205</v>
      </c>
      <c r="T2947" t="s">
        <v>999</v>
      </c>
      <c r="U2947" t="s">
        <v>33</v>
      </c>
      <c r="V2947" t="s">
        <v>474</v>
      </c>
      <c r="W2947" t="s">
        <v>22200</v>
      </c>
      <c r="X2947" t="s">
        <v>975</v>
      </c>
    </row>
    <row r="2948" spans="1:24" x14ac:dyDescent="0.25">
      <c r="A2948" t="s">
        <v>22201</v>
      </c>
      <c r="B2948" t="s">
        <v>22202</v>
      </c>
      <c r="C2948" s="1" t="str">
        <f t="shared" si="304"/>
        <v>21:0981</v>
      </c>
      <c r="D2948" s="1" t="str">
        <f t="shared" si="305"/>
        <v>21:0001</v>
      </c>
      <c r="E2948" t="s">
        <v>21961</v>
      </c>
      <c r="F2948" t="s">
        <v>22203</v>
      </c>
      <c r="H2948">
        <v>64.356345500000003</v>
      </c>
      <c r="I2948">
        <v>-108.3211731</v>
      </c>
      <c r="J2948" s="1" t="str">
        <f t="shared" si="306"/>
        <v>Till</v>
      </c>
      <c r="K2948" s="1" t="str">
        <f t="shared" si="308"/>
        <v>Grain Mount: 0.25 – 0.50 mm</v>
      </c>
      <c r="L2948" t="s">
        <v>9162</v>
      </c>
      <c r="M2948" s="1" t="str">
        <f>HYPERLINK("http://geochem.nrcan.gc.ca/cdogs/content/kwd/kwd030541_e.htm", "Ti_Mag")</f>
        <v>Ti_Mag</v>
      </c>
      <c r="N2948" t="s">
        <v>345</v>
      </c>
      <c r="O2948" t="s">
        <v>420</v>
      </c>
      <c r="P2948" t="s">
        <v>307</v>
      </c>
      <c r="Q2948" t="s">
        <v>22204</v>
      </c>
      <c r="R2948" t="s">
        <v>33</v>
      </c>
      <c r="S2948" t="s">
        <v>645</v>
      </c>
      <c r="T2948" t="s">
        <v>1196</v>
      </c>
      <c r="U2948" t="s">
        <v>142</v>
      </c>
      <c r="V2948" t="s">
        <v>33</v>
      </c>
      <c r="W2948" t="s">
        <v>22205</v>
      </c>
      <c r="X2948" t="s">
        <v>22206</v>
      </c>
    </row>
    <row r="2949" spans="1:24" x14ac:dyDescent="0.25">
      <c r="A2949" t="s">
        <v>22207</v>
      </c>
      <c r="B2949" t="s">
        <v>22208</v>
      </c>
      <c r="C2949" s="1" t="str">
        <f t="shared" si="304"/>
        <v>21:0981</v>
      </c>
      <c r="D2949" s="1" t="str">
        <f t="shared" si="305"/>
        <v>21:0001</v>
      </c>
      <c r="E2949" t="s">
        <v>21961</v>
      </c>
      <c r="F2949" t="s">
        <v>22209</v>
      </c>
      <c r="H2949">
        <v>64.356345500000003</v>
      </c>
      <c r="I2949">
        <v>-108.3211731</v>
      </c>
      <c r="J2949" s="1" t="str">
        <f t="shared" si="306"/>
        <v>Till</v>
      </c>
      <c r="K2949" s="1" t="str">
        <f t="shared" si="308"/>
        <v>Grain Mount: 0.25 – 0.50 mm</v>
      </c>
      <c r="L2949" t="s">
        <v>9162</v>
      </c>
      <c r="M2949" s="1" t="str">
        <f>HYPERLINK("http://geochem.nrcan.gc.ca/cdogs/content/kwd/kwd030541_e.htm", "Ti_Mag")</f>
        <v>Ti_Mag</v>
      </c>
      <c r="N2949" t="s">
        <v>2353</v>
      </c>
      <c r="O2949" t="s">
        <v>33</v>
      </c>
      <c r="P2949" t="s">
        <v>4123</v>
      </c>
      <c r="Q2949" t="s">
        <v>22210</v>
      </c>
      <c r="R2949" t="s">
        <v>33</v>
      </c>
      <c r="S2949" t="s">
        <v>4430</v>
      </c>
      <c r="T2949" t="s">
        <v>2655</v>
      </c>
      <c r="U2949" t="s">
        <v>33</v>
      </c>
      <c r="V2949" t="s">
        <v>36</v>
      </c>
      <c r="W2949" t="s">
        <v>22211</v>
      </c>
      <c r="X2949" t="s">
        <v>22212</v>
      </c>
    </row>
    <row r="2950" spans="1:24" x14ac:dyDescent="0.25">
      <c r="A2950" t="s">
        <v>22213</v>
      </c>
      <c r="B2950" t="s">
        <v>22214</v>
      </c>
      <c r="C2950" s="1" t="str">
        <f t="shared" si="304"/>
        <v>21:0981</v>
      </c>
      <c r="D2950" s="1" t="str">
        <f t="shared" si="305"/>
        <v>21:0001</v>
      </c>
      <c r="E2950" t="s">
        <v>21961</v>
      </c>
      <c r="F2950" t="s">
        <v>22215</v>
      </c>
      <c r="H2950">
        <v>64.356345500000003</v>
      </c>
      <c r="I2950">
        <v>-108.3211731</v>
      </c>
      <c r="J2950" s="1" t="str">
        <f t="shared" si="306"/>
        <v>Till</v>
      </c>
      <c r="K2950" s="1" t="str">
        <f t="shared" si="308"/>
        <v>Grain Mount: 0.25 – 0.50 mm</v>
      </c>
      <c r="L2950" t="s">
        <v>9162</v>
      </c>
      <c r="M2950" s="1" t="str">
        <f>HYPERLINK("http://geochem.nrcan.gc.ca/cdogs/content/kwd/kwd030120_e.htm", "Ilm")</f>
        <v>Ilm</v>
      </c>
      <c r="N2950" t="s">
        <v>1644</v>
      </c>
      <c r="O2950" t="s">
        <v>223</v>
      </c>
      <c r="P2950" t="s">
        <v>221</v>
      </c>
      <c r="Q2950" t="s">
        <v>22216</v>
      </c>
      <c r="R2950" t="s">
        <v>420</v>
      </c>
      <c r="S2950" t="s">
        <v>22217</v>
      </c>
      <c r="T2950" t="s">
        <v>18387</v>
      </c>
      <c r="U2950" t="s">
        <v>490</v>
      </c>
      <c r="V2950" t="s">
        <v>2290</v>
      </c>
      <c r="W2950" t="s">
        <v>22218</v>
      </c>
      <c r="X2950" t="s">
        <v>22219</v>
      </c>
    </row>
    <row r="2951" spans="1:24" x14ac:dyDescent="0.25">
      <c r="A2951" t="s">
        <v>22220</v>
      </c>
      <c r="B2951" t="s">
        <v>22221</v>
      </c>
      <c r="C2951" s="1" t="str">
        <f t="shared" si="304"/>
        <v>21:0981</v>
      </c>
      <c r="D2951" s="1" t="str">
        <f t="shared" si="305"/>
        <v>21:0001</v>
      </c>
      <c r="E2951" t="s">
        <v>22222</v>
      </c>
      <c r="F2951" t="s">
        <v>22223</v>
      </c>
      <c r="H2951">
        <v>64.552146699999994</v>
      </c>
      <c r="I2951">
        <v>-109.479574</v>
      </c>
      <c r="J2951" s="1" t="str">
        <f t="shared" si="306"/>
        <v>Till</v>
      </c>
      <c r="K2951" s="1" t="str">
        <f t="shared" si="308"/>
        <v>Grain Mount: 0.25 – 0.50 mm</v>
      </c>
      <c r="L2951" t="s">
        <v>22224</v>
      </c>
      <c r="M2951" s="1" t="str">
        <f>HYPERLINK("http://geochem.nrcan.gc.ca/cdogs/content/kwd/kwd030543_e.htm", "Di")</f>
        <v>Di</v>
      </c>
      <c r="N2951" t="s">
        <v>15662</v>
      </c>
      <c r="O2951" t="s">
        <v>22225</v>
      </c>
      <c r="P2951" t="s">
        <v>1272</v>
      </c>
      <c r="Q2951" t="s">
        <v>22226</v>
      </c>
      <c r="R2951" t="s">
        <v>33</v>
      </c>
      <c r="S2951" t="s">
        <v>19066</v>
      </c>
      <c r="T2951" t="s">
        <v>5478</v>
      </c>
      <c r="U2951" t="s">
        <v>3700</v>
      </c>
      <c r="V2951" t="s">
        <v>22227</v>
      </c>
      <c r="W2951" t="s">
        <v>156</v>
      </c>
      <c r="X2951" t="s">
        <v>22228</v>
      </c>
    </row>
    <row r="2952" spans="1:24" x14ac:dyDescent="0.25">
      <c r="A2952" t="s">
        <v>22229</v>
      </c>
      <c r="B2952" t="s">
        <v>22230</v>
      </c>
      <c r="C2952" s="1" t="str">
        <f t="shared" si="304"/>
        <v>21:0981</v>
      </c>
      <c r="D2952" s="1" t="str">
        <f t="shared" si="305"/>
        <v>21:0001</v>
      </c>
      <c r="E2952" t="s">
        <v>22222</v>
      </c>
      <c r="F2952" t="s">
        <v>22231</v>
      </c>
      <c r="H2952">
        <v>64.552146699999994</v>
      </c>
      <c r="I2952">
        <v>-109.479574</v>
      </c>
      <c r="J2952" s="1" t="str">
        <f t="shared" si="306"/>
        <v>Till</v>
      </c>
      <c r="K2952" s="1" t="str">
        <f t="shared" si="308"/>
        <v>Grain Mount: 0.25 – 0.50 mm</v>
      </c>
      <c r="L2952" t="s">
        <v>22224</v>
      </c>
      <c r="M2952" s="1" t="str">
        <f>HYPERLINK("http://geochem.nrcan.gc.ca/cdogs/content/kwd/kwd030543_e.htm", "Di")</f>
        <v>Di</v>
      </c>
      <c r="N2952" t="s">
        <v>20011</v>
      </c>
      <c r="O2952" t="s">
        <v>22232</v>
      </c>
      <c r="P2952" t="s">
        <v>5823</v>
      </c>
      <c r="Q2952" t="s">
        <v>22233</v>
      </c>
      <c r="R2952" t="s">
        <v>33</v>
      </c>
      <c r="S2952" t="s">
        <v>16673</v>
      </c>
      <c r="T2952" t="s">
        <v>393</v>
      </c>
      <c r="U2952" t="s">
        <v>3597</v>
      </c>
      <c r="V2952" t="s">
        <v>11320</v>
      </c>
      <c r="W2952" t="s">
        <v>806</v>
      </c>
      <c r="X2952" t="s">
        <v>3793</v>
      </c>
    </row>
    <row r="2953" spans="1:24" x14ac:dyDescent="0.25">
      <c r="A2953" t="s">
        <v>22234</v>
      </c>
      <c r="B2953" t="s">
        <v>22235</v>
      </c>
      <c r="C2953" s="1" t="str">
        <f t="shared" si="304"/>
        <v>21:0981</v>
      </c>
      <c r="D2953" s="1" t="str">
        <f t="shared" si="305"/>
        <v>21:0001</v>
      </c>
      <c r="E2953" t="s">
        <v>22222</v>
      </c>
      <c r="F2953" t="s">
        <v>22236</v>
      </c>
      <c r="H2953">
        <v>64.552146699999994</v>
      </c>
      <c r="I2953">
        <v>-109.479574</v>
      </c>
      <c r="J2953" s="1" t="str">
        <f t="shared" si="306"/>
        <v>Till</v>
      </c>
      <c r="K2953" s="1" t="str">
        <f t="shared" si="308"/>
        <v>Grain Mount: 0.25 – 0.50 mm</v>
      </c>
      <c r="L2953" t="s">
        <v>22224</v>
      </c>
      <c r="M2953" s="1" t="str">
        <f>HYPERLINK("http://geochem.nrcan.gc.ca/cdogs/content/kwd/kwd030120_e.htm", "Ilm")</f>
        <v>Ilm</v>
      </c>
      <c r="N2953" t="s">
        <v>278</v>
      </c>
      <c r="O2953" t="s">
        <v>33</v>
      </c>
      <c r="P2953" t="s">
        <v>307</v>
      </c>
      <c r="Q2953" t="s">
        <v>22237</v>
      </c>
      <c r="R2953" t="s">
        <v>33</v>
      </c>
      <c r="S2953" t="s">
        <v>221</v>
      </c>
      <c r="T2953" t="s">
        <v>18270</v>
      </c>
      <c r="U2953" t="s">
        <v>33</v>
      </c>
      <c r="V2953" t="s">
        <v>33</v>
      </c>
      <c r="W2953" t="s">
        <v>10456</v>
      </c>
      <c r="X2953" t="s">
        <v>22238</v>
      </c>
    </row>
    <row r="2954" spans="1:24" x14ac:dyDescent="0.25">
      <c r="A2954" t="s">
        <v>22239</v>
      </c>
      <c r="B2954" t="s">
        <v>22240</v>
      </c>
      <c r="C2954" s="1" t="str">
        <f t="shared" si="304"/>
        <v>21:0981</v>
      </c>
      <c r="D2954" s="1" t="str">
        <f t="shared" si="305"/>
        <v>21:0001</v>
      </c>
      <c r="E2954" t="s">
        <v>22222</v>
      </c>
      <c r="F2954" t="s">
        <v>22241</v>
      </c>
      <c r="H2954">
        <v>64.552146699999994</v>
      </c>
      <c r="I2954">
        <v>-109.479574</v>
      </c>
      <c r="J2954" s="1" t="str">
        <f t="shared" si="306"/>
        <v>Till</v>
      </c>
      <c r="K2954" s="1" t="str">
        <f t="shared" si="308"/>
        <v>Grain Mount: 0.25 – 0.50 mm</v>
      </c>
      <c r="L2954" t="s">
        <v>22224</v>
      </c>
      <c r="M2954" s="1" t="str">
        <f>HYPERLINK("http://geochem.nrcan.gc.ca/cdogs/content/kwd/kwd030536_e.htm", "Lcx")</f>
        <v>Lcx</v>
      </c>
      <c r="N2954" t="s">
        <v>651</v>
      </c>
      <c r="O2954" t="s">
        <v>555</v>
      </c>
      <c r="P2954" t="s">
        <v>3470</v>
      </c>
      <c r="Q2954" t="s">
        <v>22242</v>
      </c>
      <c r="R2954" t="s">
        <v>33</v>
      </c>
      <c r="S2954" t="s">
        <v>10710</v>
      </c>
      <c r="T2954" t="s">
        <v>13801</v>
      </c>
      <c r="U2954" t="s">
        <v>33</v>
      </c>
      <c r="V2954" t="s">
        <v>33</v>
      </c>
      <c r="W2954" t="s">
        <v>22243</v>
      </c>
      <c r="X2954" t="s">
        <v>22244</v>
      </c>
    </row>
    <row r="2955" spans="1:24" x14ac:dyDescent="0.25">
      <c r="A2955" t="s">
        <v>22245</v>
      </c>
      <c r="B2955" t="s">
        <v>22246</v>
      </c>
      <c r="C2955" s="1" t="str">
        <f t="shared" si="304"/>
        <v>21:0981</v>
      </c>
      <c r="D2955" s="1" t="str">
        <f t="shared" si="305"/>
        <v>21:0001</v>
      </c>
      <c r="E2955" t="s">
        <v>22222</v>
      </c>
      <c r="F2955" t="s">
        <v>22247</v>
      </c>
      <c r="H2955">
        <v>64.552146699999994</v>
      </c>
      <c r="I2955">
        <v>-109.479574</v>
      </c>
      <c r="J2955" s="1" t="str">
        <f t="shared" si="306"/>
        <v>Till</v>
      </c>
      <c r="K2955" s="1" t="str">
        <f t="shared" si="308"/>
        <v>Grain Mount: 0.25 – 0.50 mm</v>
      </c>
      <c r="L2955" t="s">
        <v>22224</v>
      </c>
      <c r="M2955" s="1" t="str">
        <f>HYPERLINK("http://geochem.nrcan.gc.ca/cdogs/content/kwd/kwd030120_e.htm", "Ilm")</f>
        <v>Ilm</v>
      </c>
      <c r="N2955" t="s">
        <v>33</v>
      </c>
      <c r="O2955" t="s">
        <v>1156</v>
      </c>
      <c r="P2955" t="s">
        <v>662</v>
      </c>
      <c r="Q2955" t="s">
        <v>22248</v>
      </c>
      <c r="R2955" t="s">
        <v>33</v>
      </c>
      <c r="S2955" t="s">
        <v>22249</v>
      </c>
      <c r="T2955" t="s">
        <v>1339</v>
      </c>
      <c r="U2955" t="s">
        <v>33</v>
      </c>
      <c r="V2955" t="s">
        <v>33</v>
      </c>
      <c r="W2955" t="s">
        <v>22250</v>
      </c>
      <c r="X2955" t="s">
        <v>10001</v>
      </c>
    </row>
    <row r="2956" spans="1:24" x14ac:dyDescent="0.25">
      <c r="A2956" t="s">
        <v>22251</v>
      </c>
      <c r="B2956" t="s">
        <v>22252</v>
      </c>
      <c r="C2956" s="1" t="str">
        <f t="shared" si="304"/>
        <v>21:0981</v>
      </c>
      <c r="D2956" s="1" t="str">
        <f t="shared" si="305"/>
        <v>21:0001</v>
      </c>
      <c r="E2956" t="s">
        <v>22222</v>
      </c>
      <c r="F2956" t="s">
        <v>22253</v>
      </c>
      <c r="H2956">
        <v>64.552146699999994</v>
      </c>
      <c r="I2956">
        <v>-109.479574</v>
      </c>
      <c r="J2956" s="1" t="str">
        <f t="shared" si="306"/>
        <v>Till</v>
      </c>
      <c r="K2956" s="1" t="str">
        <f t="shared" si="308"/>
        <v>Grain Mount: 0.25 – 0.50 mm</v>
      </c>
      <c r="L2956" t="s">
        <v>22224</v>
      </c>
      <c r="M2956" s="1" t="str">
        <f>HYPERLINK("http://geochem.nrcan.gc.ca/cdogs/content/kwd/kwd030118_e.htm", "Hem")</f>
        <v>Hem</v>
      </c>
      <c r="N2956" t="s">
        <v>307</v>
      </c>
      <c r="O2956" t="s">
        <v>33</v>
      </c>
      <c r="P2956" t="s">
        <v>641</v>
      </c>
      <c r="Q2956" t="s">
        <v>22254</v>
      </c>
      <c r="R2956" t="s">
        <v>366</v>
      </c>
      <c r="S2956" t="s">
        <v>87</v>
      </c>
      <c r="T2956" t="s">
        <v>4123</v>
      </c>
      <c r="U2956" t="s">
        <v>33</v>
      </c>
      <c r="V2956" t="s">
        <v>1428</v>
      </c>
      <c r="W2956" t="s">
        <v>501</v>
      </c>
      <c r="X2956" t="s">
        <v>22255</v>
      </c>
    </row>
    <row r="2957" spans="1:24" x14ac:dyDescent="0.25">
      <c r="A2957" t="s">
        <v>22256</v>
      </c>
      <c r="B2957" t="s">
        <v>22257</v>
      </c>
      <c r="C2957" s="1" t="str">
        <f t="shared" si="304"/>
        <v>21:0981</v>
      </c>
      <c r="D2957" s="1" t="str">
        <f t="shared" si="305"/>
        <v>21:0001</v>
      </c>
      <c r="E2957" t="s">
        <v>22222</v>
      </c>
      <c r="F2957" t="s">
        <v>22258</v>
      </c>
      <c r="H2957">
        <v>64.552146699999994</v>
      </c>
      <c r="I2957">
        <v>-109.479574</v>
      </c>
      <c r="J2957" s="1" t="str">
        <f t="shared" si="306"/>
        <v>Till</v>
      </c>
      <c r="K2957" s="1" t="str">
        <f t="shared" si="308"/>
        <v>Grain Mount: 0.25 – 0.50 mm</v>
      </c>
      <c r="L2957" t="s">
        <v>22224</v>
      </c>
      <c r="M2957" s="1" t="str">
        <f>HYPERLINK("http://geochem.nrcan.gc.ca/cdogs/content/kwd/kwd030120_e.htm", "Ilm")</f>
        <v>Ilm</v>
      </c>
      <c r="N2957" t="s">
        <v>170</v>
      </c>
      <c r="O2957" t="s">
        <v>245</v>
      </c>
      <c r="P2957" t="s">
        <v>449</v>
      </c>
      <c r="Q2957" t="s">
        <v>22259</v>
      </c>
      <c r="R2957" t="s">
        <v>226</v>
      </c>
      <c r="S2957" t="s">
        <v>4550</v>
      </c>
      <c r="T2957" t="s">
        <v>5071</v>
      </c>
      <c r="U2957" t="s">
        <v>33</v>
      </c>
      <c r="V2957" t="s">
        <v>233</v>
      </c>
      <c r="W2957" t="s">
        <v>22260</v>
      </c>
      <c r="X2957" t="s">
        <v>22261</v>
      </c>
    </row>
    <row r="2958" spans="1:24" x14ac:dyDescent="0.25">
      <c r="A2958" t="s">
        <v>22262</v>
      </c>
      <c r="B2958" t="s">
        <v>22263</v>
      </c>
      <c r="C2958" s="1" t="str">
        <f t="shared" si="304"/>
        <v>21:0981</v>
      </c>
      <c r="D2958" s="1" t="str">
        <f t="shared" si="305"/>
        <v>21:0001</v>
      </c>
      <c r="E2958" t="s">
        <v>22222</v>
      </c>
      <c r="F2958" t="s">
        <v>22264</v>
      </c>
      <c r="H2958">
        <v>64.552146699999994</v>
      </c>
      <c r="I2958">
        <v>-109.479574</v>
      </c>
      <c r="J2958" s="1" t="str">
        <f t="shared" si="306"/>
        <v>Till</v>
      </c>
      <c r="K2958" s="1" t="str">
        <f t="shared" si="308"/>
        <v>Grain Mount: 0.25 – 0.50 mm</v>
      </c>
      <c r="L2958" t="s">
        <v>22224</v>
      </c>
      <c r="M2958" s="1" t="str">
        <f>HYPERLINK("http://geochem.nrcan.gc.ca/cdogs/content/kwd/kwd030120_e.htm", "Ilm")</f>
        <v>Ilm</v>
      </c>
      <c r="N2958" t="s">
        <v>424</v>
      </c>
      <c r="O2958" t="s">
        <v>33</v>
      </c>
      <c r="P2958" t="s">
        <v>1124</v>
      </c>
      <c r="Q2958" t="s">
        <v>15216</v>
      </c>
      <c r="R2958" t="s">
        <v>33</v>
      </c>
      <c r="S2958" t="s">
        <v>10047</v>
      </c>
      <c r="T2958" t="s">
        <v>2925</v>
      </c>
      <c r="U2958" t="s">
        <v>641</v>
      </c>
      <c r="V2958" t="s">
        <v>33</v>
      </c>
      <c r="W2958" t="s">
        <v>22265</v>
      </c>
      <c r="X2958" t="s">
        <v>20367</v>
      </c>
    </row>
    <row r="2959" spans="1:24" x14ac:dyDescent="0.25">
      <c r="A2959" t="s">
        <v>22266</v>
      </c>
      <c r="B2959" t="s">
        <v>22267</v>
      </c>
      <c r="C2959" s="1" t="str">
        <f t="shared" si="304"/>
        <v>21:0981</v>
      </c>
      <c r="D2959" s="1" t="str">
        <f t="shared" si="305"/>
        <v>21:0001</v>
      </c>
      <c r="E2959" t="s">
        <v>22222</v>
      </c>
      <c r="F2959" t="s">
        <v>22268</v>
      </c>
      <c r="H2959">
        <v>64.552146699999994</v>
      </c>
      <c r="I2959">
        <v>-109.479574</v>
      </c>
      <c r="J2959" s="1" t="str">
        <f t="shared" si="306"/>
        <v>Till</v>
      </c>
      <c r="K2959" s="1" t="str">
        <f t="shared" si="308"/>
        <v>Grain Mount: 0.25 – 0.50 mm</v>
      </c>
      <c r="L2959" t="s">
        <v>22224</v>
      </c>
      <c r="M2959" s="1" t="str">
        <f>HYPERLINK("http://geochem.nrcan.gc.ca/cdogs/content/kwd/kwd030541_e.htm", "Ti_Mag")</f>
        <v>Ti_Mag</v>
      </c>
      <c r="N2959" t="s">
        <v>645</v>
      </c>
      <c r="O2959" t="s">
        <v>235</v>
      </c>
      <c r="P2959" t="s">
        <v>398</v>
      </c>
      <c r="Q2959" t="s">
        <v>22269</v>
      </c>
      <c r="R2959" t="s">
        <v>33</v>
      </c>
      <c r="S2959" t="s">
        <v>5767</v>
      </c>
      <c r="T2959" t="s">
        <v>2864</v>
      </c>
      <c r="U2959" t="s">
        <v>33</v>
      </c>
      <c r="V2959" t="s">
        <v>295</v>
      </c>
      <c r="W2959" t="s">
        <v>19111</v>
      </c>
      <c r="X2959" t="s">
        <v>22270</v>
      </c>
    </row>
    <row r="2960" spans="1:24" x14ac:dyDescent="0.25">
      <c r="A2960" t="s">
        <v>22271</v>
      </c>
      <c r="B2960" t="s">
        <v>22272</v>
      </c>
      <c r="C2960" s="1" t="str">
        <f t="shared" si="304"/>
        <v>21:0981</v>
      </c>
      <c r="D2960" s="1" t="str">
        <f t="shared" si="305"/>
        <v>21:0001</v>
      </c>
      <c r="E2960" t="s">
        <v>22222</v>
      </c>
      <c r="F2960" t="s">
        <v>22273</v>
      </c>
      <c r="H2960">
        <v>64.552146699999994</v>
      </c>
      <c r="I2960">
        <v>-109.479574</v>
      </c>
      <c r="J2960" s="1" t="str">
        <f t="shared" si="306"/>
        <v>Till</v>
      </c>
      <c r="K2960" s="1" t="str">
        <f t="shared" si="308"/>
        <v>Grain Mount: 0.25 – 0.50 mm</v>
      </c>
      <c r="L2960" t="s">
        <v>22224</v>
      </c>
      <c r="M2960" s="1" t="str">
        <f>HYPERLINK("http://geochem.nrcan.gc.ca/cdogs/content/kwd/kwd030120_e.htm", "Ilm")</f>
        <v>Ilm</v>
      </c>
      <c r="N2960" t="s">
        <v>104</v>
      </c>
      <c r="O2960" t="s">
        <v>33</v>
      </c>
      <c r="P2960" t="s">
        <v>156</v>
      </c>
      <c r="Q2960" t="s">
        <v>22274</v>
      </c>
      <c r="R2960" t="s">
        <v>87</v>
      </c>
      <c r="S2960" t="s">
        <v>5322</v>
      </c>
      <c r="T2960" t="s">
        <v>3452</v>
      </c>
      <c r="U2960" t="s">
        <v>226</v>
      </c>
      <c r="V2960" t="s">
        <v>33</v>
      </c>
      <c r="W2960" t="s">
        <v>1031</v>
      </c>
      <c r="X2960" t="s">
        <v>22275</v>
      </c>
    </row>
    <row r="2961" spans="1:24" x14ac:dyDescent="0.25">
      <c r="A2961" t="s">
        <v>22276</v>
      </c>
      <c r="B2961" t="s">
        <v>22277</v>
      </c>
      <c r="C2961" s="1" t="str">
        <f t="shared" si="304"/>
        <v>21:0981</v>
      </c>
      <c r="D2961" s="1" t="str">
        <f t="shared" si="305"/>
        <v>21:0001</v>
      </c>
      <c r="E2961" t="s">
        <v>22222</v>
      </c>
      <c r="F2961" t="s">
        <v>22278</v>
      </c>
      <c r="H2961">
        <v>64.552146699999994</v>
      </c>
      <c r="I2961">
        <v>-109.479574</v>
      </c>
      <c r="J2961" s="1" t="str">
        <f t="shared" si="306"/>
        <v>Till</v>
      </c>
      <c r="K2961" s="1" t="str">
        <f t="shared" si="308"/>
        <v>Grain Mount: 0.25 – 0.50 mm</v>
      </c>
      <c r="L2961" t="s">
        <v>22224</v>
      </c>
      <c r="M2961" s="1" t="str">
        <f>HYPERLINK("http://geochem.nrcan.gc.ca/cdogs/content/kwd/kwd030118_e.htm", "Hem")</f>
        <v>Hem</v>
      </c>
      <c r="N2961" t="s">
        <v>2905</v>
      </c>
      <c r="O2961" t="s">
        <v>47</v>
      </c>
      <c r="P2961" t="s">
        <v>782</v>
      </c>
      <c r="Q2961" t="s">
        <v>22255</v>
      </c>
      <c r="R2961" t="s">
        <v>33</v>
      </c>
      <c r="S2961" t="s">
        <v>569</v>
      </c>
      <c r="T2961" t="s">
        <v>133</v>
      </c>
      <c r="U2961" t="s">
        <v>87</v>
      </c>
      <c r="V2961" t="s">
        <v>3501</v>
      </c>
      <c r="W2961" t="s">
        <v>393</v>
      </c>
      <c r="X2961" t="s">
        <v>22279</v>
      </c>
    </row>
    <row r="2962" spans="1:24" x14ac:dyDescent="0.25">
      <c r="A2962" t="s">
        <v>22280</v>
      </c>
      <c r="B2962" t="s">
        <v>22281</v>
      </c>
      <c r="C2962" s="1" t="str">
        <f t="shared" si="304"/>
        <v>21:0981</v>
      </c>
      <c r="D2962" s="1" t="str">
        <f t="shared" si="305"/>
        <v>21:0001</v>
      </c>
      <c r="E2962" t="s">
        <v>22222</v>
      </c>
      <c r="F2962" t="s">
        <v>22282</v>
      </c>
      <c r="H2962">
        <v>64.552146699999994</v>
      </c>
      <c r="I2962">
        <v>-109.479574</v>
      </c>
      <c r="J2962" s="1" t="str">
        <f t="shared" si="306"/>
        <v>Till</v>
      </c>
      <c r="K2962" s="1" t="str">
        <f t="shared" si="308"/>
        <v>Grain Mount: 0.25 – 0.50 mm</v>
      </c>
      <c r="L2962" t="s">
        <v>22224</v>
      </c>
      <c r="M2962" s="1" t="str">
        <f>HYPERLINK("http://geochem.nrcan.gc.ca/cdogs/content/kwd/kwd030120_e.htm", "Ilm")</f>
        <v>Ilm</v>
      </c>
      <c r="N2962" t="s">
        <v>36</v>
      </c>
      <c r="O2962" t="s">
        <v>245</v>
      </c>
      <c r="P2962" t="s">
        <v>115</v>
      </c>
      <c r="Q2962" t="s">
        <v>22283</v>
      </c>
      <c r="R2962" t="s">
        <v>101</v>
      </c>
      <c r="S2962" t="s">
        <v>4305</v>
      </c>
      <c r="T2962" t="s">
        <v>3111</v>
      </c>
      <c r="U2962" t="s">
        <v>501</v>
      </c>
      <c r="V2962" t="s">
        <v>33</v>
      </c>
      <c r="W2962" t="s">
        <v>22284</v>
      </c>
      <c r="X2962" t="s">
        <v>8832</v>
      </c>
    </row>
    <row r="2963" spans="1:24" x14ac:dyDescent="0.25">
      <c r="A2963" t="s">
        <v>22285</v>
      </c>
      <c r="B2963" t="s">
        <v>22286</v>
      </c>
      <c r="C2963" s="1" t="str">
        <f t="shared" si="304"/>
        <v>21:0981</v>
      </c>
      <c r="D2963" s="1" t="str">
        <f t="shared" si="305"/>
        <v>21:0001</v>
      </c>
      <c r="E2963" t="s">
        <v>22222</v>
      </c>
      <c r="F2963" t="s">
        <v>22287</v>
      </c>
      <c r="H2963">
        <v>64.552146699999994</v>
      </c>
      <c r="I2963">
        <v>-109.479574</v>
      </c>
      <c r="J2963" s="1" t="str">
        <f t="shared" si="306"/>
        <v>Till</v>
      </c>
      <c r="K2963" s="1" t="str">
        <f t="shared" si="308"/>
        <v>Grain Mount: 0.25 – 0.50 mm</v>
      </c>
      <c r="L2963" t="s">
        <v>22224</v>
      </c>
      <c r="M2963" s="1" t="str">
        <f>HYPERLINK("http://geochem.nrcan.gc.ca/cdogs/content/kwd/kwd030120_e.htm", "Ilm")</f>
        <v>Ilm</v>
      </c>
      <c r="N2963" t="s">
        <v>449</v>
      </c>
      <c r="O2963" t="s">
        <v>245</v>
      </c>
      <c r="P2963" t="s">
        <v>662</v>
      </c>
      <c r="Q2963" t="s">
        <v>10454</v>
      </c>
      <c r="R2963" t="s">
        <v>245</v>
      </c>
      <c r="S2963" t="s">
        <v>1223</v>
      </c>
      <c r="T2963" t="s">
        <v>3577</v>
      </c>
      <c r="U2963" t="s">
        <v>33</v>
      </c>
      <c r="V2963" t="s">
        <v>399</v>
      </c>
      <c r="W2963" t="s">
        <v>22288</v>
      </c>
      <c r="X2963" t="s">
        <v>4100</v>
      </c>
    </row>
    <row r="2964" spans="1:24" x14ac:dyDescent="0.25">
      <c r="A2964" t="s">
        <v>22289</v>
      </c>
      <c r="B2964" t="s">
        <v>22290</v>
      </c>
      <c r="C2964" s="1" t="str">
        <f t="shared" ref="C2964:C3027" si="311">HYPERLINK("http://geochem.nrcan.gc.ca/cdogs/content/bdl/bdl210981_e.htm", "21:0981")</f>
        <v>21:0981</v>
      </c>
      <c r="D2964" s="1" t="str">
        <f t="shared" ref="D2964:D3027" si="312">HYPERLINK("http://geochem.nrcan.gc.ca/cdogs/content/svy/svy210001_e.htm", "21:0001")</f>
        <v>21:0001</v>
      </c>
      <c r="E2964" t="s">
        <v>22222</v>
      </c>
      <c r="F2964" t="s">
        <v>22291</v>
      </c>
      <c r="H2964">
        <v>64.552146699999994</v>
      </c>
      <c r="I2964">
        <v>-109.479574</v>
      </c>
      <c r="J2964" s="1" t="str">
        <f t="shared" si="306"/>
        <v>Till</v>
      </c>
      <c r="K2964" s="1" t="str">
        <f t="shared" si="308"/>
        <v>Grain Mount: 0.25 – 0.50 mm</v>
      </c>
      <c r="L2964" t="s">
        <v>22224</v>
      </c>
      <c r="M2964" s="1" t="str">
        <f>HYPERLINK("http://geochem.nrcan.gc.ca/cdogs/content/kwd/kwd030125_e.htm", "Rt")</f>
        <v>Rt</v>
      </c>
      <c r="N2964" t="s">
        <v>219</v>
      </c>
      <c r="O2964" t="s">
        <v>33</v>
      </c>
      <c r="P2964" t="s">
        <v>412</v>
      </c>
      <c r="Q2964" t="s">
        <v>22292</v>
      </c>
      <c r="R2964" t="s">
        <v>226</v>
      </c>
      <c r="S2964" t="s">
        <v>33</v>
      </c>
      <c r="T2964" t="s">
        <v>223</v>
      </c>
      <c r="U2964" t="s">
        <v>474</v>
      </c>
      <c r="V2964" t="s">
        <v>33</v>
      </c>
      <c r="W2964" t="s">
        <v>22293</v>
      </c>
      <c r="X2964" t="s">
        <v>11079</v>
      </c>
    </row>
    <row r="2965" spans="1:24" x14ac:dyDescent="0.25">
      <c r="A2965" t="s">
        <v>22294</v>
      </c>
      <c r="B2965" t="s">
        <v>22295</v>
      </c>
      <c r="C2965" s="1" t="str">
        <f t="shared" si="311"/>
        <v>21:0981</v>
      </c>
      <c r="D2965" s="1" t="str">
        <f t="shared" si="312"/>
        <v>21:0001</v>
      </c>
      <c r="E2965" t="s">
        <v>22222</v>
      </c>
      <c r="F2965" t="s">
        <v>22296</v>
      </c>
      <c r="H2965">
        <v>64.552146699999994</v>
      </c>
      <c r="I2965">
        <v>-109.479574</v>
      </c>
      <c r="J2965" s="1" t="str">
        <f t="shared" si="306"/>
        <v>Till</v>
      </c>
      <c r="K2965" s="1" t="str">
        <f t="shared" si="308"/>
        <v>Grain Mount: 0.25 – 0.50 mm</v>
      </c>
      <c r="L2965" t="s">
        <v>22224</v>
      </c>
      <c r="M2965" s="1" t="str">
        <f>HYPERLINK("http://geochem.nrcan.gc.ca/cdogs/content/kwd/kwd030120_e.htm", "Ilm")</f>
        <v>Ilm</v>
      </c>
      <c r="N2965" t="s">
        <v>144</v>
      </c>
      <c r="O2965" t="s">
        <v>474</v>
      </c>
      <c r="P2965" t="s">
        <v>291</v>
      </c>
      <c r="Q2965" t="s">
        <v>21457</v>
      </c>
      <c r="R2965" t="s">
        <v>33</v>
      </c>
      <c r="S2965" t="s">
        <v>238</v>
      </c>
      <c r="T2965" t="s">
        <v>17496</v>
      </c>
      <c r="U2965" t="s">
        <v>235</v>
      </c>
      <c r="V2965" t="s">
        <v>33</v>
      </c>
      <c r="W2965" t="s">
        <v>22297</v>
      </c>
      <c r="X2965" t="s">
        <v>22298</v>
      </c>
    </row>
    <row r="2966" spans="1:24" x14ac:dyDescent="0.25">
      <c r="A2966" t="s">
        <v>22299</v>
      </c>
      <c r="B2966" t="s">
        <v>22300</v>
      </c>
      <c r="C2966" s="1" t="str">
        <f t="shared" si="311"/>
        <v>21:0981</v>
      </c>
      <c r="D2966" s="1" t="str">
        <f t="shared" si="312"/>
        <v>21:0001</v>
      </c>
      <c r="E2966" t="s">
        <v>22222</v>
      </c>
      <c r="F2966" t="s">
        <v>22301</v>
      </c>
      <c r="H2966">
        <v>64.552146699999994</v>
      </c>
      <c r="I2966">
        <v>-109.479574</v>
      </c>
      <c r="J2966" s="1" t="str">
        <f t="shared" si="306"/>
        <v>Till</v>
      </c>
      <c r="K2966" s="1" t="str">
        <f t="shared" si="308"/>
        <v>Grain Mount: 0.25 – 0.50 mm</v>
      </c>
      <c r="L2966" t="s">
        <v>22224</v>
      </c>
      <c r="M2966" s="1" t="str">
        <f>HYPERLINK("http://geochem.nrcan.gc.ca/cdogs/content/kwd/kwd030120_e.htm", "Ilm")</f>
        <v>Ilm</v>
      </c>
      <c r="N2966" t="s">
        <v>115</v>
      </c>
      <c r="O2966" t="s">
        <v>245</v>
      </c>
      <c r="P2966" t="s">
        <v>782</v>
      </c>
      <c r="Q2966" t="s">
        <v>22302</v>
      </c>
      <c r="R2966" t="s">
        <v>33</v>
      </c>
      <c r="S2966" t="s">
        <v>219</v>
      </c>
      <c r="T2966" t="s">
        <v>19466</v>
      </c>
      <c r="U2966" t="s">
        <v>366</v>
      </c>
      <c r="V2966" t="s">
        <v>33</v>
      </c>
      <c r="W2966" t="s">
        <v>22303</v>
      </c>
      <c r="X2966" t="s">
        <v>22304</v>
      </c>
    </row>
    <row r="2967" spans="1:24" x14ac:dyDescent="0.25">
      <c r="A2967" t="s">
        <v>22305</v>
      </c>
      <c r="B2967" t="s">
        <v>22306</v>
      </c>
      <c r="C2967" s="1" t="str">
        <f t="shared" si="311"/>
        <v>21:0981</v>
      </c>
      <c r="D2967" s="1" t="str">
        <f t="shared" si="312"/>
        <v>21:0001</v>
      </c>
      <c r="E2967" t="s">
        <v>22222</v>
      </c>
      <c r="F2967" t="s">
        <v>22307</v>
      </c>
      <c r="H2967">
        <v>64.552146699999994</v>
      </c>
      <c r="I2967">
        <v>-109.479574</v>
      </c>
      <c r="J2967" s="1" t="str">
        <f t="shared" si="306"/>
        <v>Till</v>
      </c>
      <c r="K2967" s="1" t="str">
        <f t="shared" si="308"/>
        <v>Grain Mount: 0.25 – 0.50 mm</v>
      </c>
      <c r="L2967" t="s">
        <v>22224</v>
      </c>
      <c r="M2967" s="1" t="str">
        <f>HYPERLINK("http://geochem.nrcan.gc.ca/cdogs/content/kwd/kwd030541_e.htm", "Ti_Mag")</f>
        <v>Ti_Mag</v>
      </c>
      <c r="N2967" t="s">
        <v>1009</v>
      </c>
      <c r="O2967" t="s">
        <v>33</v>
      </c>
      <c r="P2967" t="s">
        <v>489</v>
      </c>
      <c r="Q2967" t="s">
        <v>22308</v>
      </c>
      <c r="R2967" t="s">
        <v>33</v>
      </c>
      <c r="S2967" t="s">
        <v>6274</v>
      </c>
      <c r="T2967" t="s">
        <v>1719</v>
      </c>
      <c r="U2967" t="s">
        <v>33</v>
      </c>
      <c r="V2967" t="s">
        <v>233</v>
      </c>
      <c r="W2967" t="s">
        <v>22309</v>
      </c>
      <c r="X2967" t="s">
        <v>22310</v>
      </c>
    </row>
    <row r="2968" spans="1:24" x14ac:dyDescent="0.25">
      <c r="A2968" t="s">
        <v>22311</v>
      </c>
      <c r="B2968" t="s">
        <v>22312</v>
      </c>
      <c r="C2968" s="1" t="str">
        <f t="shared" si="311"/>
        <v>21:0981</v>
      </c>
      <c r="D2968" s="1" t="str">
        <f t="shared" si="312"/>
        <v>21:0001</v>
      </c>
      <c r="E2968" t="s">
        <v>22222</v>
      </c>
      <c r="F2968" t="s">
        <v>22313</v>
      </c>
      <c r="H2968">
        <v>64.552146699999994</v>
      </c>
      <c r="I2968">
        <v>-109.479574</v>
      </c>
      <c r="J2968" s="1" t="str">
        <f t="shared" si="306"/>
        <v>Till</v>
      </c>
      <c r="K2968" s="1" t="str">
        <f t="shared" si="308"/>
        <v>Grain Mount: 0.25 – 0.50 mm</v>
      </c>
      <c r="L2968" t="s">
        <v>22224</v>
      </c>
      <c r="M2968" s="1" t="str">
        <f>HYPERLINK("http://geochem.nrcan.gc.ca/cdogs/content/kwd/kwd030125_e.htm", "Rt")</f>
        <v>Rt</v>
      </c>
      <c r="N2968" t="s">
        <v>489</v>
      </c>
      <c r="O2968" t="s">
        <v>728</v>
      </c>
      <c r="P2968" t="s">
        <v>3470</v>
      </c>
      <c r="Q2968" t="s">
        <v>3109</v>
      </c>
      <c r="R2968" t="s">
        <v>33</v>
      </c>
      <c r="S2968" t="s">
        <v>101</v>
      </c>
      <c r="T2968" t="s">
        <v>209</v>
      </c>
      <c r="U2968" t="s">
        <v>33</v>
      </c>
      <c r="V2968" t="s">
        <v>33</v>
      </c>
      <c r="W2968" t="s">
        <v>22314</v>
      </c>
      <c r="X2968" t="s">
        <v>22315</v>
      </c>
    </row>
    <row r="2969" spans="1:24" x14ac:dyDescent="0.25">
      <c r="A2969" t="s">
        <v>22316</v>
      </c>
      <c r="B2969" t="s">
        <v>22317</v>
      </c>
      <c r="C2969" s="1" t="str">
        <f t="shared" si="311"/>
        <v>21:0981</v>
      </c>
      <c r="D2969" s="1" t="str">
        <f t="shared" si="312"/>
        <v>21:0001</v>
      </c>
      <c r="E2969" t="s">
        <v>22222</v>
      </c>
      <c r="F2969" t="s">
        <v>22318</v>
      </c>
      <c r="H2969">
        <v>64.552146699999994</v>
      </c>
      <c r="I2969">
        <v>-109.479574</v>
      </c>
      <c r="J2969" s="1" t="str">
        <f t="shared" si="306"/>
        <v>Till</v>
      </c>
      <c r="K2969" s="1" t="str">
        <f t="shared" si="308"/>
        <v>Grain Mount: 0.25 – 0.50 mm</v>
      </c>
      <c r="L2969" t="s">
        <v>22224</v>
      </c>
      <c r="M2969" s="1" t="str">
        <f>HYPERLINK("http://geochem.nrcan.gc.ca/cdogs/content/kwd/kwd030541_e.htm", "Ti_Mag")</f>
        <v>Ti_Mag</v>
      </c>
      <c r="N2969" t="s">
        <v>651</v>
      </c>
      <c r="O2969" t="s">
        <v>33</v>
      </c>
      <c r="P2969" t="s">
        <v>1644</v>
      </c>
      <c r="Q2969" t="s">
        <v>22319</v>
      </c>
      <c r="R2969" t="s">
        <v>245</v>
      </c>
      <c r="S2969" t="s">
        <v>2788</v>
      </c>
      <c r="T2969" t="s">
        <v>1081</v>
      </c>
      <c r="U2969" t="s">
        <v>366</v>
      </c>
      <c r="V2969" t="s">
        <v>1009</v>
      </c>
      <c r="W2969" t="s">
        <v>22320</v>
      </c>
      <c r="X2969" t="s">
        <v>22321</v>
      </c>
    </row>
    <row r="2970" spans="1:24" x14ac:dyDescent="0.25">
      <c r="A2970" t="s">
        <v>22322</v>
      </c>
      <c r="B2970" t="s">
        <v>22323</v>
      </c>
      <c r="C2970" s="1" t="str">
        <f t="shared" si="311"/>
        <v>21:0981</v>
      </c>
      <c r="D2970" s="1" t="str">
        <f t="shared" si="312"/>
        <v>21:0001</v>
      </c>
      <c r="E2970" t="s">
        <v>22222</v>
      </c>
      <c r="F2970" t="s">
        <v>22324</v>
      </c>
      <c r="H2970">
        <v>64.552146699999994</v>
      </c>
      <c r="I2970">
        <v>-109.479574</v>
      </c>
      <c r="J2970" s="1" t="str">
        <f t="shared" si="306"/>
        <v>Till</v>
      </c>
      <c r="K2970" s="1" t="str">
        <f t="shared" si="308"/>
        <v>Grain Mount: 0.25 – 0.50 mm</v>
      </c>
      <c r="L2970" t="s">
        <v>22224</v>
      </c>
      <c r="M2970" s="1" t="str">
        <f>HYPERLINK("http://geochem.nrcan.gc.ca/cdogs/content/kwd/kwd030120_e.htm", "Ilm")</f>
        <v>Ilm</v>
      </c>
      <c r="N2970" t="s">
        <v>36</v>
      </c>
      <c r="O2970" t="s">
        <v>235</v>
      </c>
      <c r="P2970" t="s">
        <v>398</v>
      </c>
      <c r="Q2970" t="s">
        <v>22325</v>
      </c>
      <c r="R2970" t="s">
        <v>420</v>
      </c>
      <c r="S2970" t="s">
        <v>214</v>
      </c>
      <c r="T2970" t="s">
        <v>22326</v>
      </c>
      <c r="U2970" t="s">
        <v>226</v>
      </c>
      <c r="V2970" t="s">
        <v>33</v>
      </c>
      <c r="W2970" t="s">
        <v>22327</v>
      </c>
      <c r="X2970" t="s">
        <v>22328</v>
      </c>
    </row>
    <row r="2971" spans="1:24" x14ac:dyDescent="0.25">
      <c r="A2971" t="s">
        <v>22329</v>
      </c>
      <c r="B2971" t="s">
        <v>22330</v>
      </c>
      <c r="C2971" s="1" t="str">
        <f t="shared" si="311"/>
        <v>21:0981</v>
      </c>
      <c r="D2971" s="1" t="str">
        <f t="shared" si="312"/>
        <v>21:0001</v>
      </c>
      <c r="E2971" t="s">
        <v>22222</v>
      </c>
      <c r="F2971" t="s">
        <v>22331</v>
      </c>
      <c r="H2971">
        <v>64.552146699999994</v>
      </c>
      <c r="I2971">
        <v>-109.479574</v>
      </c>
      <c r="J2971" s="1" t="str">
        <f t="shared" si="306"/>
        <v>Till</v>
      </c>
      <c r="K2971" s="1" t="str">
        <f t="shared" si="308"/>
        <v>Grain Mount: 0.25 – 0.50 mm</v>
      </c>
      <c r="L2971" t="s">
        <v>22224</v>
      </c>
      <c r="M2971" s="1" t="str">
        <f>HYPERLINK("http://geochem.nrcan.gc.ca/cdogs/content/kwd/kwd030118_e.htm", "Hem")</f>
        <v>Hem</v>
      </c>
      <c r="N2971" t="s">
        <v>1837</v>
      </c>
      <c r="O2971" t="s">
        <v>462</v>
      </c>
      <c r="P2971" t="s">
        <v>115</v>
      </c>
      <c r="Q2971" t="s">
        <v>22332</v>
      </c>
      <c r="R2971" t="s">
        <v>87</v>
      </c>
      <c r="S2971" t="s">
        <v>87</v>
      </c>
      <c r="T2971" t="s">
        <v>3932</v>
      </c>
      <c r="U2971" t="s">
        <v>87</v>
      </c>
      <c r="V2971" t="s">
        <v>1876</v>
      </c>
      <c r="W2971" t="s">
        <v>676</v>
      </c>
      <c r="X2971" t="s">
        <v>22333</v>
      </c>
    </row>
    <row r="2972" spans="1:24" x14ac:dyDescent="0.25">
      <c r="A2972" t="s">
        <v>22334</v>
      </c>
      <c r="B2972" t="s">
        <v>22335</v>
      </c>
      <c r="C2972" s="1" t="str">
        <f t="shared" si="311"/>
        <v>21:0981</v>
      </c>
      <c r="D2972" s="1" t="str">
        <f t="shared" si="312"/>
        <v>21:0001</v>
      </c>
      <c r="E2972" t="s">
        <v>22222</v>
      </c>
      <c r="F2972" t="s">
        <v>22336</v>
      </c>
      <c r="H2972">
        <v>64.552146699999994</v>
      </c>
      <c r="I2972">
        <v>-109.479574</v>
      </c>
      <c r="J2972" s="1" t="str">
        <f t="shared" si="306"/>
        <v>Till</v>
      </c>
      <c r="K2972" s="1" t="str">
        <f t="shared" si="308"/>
        <v>Grain Mount: 0.25 – 0.50 mm</v>
      </c>
      <c r="L2972" t="s">
        <v>22224</v>
      </c>
      <c r="M2972" s="1" t="str">
        <f>HYPERLINK("http://geochem.nrcan.gc.ca/cdogs/content/kwd/kwd030120_e.htm", "Ilm")</f>
        <v>Ilm</v>
      </c>
      <c r="N2972" t="s">
        <v>104</v>
      </c>
      <c r="O2972" t="s">
        <v>170</v>
      </c>
      <c r="P2972" t="s">
        <v>425</v>
      </c>
      <c r="Q2972" t="s">
        <v>22337</v>
      </c>
      <c r="R2972" t="s">
        <v>33</v>
      </c>
      <c r="S2972" t="s">
        <v>6281</v>
      </c>
      <c r="T2972" t="s">
        <v>1187</v>
      </c>
      <c r="U2972" t="s">
        <v>104</v>
      </c>
      <c r="V2972" t="s">
        <v>33</v>
      </c>
      <c r="W2972" t="s">
        <v>22338</v>
      </c>
      <c r="X2972" t="s">
        <v>22339</v>
      </c>
    </row>
    <row r="2973" spans="1:24" x14ac:dyDescent="0.25">
      <c r="A2973" t="s">
        <v>22340</v>
      </c>
      <c r="B2973" t="s">
        <v>22341</v>
      </c>
      <c r="C2973" s="1" t="str">
        <f t="shared" si="311"/>
        <v>21:0981</v>
      </c>
      <c r="D2973" s="1" t="str">
        <f t="shared" si="312"/>
        <v>21:0001</v>
      </c>
      <c r="E2973" t="s">
        <v>22222</v>
      </c>
      <c r="F2973" t="s">
        <v>22342</v>
      </c>
      <c r="H2973">
        <v>64.552146699999994</v>
      </c>
      <c r="I2973">
        <v>-109.479574</v>
      </c>
      <c r="J2973" s="1" t="str">
        <f t="shared" si="306"/>
        <v>Till</v>
      </c>
      <c r="K2973" s="1" t="str">
        <f t="shared" si="308"/>
        <v>Grain Mount: 0.25 – 0.50 mm</v>
      </c>
      <c r="L2973" t="s">
        <v>22224</v>
      </c>
      <c r="M2973" s="1" t="str">
        <f>HYPERLINK("http://geochem.nrcan.gc.ca/cdogs/content/kwd/kwd030118_e.htm", "Hem")</f>
        <v>Hem</v>
      </c>
      <c r="N2973" t="s">
        <v>409</v>
      </c>
      <c r="O2973" t="s">
        <v>223</v>
      </c>
      <c r="P2973" t="s">
        <v>254</v>
      </c>
      <c r="Q2973" t="s">
        <v>22343</v>
      </c>
      <c r="R2973" t="s">
        <v>555</v>
      </c>
      <c r="S2973" t="s">
        <v>686</v>
      </c>
      <c r="T2973" t="s">
        <v>412</v>
      </c>
      <c r="U2973" t="s">
        <v>676</v>
      </c>
      <c r="V2973" t="s">
        <v>6568</v>
      </c>
      <c r="W2973" t="s">
        <v>184</v>
      </c>
      <c r="X2973" t="s">
        <v>22344</v>
      </c>
    </row>
    <row r="2974" spans="1:24" x14ac:dyDescent="0.25">
      <c r="A2974" t="s">
        <v>22345</v>
      </c>
      <c r="B2974" t="s">
        <v>22346</v>
      </c>
      <c r="C2974" s="1" t="str">
        <f t="shared" si="311"/>
        <v>21:0981</v>
      </c>
      <c r="D2974" s="1" t="str">
        <f t="shared" si="312"/>
        <v>21:0001</v>
      </c>
      <c r="E2974" t="s">
        <v>22222</v>
      </c>
      <c r="F2974" t="s">
        <v>22347</v>
      </c>
      <c r="H2974">
        <v>64.552146699999994</v>
      </c>
      <c r="I2974">
        <v>-109.479574</v>
      </c>
      <c r="J2974" s="1" t="str">
        <f t="shared" si="306"/>
        <v>Till</v>
      </c>
      <c r="K2974" s="1" t="str">
        <f t="shared" si="308"/>
        <v>Grain Mount: 0.25 – 0.50 mm</v>
      </c>
      <c r="L2974" t="s">
        <v>22224</v>
      </c>
      <c r="M2974" s="1" t="str">
        <f>HYPERLINK("http://geochem.nrcan.gc.ca/cdogs/content/kwd/kwd030125_e.htm", "Rt")</f>
        <v>Rt</v>
      </c>
      <c r="N2974" t="s">
        <v>669</v>
      </c>
      <c r="O2974" t="s">
        <v>462</v>
      </c>
      <c r="P2974" t="s">
        <v>6605</v>
      </c>
      <c r="Q2974" t="s">
        <v>4550</v>
      </c>
      <c r="R2974" t="s">
        <v>33</v>
      </c>
      <c r="S2974" t="s">
        <v>33</v>
      </c>
      <c r="T2974" t="s">
        <v>36</v>
      </c>
      <c r="U2974" t="s">
        <v>33</v>
      </c>
      <c r="V2974" t="s">
        <v>33</v>
      </c>
      <c r="W2974" t="s">
        <v>19417</v>
      </c>
      <c r="X2974" t="s">
        <v>1391</v>
      </c>
    </row>
    <row r="2975" spans="1:24" x14ac:dyDescent="0.25">
      <c r="A2975" t="s">
        <v>22348</v>
      </c>
      <c r="B2975" t="s">
        <v>22349</v>
      </c>
      <c r="C2975" s="1" t="str">
        <f t="shared" si="311"/>
        <v>21:0981</v>
      </c>
      <c r="D2975" s="1" t="str">
        <f t="shared" si="312"/>
        <v>21:0001</v>
      </c>
      <c r="E2975" t="s">
        <v>22222</v>
      </c>
      <c r="F2975" t="s">
        <v>22350</v>
      </c>
      <c r="H2975">
        <v>64.552146699999994</v>
      </c>
      <c r="I2975">
        <v>-109.479574</v>
      </c>
      <c r="J2975" s="1" t="str">
        <f t="shared" ref="J2975:J3038" si="313">HYPERLINK("http://geochem.nrcan.gc.ca/cdogs/content/kwd/kwd020044_e.htm", "Till")</f>
        <v>Till</v>
      </c>
      <c r="K2975" s="1" t="str">
        <f t="shared" si="308"/>
        <v>Grain Mount: 0.25 – 0.50 mm</v>
      </c>
      <c r="L2975" t="s">
        <v>22224</v>
      </c>
      <c r="M2975" s="1" t="str">
        <f>HYPERLINK("http://geochem.nrcan.gc.ca/cdogs/content/kwd/kwd030120_e.htm", "Ilm")</f>
        <v>Ilm</v>
      </c>
      <c r="N2975" t="s">
        <v>33</v>
      </c>
      <c r="O2975" t="s">
        <v>170</v>
      </c>
      <c r="P2975" t="s">
        <v>246</v>
      </c>
      <c r="Q2975" t="s">
        <v>22351</v>
      </c>
      <c r="R2975" t="s">
        <v>33</v>
      </c>
      <c r="S2975" t="s">
        <v>509</v>
      </c>
      <c r="T2975" t="s">
        <v>22352</v>
      </c>
      <c r="U2975" t="s">
        <v>36</v>
      </c>
      <c r="V2975" t="s">
        <v>33</v>
      </c>
      <c r="W2975" t="s">
        <v>22353</v>
      </c>
      <c r="X2975" t="s">
        <v>15833</v>
      </c>
    </row>
    <row r="2976" spans="1:24" x14ac:dyDescent="0.25">
      <c r="A2976" t="s">
        <v>22354</v>
      </c>
      <c r="B2976" t="s">
        <v>22355</v>
      </c>
      <c r="C2976" s="1" t="str">
        <f t="shared" si="311"/>
        <v>21:0981</v>
      </c>
      <c r="D2976" s="1" t="str">
        <f t="shared" si="312"/>
        <v>21:0001</v>
      </c>
      <c r="E2976" t="s">
        <v>22222</v>
      </c>
      <c r="F2976" t="s">
        <v>22356</v>
      </c>
      <c r="H2976">
        <v>64.552146699999994</v>
      </c>
      <c r="I2976">
        <v>-109.479574</v>
      </c>
      <c r="J2976" s="1" t="str">
        <f t="shared" si="313"/>
        <v>Till</v>
      </c>
      <c r="K2976" s="1" t="str">
        <f t="shared" si="308"/>
        <v>Grain Mount: 0.25 – 0.50 mm</v>
      </c>
      <c r="L2976" t="s">
        <v>22224</v>
      </c>
      <c r="M2976" s="1" t="str">
        <f>HYPERLINK("http://geochem.nrcan.gc.ca/cdogs/content/kwd/kwd030120_e.htm", "Ilm")</f>
        <v>Ilm</v>
      </c>
      <c r="N2976" t="s">
        <v>170</v>
      </c>
      <c r="O2976" t="s">
        <v>399</v>
      </c>
      <c r="P2976" t="s">
        <v>955</v>
      </c>
      <c r="Q2976" t="s">
        <v>22357</v>
      </c>
      <c r="R2976" t="s">
        <v>33</v>
      </c>
      <c r="S2976" t="s">
        <v>2600</v>
      </c>
      <c r="T2976" t="s">
        <v>22358</v>
      </c>
      <c r="U2976" t="s">
        <v>33</v>
      </c>
      <c r="V2976" t="s">
        <v>33</v>
      </c>
      <c r="W2976" t="s">
        <v>21636</v>
      </c>
      <c r="X2976" t="s">
        <v>22359</v>
      </c>
    </row>
    <row r="2977" spans="1:24" x14ac:dyDescent="0.25">
      <c r="A2977" t="s">
        <v>22360</v>
      </c>
      <c r="B2977" t="s">
        <v>22361</v>
      </c>
      <c r="C2977" s="1" t="str">
        <f t="shared" si="311"/>
        <v>21:0981</v>
      </c>
      <c r="D2977" s="1" t="str">
        <f t="shared" si="312"/>
        <v>21:0001</v>
      </c>
      <c r="E2977" t="s">
        <v>22222</v>
      </c>
      <c r="F2977" t="s">
        <v>22362</v>
      </c>
      <c r="H2977">
        <v>64.552146699999994</v>
      </c>
      <c r="I2977">
        <v>-109.479574</v>
      </c>
      <c r="J2977" s="1" t="str">
        <f t="shared" si="313"/>
        <v>Till</v>
      </c>
      <c r="K2977" s="1" t="str">
        <f t="shared" si="308"/>
        <v>Grain Mount: 0.25 – 0.50 mm</v>
      </c>
      <c r="L2977" t="s">
        <v>22224</v>
      </c>
      <c r="M2977" s="1" t="str">
        <f>HYPERLINK("http://geochem.nrcan.gc.ca/cdogs/content/kwd/kwd030120_e.htm", "Ilm")</f>
        <v>Ilm</v>
      </c>
      <c r="N2977" t="s">
        <v>318</v>
      </c>
      <c r="O2977" t="s">
        <v>245</v>
      </c>
      <c r="P2977" t="s">
        <v>489</v>
      </c>
      <c r="Q2977" t="s">
        <v>22363</v>
      </c>
      <c r="R2977" t="s">
        <v>33</v>
      </c>
      <c r="S2977" t="s">
        <v>3191</v>
      </c>
      <c r="T2977" t="s">
        <v>6114</v>
      </c>
      <c r="U2977" t="s">
        <v>87</v>
      </c>
      <c r="V2977" t="s">
        <v>33</v>
      </c>
      <c r="W2977" t="s">
        <v>22364</v>
      </c>
      <c r="X2977" t="s">
        <v>22365</v>
      </c>
    </row>
    <row r="2978" spans="1:24" x14ac:dyDescent="0.25">
      <c r="A2978" t="s">
        <v>22366</v>
      </c>
      <c r="B2978" t="s">
        <v>22367</v>
      </c>
      <c r="C2978" s="1" t="str">
        <f t="shared" si="311"/>
        <v>21:0981</v>
      </c>
      <c r="D2978" s="1" t="str">
        <f t="shared" si="312"/>
        <v>21:0001</v>
      </c>
      <c r="E2978" t="s">
        <v>22368</v>
      </c>
      <c r="F2978" t="s">
        <v>22369</v>
      </c>
      <c r="H2978">
        <v>64.6219258</v>
      </c>
      <c r="I2978">
        <v>-109.14525639999999</v>
      </c>
      <c r="J2978" s="1" t="str">
        <f t="shared" si="313"/>
        <v>Till</v>
      </c>
      <c r="K2978" s="1" t="str">
        <f t="shared" si="308"/>
        <v>Grain Mount: 0.25 – 0.50 mm</v>
      </c>
      <c r="L2978" t="s">
        <v>22224</v>
      </c>
      <c r="M2978" s="1" t="str">
        <f>HYPERLINK("http://geochem.nrcan.gc.ca/cdogs/content/kwd/kwd030120_e.htm", "Ilm")</f>
        <v>Ilm</v>
      </c>
      <c r="N2978" t="s">
        <v>469</v>
      </c>
      <c r="O2978" t="s">
        <v>142</v>
      </c>
      <c r="P2978" t="s">
        <v>1124</v>
      </c>
      <c r="Q2978" t="s">
        <v>15107</v>
      </c>
      <c r="R2978" t="s">
        <v>87</v>
      </c>
      <c r="S2978" t="s">
        <v>824</v>
      </c>
      <c r="T2978" t="s">
        <v>4305</v>
      </c>
      <c r="U2978" t="s">
        <v>33</v>
      </c>
      <c r="V2978" t="s">
        <v>424</v>
      </c>
      <c r="W2978" t="s">
        <v>22370</v>
      </c>
      <c r="X2978" t="s">
        <v>22371</v>
      </c>
    </row>
    <row r="2979" spans="1:24" x14ac:dyDescent="0.25">
      <c r="A2979" t="s">
        <v>22372</v>
      </c>
      <c r="B2979" t="s">
        <v>22373</v>
      </c>
      <c r="C2979" s="1" t="str">
        <f t="shared" si="311"/>
        <v>21:0981</v>
      </c>
      <c r="D2979" s="1" t="str">
        <f t="shared" si="312"/>
        <v>21:0001</v>
      </c>
      <c r="E2979" t="s">
        <v>22368</v>
      </c>
      <c r="F2979" t="s">
        <v>22374</v>
      </c>
      <c r="H2979">
        <v>64.6219258</v>
      </c>
      <c r="I2979">
        <v>-109.14525639999999</v>
      </c>
      <c r="J2979" s="1" t="str">
        <f t="shared" si="313"/>
        <v>Till</v>
      </c>
      <c r="K2979" s="1" t="str">
        <f t="shared" si="308"/>
        <v>Grain Mount: 0.25 – 0.50 mm</v>
      </c>
      <c r="L2979" t="s">
        <v>22224</v>
      </c>
      <c r="M2979" s="1" t="str">
        <f>HYPERLINK("http://geochem.nrcan.gc.ca/cdogs/content/kwd/kwd030120_e.htm", "Ilm")</f>
        <v>Ilm</v>
      </c>
      <c r="N2979" t="s">
        <v>555</v>
      </c>
      <c r="O2979" t="s">
        <v>33</v>
      </c>
      <c r="P2979" t="s">
        <v>33</v>
      </c>
      <c r="Q2979" t="s">
        <v>22375</v>
      </c>
      <c r="R2979" t="s">
        <v>235</v>
      </c>
      <c r="S2979" t="s">
        <v>1161</v>
      </c>
      <c r="T2979" t="s">
        <v>703</v>
      </c>
      <c r="U2979" t="s">
        <v>33</v>
      </c>
      <c r="V2979" t="s">
        <v>33</v>
      </c>
      <c r="W2979" t="s">
        <v>722</v>
      </c>
      <c r="X2979" t="s">
        <v>22376</v>
      </c>
    </row>
    <row r="2980" spans="1:24" x14ac:dyDescent="0.25">
      <c r="A2980" t="s">
        <v>22377</v>
      </c>
      <c r="B2980" t="s">
        <v>22378</v>
      </c>
      <c r="C2980" s="1" t="str">
        <f t="shared" si="311"/>
        <v>21:0981</v>
      </c>
      <c r="D2980" s="1" t="str">
        <f t="shared" si="312"/>
        <v>21:0001</v>
      </c>
      <c r="E2980" t="s">
        <v>22368</v>
      </c>
      <c r="F2980" t="s">
        <v>22379</v>
      </c>
      <c r="H2980">
        <v>64.6219258</v>
      </c>
      <c r="I2980">
        <v>-109.14525639999999</v>
      </c>
      <c r="J2980" s="1" t="str">
        <f t="shared" si="313"/>
        <v>Till</v>
      </c>
      <c r="K2980" s="1" t="str">
        <f t="shared" si="308"/>
        <v>Grain Mount: 0.25 – 0.50 mm</v>
      </c>
      <c r="L2980" t="s">
        <v>22224</v>
      </c>
      <c r="M2980" s="1" t="str">
        <f>HYPERLINK("http://geochem.nrcan.gc.ca/cdogs/content/kwd/kwd030118_e.htm", "Hem")</f>
        <v>Hem</v>
      </c>
      <c r="N2980" t="s">
        <v>33</v>
      </c>
      <c r="O2980" t="s">
        <v>226</v>
      </c>
      <c r="P2980" t="s">
        <v>50</v>
      </c>
      <c r="Q2980" t="s">
        <v>22380</v>
      </c>
      <c r="R2980" t="s">
        <v>411</v>
      </c>
      <c r="S2980" t="s">
        <v>234</v>
      </c>
      <c r="T2980" t="s">
        <v>693</v>
      </c>
      <c r="U2980" t="s">
        <v>645</v>
      </c>
      <c r="V2980" t="s">
        <v>233</v>
      </c>
      <c r="W2980" t="s">
        <v>221</v>
      </c>
      <c r="X2980" t="s">
        <v>22381</v>
      </c>
    </row>
    <row r="2981" spans="1:24" x14ac:dyDescent="0.25">
      <c r="A2981" t="s">
        <v>22382</v>
      </c>
      <c r="B2981" t="s">
        <v>22383</v>
      </c>
      <c r="C2981" s="1" t="str">
        <f t="shared" si="311"/>
        <v>21:0981</v>
      </c>
      <c r="D2981" s="1" t="str">
        <f t="shared" si="312"/>
        <v>21:0001</v>
      </c>
      <c r="E2981" t="s">
        <v>22368</v>
      </c>
      <c r="F2981" t="s">
        <v>22384</v>
      </c>
      <c r="H2981">
        <v>64.6219258</v>
      </c>
      <c r="I2981">
        <v>-109.14525639999999</v>
      </c>
      <c r="J2981" s="1" t="str">
        <f t="shared" si="313"/>
        <v>Till</v>
      </c>
      <c r="K2981" s="1" t="str">
        <f t="shared" si="308"/>
        <v>Grain Mount: 0.25 – 0.50 mm</v>
      </c>
      <c r="L2981" t="s">
        <v>22224</v>
      </c>
      <c r="M2981" s="1" t="str">
        <f>HYPERLINK("http://geochem.nrcan.gc.ca/cdogs/content/kwd/kwd030120_e.htm", "Ilm")</f>
        <v>Ilm</v>
      </c>
      <c r="N2981" t="s">
        <v>254</v>
      </c>
      <c r="O2981" t="s">
        <v>234</v>
      </c>
      <c r="P2981" t="s">
        <v>400</v>
      </c>
      <c r="Q2981" t="s">
        <v>22385</v>
      </c>
      <c r="R2981" t="s">
        <v>420</v>
      </c>
      <c r="S2981" t="s">
        <v>3479</v>
      </c>
      <c r="T2981" t="s">
        <v>13914</v>
      </c>
      <c r="U2981" t="s">
        <v>645</v>
      </c>
      <c r="V2981" t="s">
        <v>33</v>
      </c>
      <c r="W2981" t="s">
        <v>22386</v>
      </c>
      <c r="X2981" t="s">
        <v>15854</v>
      </c>
    </row>
    <row r="2982" spans="1:24" x14ac:dyDescent="0.25">
      <c r="A2982" t="s">
        <v>22387</v>
      </c>
      <c r="B2982" t="s">
        <v>22388</v>
      </c>
      <c r="C2982" s="1" t="str">
        <f t="shared" si="311"/>
        <v>21:0981</v>
      </c>
      <c r="D2982" s="1" t="str">
        <f t="shared" si="312"/>
        <v>21:0001</v>
      </c>
      <c r="E2982" t="s">
        <v>22368</v>
      </c>
      <c r="F2982" t="s">
        <v>22389</v>
      </c>
      <c r="H2982">
        <v>64.6219258</v>
      </c>
      <c r="I2982">
        <v>-109.14525639999999</v>
      </c>
      <c r="J2982" s="1" t="str">
        <f t="shared" si="313"/>
        <v>Till</v>
      </c>
      <c r="K2982" s="1" t="str">
        <f t="shared" si="308"/>
        <v>Grain Mount: 0.25 – 0.50 mm</v>
      </c>
      <c r="L2982" t="s">
        <v>22224</v>
      </c>
      <c r="M2982" s="1" t="str">
        <f>HYPERLINK("http://geochem.nrcan.gc.ca/cdogs/content/kwd/kwd030120_e.htm", "Ilm")</f>
        <v>Ilm</v>
      </c>
      <c r="N2982" t="s">
        <v>307</v>
      </c>
      <c r="O2982" t="s">
        <v>246</v>
      </c>
      <c r="P2982" t="s">
        <v>806</v>
      </c>
      <c r="Q2982" t="s">
        <v>22390</v>
      </c>
      <c r="R2982" t="s">
        <v>61</v>
      </c>
      <c r="S2982" t="s">
        <v>490</v>
      </c>
      <c r="T2982" t="s">
        <v>14109</v>
      </c>
      <c r="U2982" t="s">
        <v>33</v>
      </c>
      <c r="V2982" t="s">
        <v>78</v>
      </c>
      <c r="W2982" t="s">
        <v>22391</v>
      </c>
      <c r="X2982" t="s">
        <v>16080</v>
      </c>
    </row>
    <row r="2983" spans="1:24" x14ac:dyDescent="0.25">
      <c r="A2983" t="s">
        <v>22392</v>
      </c>
      <c r="B2983" t="s">
        <v>22393</v>
      </c>
      <c r="C2983" s="1" t="str">
        <f t="shared" si="311"/>
        <v>21:0981</v>
      </c>
      <c r="D2983" s="1" t="str">
        <f t="shared" si="312"/>
        <v>21:0001</v>
      </c>
      <c r="E2983" t="s">
        <v>22368</v>
      </c>
      <c r="F2983" t="s">
        <v>22394</v>
      </c>
      <c r="H2983">
        <v>64.6219258</v>
      </c>
      <c r="I2983">
        <v>-109.14525639999999</v>
      </c>
      <c r="J2983" s="1" t="str">
        <f t="shared" si="313"/>
        <v>Till</v>
      </c>
      <c r="K2983" s="1" t="str">
        <f t="shared" si="308"/>
        <v>Grain Mount: 0.25 – 0.50 mm</v>
      </c>
      <c r="L2983" t="s">
        <v>22224</v>
      </c>
      <c r="M2983" s="1" t="str">
        <f>HYPERLINK("http://geochem.nrcan.gc.ca/cdogs/content/kwd/kwd030120_e.htm", "Ilm")</f>
        <v>Ilm</v>
      </c>
      <c r="N2983" t="s">
        <v>156</v>
      </c>
      <c r="O2983" t="s">
        <v>686</v>
      </c>
      <c r="P2983" t="s">
        <v>775</v>
      </c>
      <c r="Q2983" t="s">
        <v>22395</v>
      </c>
      <c r="R2983" t="s">
        <v>33</v>
      </c>
      <c r="S2983" t="s">
        <v>2581</v>
      </c>
      <c r="T2983" t="s">
        <v>14879</v>
      </c>
      <c r="U2983" t="s">
        <v>33</v>
      </c>
      <c r="V2983" t="s">
        <v>33</v>
      </c>
      <c r="W2983" t="s">
        <v>22396</v>
      </c>
      <c r="X2983" t="s">
        <v>22397</v>
      </c>
    </row>
    <row r="2984" spans="1:24" x14ac:dyDescent="0.25">
      <c r="A2984" t="s">
        <v>22398</v>
      </c>
      <c r="B2984" t="s">
        <v>22399</v>
      </c>
      <c r="C2984" s="1" t="str">
        <f t="shared" si="311"/>
        <v>21:0981</v>
      </c>
      <c r="D2984" s="1" t="str">
        <f t="shared" si="312"/>
        <v>21:0001</v>
      </c>
      <c r="E2984" t="s">
        <v>22368</v>
      </c>
      <c r="F2984" t="s">
        <v>22400</v>
      </c>
      <c r="H2984">
        <v>64.6219258</v>
      </c>
      <c r="I2984">
        <v>-109.14525639999999</v>
      </c>
      <c r="J2984" s="1" t="str">
        <f t="shared" si="313"/>
        <v>Till</v>
      </c>
      <c r="K2984" s="1" t="str">
        <f t="shared" si="308"/>
        <v>Grain Mount: 0.25 – 0.50 mm</v>
      </c>
      <c r="L2984" t="s">
        <v>22224</v>
      </c>
      <c r="M2984" s="1" t="str">
        <f>HYPERLINK("http://geochem.nrcan.gc.ca/cdogs/content/kwd/kwd030120_e.htm", "Ilm")</f>
        <v>Ilm</v>
      </c>
      <c r="N2984" t="s">
        <v>509</v>
      </c>
      <c r="O2984" t="s">
        <v>33</v>
      </c>
      <c r="P2984" t="s">
        <v>662</v>
      </c>
      <c r="Q2984" t="s">
        <v>22401</v>
      </c>
      <c r="R2984" t="s">
        <v>90</v>
      </c>
      <c r="S2984" t="s">
        <v>492</v>
      </c>
      <c r="T2984" t="s">
        <v>6259</v>
      </c>
      <c r="U2984" t="s">
        <v>255</v>
      </c>
      <c r="V2984" t="s">
        <v>33</v>
      </c>
      <c r="W2984" t="s">
        <v>22402</v>
      </c>
      <c r="X2984" t="s">
        <v>22403</v>
      </c>
    </row>
    <row r="2985" spans="1:24" x14ac:dyDescent="0.25">
      <c r="A2985" t="s">
        <v>22404</v>
      </c>
      <c r="B2985" t="s">
        <v>22405</v>
      </c>
      <c r="C2985" s="1" t="str">
        <f t="shared" si="311"/>
        <v>21:0981</v>
      </c>
      <c r="D2985" s="1" t="str">
        <f t="shared" si="312"/>
        <v>21:0001</v>
      </c>
      <c r="E2985" t="s">
        <v>22368</v>
      </c>
      <c r="F2985" t="s">
        <v>22406</v>
      </c>
      <c r="H2985">
        <v>64.6219258</v>
      </c>
      <c r="I2985">
        <v>-109.14525639999999</v>
      </c>
      <c r="J2985" s="1" t="str">
        <f t="shared" si="313"/>
        <v>Till</v>
      </c>
      <c r="K2985" s="1" t="str">
        <f t="shared" si="308"/>
        <v>Grain Mount: 0.25 – 0.50 mm</v>
      </c>
      <c r="L2985" t="s">
        <v>22224</v>
      </c>
      <c r="M2985" s="1" t="str">
        <f>HYPERLINK("http://geochem.nrcan.gc.ca/cdogs/content/kwd/kwd030120_e.htm", "Ilm")</f>
        <v>Ilm</v>
      </c>
      <c r="N2985" t="s">
        <v>641</v>
      </c>
      <c r="O2985" t="s">
        <v>555</v>
      </c>
      <c r="P2985" t="s">
        <v>129</v>
      </c>
      <c r="Q2985" t="s">
        <v>22407</v>
      </c>
      <c r="R2985" t="s">
        <v>33</v>
      </c>
      <c r="S2985" t="s">
        <v>3487</v>
      </c>
      <c r="T2985" t="s">
        <v>22408</v>
      </c>
      <c r="U2985" t="s">
        <v>47</v>
      </c>
      <c r="V2985" t="s">
        <v>33</v>
      </c>
      <c r="W2985" t="s">
        <v>22409</v>
      </c>
      <c r="X2985" t="s">
        <v>22410</v>
      </c>
    </row>
    <row r="2986" spans="1:24" x14ac:dyDescent="0.25">
      <c r="A2986" t="s">
        <v>22411</v>
      </c>
      <c r="B2986" t="s">
        <v>22412</v>
      </c>
      <c r="C2986" s="1" t="str">
        <f t="shared" si="311"/>
        <v>21:0981</v>
      </c>
      <c r="D2986" s="1" t="str">
        <f t="shared" si="312"/>
        <v>21:0001</v>
      </c>
      <c r="E2986" t="s">
        <v>22368</v>
      </c>
      <c r="F2986" t="s">
        <v>22413</v>
      </c>
      <c r="H2986">
        <v>64.6219258</v>
      </c>
      <c r="I2986">
        <v>-109.14525639999999</v>
      </c>
      <c r="J2986" s="1" t="str">
        <f t="shared" si="313"/>
        <v>Till</v>
      </c>
      <c r="K2986" s="1" t="str">
        <f t="shared" si="308"/>
        <v>Grain Mount: 0.25 – 0.50 mm</v>
      </c>
      <c r="L2986" t="s">
        <v>22224</v>
      </c>
      <c r="M2986" s="1" t="str">
        <f>HYPERLINK("http://geochem.nrcan.gc.ca/cdogs/content/kwd/kwd030541_e.htm", "Ti_Mag")</f>
        <v>Ti_Mag</v>
      </c>
      <c r="N2986" t="s">
        <v>1706</v>
      </c>
      <c r="O2986" t="s">
        <v>33</v>
      </c>
      <c r="P2986" t="s">
        <v>6303</v>
      </c>
      <c r="Q2986" t="s">
        <v>22414</v>
      </c>
      <c r="R2986" t="s">
        <v>555</v>
      </c>
      <c r="S2986" t="s">
        <v>2571</v>
      </c>
      <c r="T2986" t="s">
        <v>220</v>
      </c>
      <c r="U2986" t="s">
        <v>33</v>
      </c>
      <c r="V2986" t="s">
        <v>425</v>
      </c>
      <c r="W2986" t="s">
        <v>22415</v>
      </c>
      <c r="X2986" t="s">
        <v>22416</v>
      </c>
    </row>
    <row r="2987" spans="1:24" x14ac:dyDescent="0.25">
      <c r="A2987" t="s">
        <v>22417</v>
      </c>
      <c r="B2987" t="s">
        <v>22418</v>
      </c>
      <c r="C2987" s="1" t="str">
        <f t="shared" si="311"/>
        <v>21:0981</v>
      </c>
      <c r="D2987" s="1" t="str">
        <f t="shared" si="312"/>
        <v>21:0001</v>
      </c>
      <c r="E2987" t="s">
        <v>22368</v>
      </c>
      <c r="F2987" t="s">
        <v>22419</v>
      </c>
      <c r="H2987">
        <v>64.6219258</v>
      </c>
      <c r="I2987">
        <v>-109.14525639999999</v>
      </c>
      <c r="J2987" s="1" t="str">
        <f t="shared" si="313"/>
        <v>Till</v>
      </c>
      <c r="K2987" s="1" t="str">
        <f t="shared" si="308"/>
        <v>Grain Mount: 0.25 – 0.50 mm</v>
      </c>
      <c r="L2987" t="s">
        <v>22224</v>
      </c>
      <c r="M2987" s="1" t="str">
        <f>HYPERLINK("http://geochem.nrcan.gc.ca/cdogs/content/kwd/kwd030541_e.htm", "Ti_Mag")</f>
        <v>Ti_Mag</v>
      </c>
      <c r="N2987" t="s">
        <v>531</v>
      </c>
      <c r="O2987" t="s">
        <v>33</v>
      </c>
      <c r="P2987" t="s">
        <v>1022</v>
      </c>
      <c r="Q2987" t="s">
        <v>22420</v>
      </c>
      <c r="R2987" t="s">
        <v>33</v>
      </c>
      <c r="S2987" t="s">
        <v>186</v>
      </c>
      <c r="T2987" t="s">
        <v>9526</v>
      </c>
      <c r="U2987" t="s">
        <v>33</v>
      </c>
      <c r="V2987" t="s">
        <v>1269</v>
      </c>
      <c r="W2987" t="s">
        <v>22421</v>
      </c>
      <c r="X2987" t="s">
        <v>22422</v>
      </c>
    </row>
    <row r="2988" spans="1:24" x14ac:dyDescent="0.25">
      <c r="A2988" t="s">
        <v>22423</v>
      </c>
      <c r="B2988" t="s">
        <v>22424</v>
      </c>
      <c r="C2988" s="1" t="str">
        <f t="shared" si="311"/>
        <v>21:0981</v>
      </c>
      <c r="D2988" s="1" t="str">
        <f t="shared" si="312"/>
        <v>21:0001</v>
      </c>
      <c r="E2988" t="s">
        <v>22368</v>
      </c>
      <c r="F2988" t="s">
        <v>22425</v>
      </c>
      <c r="H2988">
        <v>64.6219258</v>
      </c>
      <c r="I2988">
        <v>-109.14525639999999</v>
      </c>
      <c r="J2988" s="1" t="str">
        <f t="shared" si="313"/>
        <v>Till</v>
      </c>
      <c r="K2988" s="1" t="str">
        <f t="shared" ref="K2988:K3051" si="314">HYPERLINK("http://geochem.nrcan.gc.ca/cdogs/content/kwd/kwd080043_e.htm", "Grain Mount: 0.25 – 0.50 mm")</f>
        <v>Grain Mount: 0.25 – 0.50 mm</v>
      </c>
      <c r="L2988" t="s">
        <v>22224</v>
      </c>
      <c r="M2988" s="1" t="str">
        <f>HYPERLINK("http://geochem.nrcan.gc.ca/cdogs/content/kwd/kwd030120_e.htm", "Ilm")</f>
        <v>Ilm</v>
      </c>
      <c r="N2988" t="s">
        <v>686</v>
      </c>
      <c r="O2988" t="s">
        <v>33</v>
      </c>
      <c r="P2988" t="s">
        <v>246</v>
      </c>
      <c r="Q2988" t="s">
        <v>22426</v>
      </c>
      <c r="R2988" t="s">
        <v>223</v>
      </c>
      <c r="S2988" t="s">
        <v>555</v>
      </c>
      <c r="T2988" t="s">
        <v>9499</v>
      </c>
      <c r="U2988" t="s">
        <v>233</v>
      </c>
      <c r="V2988" t="s">
        <v>33</v>
      </c>
      <c r="W2988" t="s">
        <v>22427</v>
      </c>
      <c r="X2988" t="s">
        <v>22428</v>
      </c>
    </row>
    <row r="2989" spans="1:24" x14ac:dyDescent="0.25">
      <c r="A2989" t="s">
        <v>22429</v>
      </c>
      <c r="B2989" t="s">
        <v>22430</v>
      </c>
      <c r="C2989" s="1" t="str">
        <f t="shared" si="311"/>
        <v>21:0981</v>
      </c>
      <c r="D2989" s="1" t="str">
        <f t="shared" si="312"/>
        <v>21:0001</v>
      </c>
      <c r="E2989" t="s">
        <v>22368</v>
      </c>
      <c r="F2989" t="s">
        <v>22431</v>
      </c>
      <c r="H2989">
        <v>64.6219258</v>
      </c>
      <c r="I2989">
        <v>-109.14525639999999</v>
      </c>
      <c r="J2989" s="1" t="str">
        <f t="shared" si="313"/>
        <v>Till</v>
      </c>
      <c r="K2989" s="1" t="str">
        <f t="shared" si="314"/>
        <v>Grain Mount: 0.25 – 0.50 mm</v>
      </c>
      <c r="L2989" t="s">
        <v>22224</v>
      </c>
      <c r="M2989" s="1" t="str">
        <f>HYPERLINK("http://geochem.nrcan.gc.ca/cdogs/content/kwd/kwd030120_e.htm", "Ilm")</f>
        <v>Ilm</v>
      </c>
      <c r="N2989" t="s">
        <v>509</v>
      </c>
      <c r="O2989" t="s">
        <v>33</v>
      </c>
      <c r="P2989" t="s">
        <v>221</v>
      </c>
      <c r="Q2989" t="s">
        <v>22432</v>
      </c>
      <c r="R2989" t="s">
        <v>33</v>
      </c>
      <c r="S2989" t="s">
        <v>3121</v>
      </c>
      <c r="T2989" t="s">
        <v>14580</v>
      </c>
      <c r="U2989" t="s">
        <v>33</v>
      </c>
      <c r="V2989" t="s">
        <v>33</v>
      </c>
      <c r="W2989" t="s">
        <v>22108</v>
      </c>
      <c r="X2989" t="s">
        <v>22433</v>
      </c>
    </row>
    <row r="2990" spans="1:24" x14ac:dyDescent="0.25">
      <c r="A2990" t="s">
        <v>22434</v>
      </c>
      <c r="B2990" t="s">
        <v>22435</v>
      </c>
      <c r="C2990" s="1" t="str">
        <f t="shared" si="311"/>
        <v>21:0981</v>
      </c>
      <c r="D2990" s="1" t="str">
        <f t="shared" si="312"/>
        <v>21:0001</v>
      </c>
      <c r="E2990" t="s">
        <v>22368</v>
      </c>
      <c r="F2990" t="s">
        <v>22436</v>
      </c>
      <c r="H2990">
        <v>64.6219258</v>
      </c>
      <c r="I2990">
        <v>-109.14525639999999</v>
      </c>
      <c r="J2990" s="1" t="str">
        <f t="shared" si="313"/>
        <v>Till</v>
      </c>
      <c r="K2990" s="1" t="str">
        <f t="shared" si="314"/>
        <v>Grain Mount: 0.25 – 0.50 mm</v>
      </c>
      <c r="L2990" t="s">
        <v>22224</v>
      </c>
      <c r="M2990" s="1" t="str">
        <f>HYPERLINK("http://geochem.nrcan.gc.ca/cdogs/content/kwd/kwd030120_e.htm", "Ilm")</f>
        <v>Ilm</v>
      </c>
      <c r="N2990" t="s">
        <v>409</v>
      </c>
      <c r="O2990" t="s">
        <v>235</v>
      </c>
      <c r="P2990" t="s">
        <v>806</v>
      </c>
      <c r="Q2990" t="s">
        <v>22437</v>
      </c>
      <c r="R2990" t="s">
        <v>223</v>
      </c>
      <c r="S2990" t="s">
        <v>2356</v>
      </c>
      <c r="T2990" t="s">
        <v>8764</v>
      </c>
      <c r="U2990" t="s">
        <v>33</v>
      </c>
      <c r="V2990" t="s">
        <v>33</v>
      </c>
      <c r="W2990" t="s">
        <v>22438</v>
      </c>
      <c r="X2990" t="s">
        <v>22439</v>
      </c>
    </row>
    <row r="2991" spans="1:24" x14ac:dyDescent="0.25">
      <c r="A2991" t="s">
        <v>22440</v>
      </c>
      <c r="B2991" t="s">
        <v>22441</v>
      </c>
      <c r="C2991" s="1" t="str">
        <f t="shared" si="311"/>
        <v>21:0981</v>
      </c>
      <c r="D2991" s="1" t="str">
        <f t="shared" si="312"/>
        <v>21:0001</v>
      </c>
      <c r="E2991" t="s">
        <v>22368</v>
      </c>
      <c r="F2991" t="s">
        <v>22442</v>
      </c>
      <c r="H2991">
        <v>64.6219258</v>
      </c>
      <c r="I2991">
        <v>-109.14525639999999</v>
      </c>
      <c r="J2991" s="1" t="str">
        <f t="shared" si="313"/>
        <v>Till</v>
      </c>
      <c r="K2991" s="1" t="str">
        <f t="shared" si="314"/>
        <v>Grain Mount: 0.25 – 0.50 mm</v>
      </c>
      <c r="L2991" t="s">
        <v>22224</v>
      </c>
      <c r="M2991" s="1" t="str">
        <f>HYPERLINK("http://geochem.nrcan.gc.ca/cdogs/content/kwd/kwd030120_e.htm", "Ilm")</f>
        <v>Ilm</v>
      </c>
      <c r="N2991" t="s">
        <v>641</v>
      </c>
      <c r="O2991" t="s">
        <v>474</v>
      </c>
      <c r="P2991" t="s">
        <v>221</v>
      </c>
      <c r="Q2991" t="s">
        <v>510</v>
      </c>
      <c r="R2991" t="s">
        <v>223</v>
      </c>
      <c r="S2991" t="s">
        <v>7025</v>
      </c>
      <c r="T2991" t="s">
        <v>10415</v>
      </c>
      <c r="U2991" t="s">
        <v>462</v>
      </c>
      <c r="V2991" t="s">
        <v>33</v>
      </c>
      <c r="W2991" t="s">
        <v>9985</v>
      </c>
      <c r="X2991" t="s">
        <v>6974</v>
      </c>
    </row>
    <row r="2992" spans="1:24" x14ac:dyDescent="0.25">
      <c r="A2992" t="s">
        <v>22443</v>
      </c>
      <c r="B2992" t="s">
        <v>22444</v>
      </c>
      <c r="C2992" s="1" t="str">
        <f t="shared" si="311"/>
        <v>21:0981</v>
      </c>
      <c r="D2992" s="1" t="str">
        <f t="shared" si="312"/>
        <v>21:0001</v>
      </c>
      <c r="E2992" t="s">
        <v>22368</v>
      </c>
      <c r="F2992" t="s">
        <v>22445</v>
      </c>
      <c r="H2992">
        <v>64.6219258</v>
      </c>
      <c r="I2992">
        <v>-109.14525639999999</v>
      </c>
      <c r="J2992" s="1" t="str">
        <f t="shared" si="313"/>
        <v>Till</v>
      </c>
      <c r="K2992" s="1" t="str">
        <f t="shared" si="314"/>
        <v>Grain Mount: 0.25 – 0.50 mm</v>
      </c>
      <c r="L2992" t="s">
        <v>22224</v>
      </c>
      <c r="M2992" s="1" t="str">
        <f>HYPERLINK("http://geochem.nrcan.gc.ca/cdogs/content/kwd/kwd030536_e.htm", "Lcx")</f>
        <v>Lcx</v>
      </c>
      <c r="N2992" t="s">
        <v>4430</v>
      </c>
      <c r="O2992" t="s">
        <v>255</v>
      </c>
      <c r="P2992" t="s">
        <v>1637</v>
      </c>
      <c r="Q2992" t="s">
        <v>22446</v>
      </c>
      <c r="R2992" t="s">
        <v>366</v>
      </c>
      <c r="S2992" t="s">
        <v>4883</v>
      </c>
      <c r="T2992" t="s">
        <v>280</v>
      </c>
      <c r="U2992" t="s">
        <v>33</v>
      </c>
      <c r="V2992" t="s">
        <v>1269</v>
      </c>
      <c r="W2992" t="s">
        <v>22447</v>
      </c>
      <c r="X2992" t="s">
        <v>22448</v>
      </c>
    </row>
    <row r="2993" spans="1:24" x14ac:dyDescent="0.25">
      <c r="A2993" t="s">
        <v>22449</v>
      </c>
      <c r="B2993" t="s">
        <v>22450</v>
      </c>
      <c r="C2993" s="1" t="str">
        <f t="shared" si="311"/>
        <v>21:0981</v>
      </c>
      <c r="D2993" s="1" t="str">
        <f t="shared" si="312"/>
        <v>21:0001</v>
      </c>
      <c r="E2993" t="s">
        <v>22368</v>
      </c>
      <c r="F2993" t="s">
        <v>22451</v>
      </c>
      <c r="H2993">
        <v>64.6219258</v>
      </c>
      <c r="I2993">
        <v>-109.14525639999999</v>
      </c>
      <c r="J2993" s="1" t="str">
        <f t="shared" si="313"/>
        <v>Till</v>
      </c>
      <c r="K2993" s="1" t="str">
        <f t="shared" si="314"/>
        <v>Grain Mount: 0.25 – 0.50 mm</v>
      </c>
      <c r="L2993" t="s">
        <v>22224</v>
      </c>
      <c r="M2993" s="1" t="str">
        <f t="shared" ref="M2993:M3000" si="315">HYPERLINK("http://geochem.nrcan.gc.ca/cdogs/content/kwd/kwd030120_e.htm", "Ilm")</f>
        <v>Ilm</v>
      </c>
      <c r="N2993" t="s">
        <v>399</v>
      </c>
      <c r="O2993" t="s">
        <v>223</v>
      </c>
      <c r="P2993" t="s">
        <v>47</v>
      </c>
      <c r="Q2993" t="s">
        <v>3488</v>
      </c>
      <c r="R2993" t="s">
        <v>420</v>
      </c>
      <c r="S2993" t="s">
        <v>6885</v>
      </c>
      <c r="T2993" t="s">
        <v>13410</v>
      </c>
      <c r="U2993" t="s">
        <v>33</v>
      </c>
      <c r="V2993" t="s">
        <v>33</v>
      </c>
      <c r="W2993" t="s">
        <v>11386</v>
      </c>
      <c r="X2993" t="s">
        <v>22452</v>
      </c>
    </row>
    <row r="2994" spans="1:24" x14ac:dyDescent="0.25">
      <c r="A2994" t="s">
        <v>22453</v>
      </c>
      <c r="B2994" t="s">
        <v>22454</v>
      </c>
      <c r="C2994" s="1" t="str">
        <f t="shared" si="311"/>
        <v>21:0981</v>
      </c>
      <c r="D2994" s="1" t="str">
        <f t="shared" si="312"/>
        <v>21:0001</v>
      </c>
      <c r="E2994" t="s">
        <v>22368</v>
      </c>
      <c r="F2994" t="s">
        <v>22455</v>
      </c>
      <c r="H2994">
        <v>64.6219258</v>
      </c>
      <c r="I2994">
        <v>-109.14525639999999</v>
      </c>
      <c r="J2994" s="1" t="str">
        <f t="shared" si="313"/>
        <v>Till</v>
      </c>
      <c r="K2994" s="1" t="str">
        <f t="shared" si="314"/>
        <v>Grain Mount: 0.25 – 0.50 mm</v>
      </c>
      <c r="L2994" t="s">
        <v>22224</v>
      </c>
      <c r="M2994" s="1" t="str">
        <f t="shared" si="315"/>
        <v>Ilm</v>
      </c>
      <c r="N2994" t="s">
        <v>254</v>
      </c>
      <c r="O2994" t="s">
        <v>686</v>
      </c>
      <c r="P2994" t="s">
        <v>115</v>
      </c>
      <c r="Q2994" t="s">
        <v>22456</v>
      </c>
      <c r="R2994" t="s">
        <v>33</v>
      </c>
      <c r="S2994" t="s">
        <v>676</v>
      </c>
      <c r="T2994" t="s">
        <v>22457</v>
      </c>
      <c r="U2994" t="s">
        <v>33</v>
      </c>
      <c r="V2994" t="s">
        <v>33</v>
      </c>
      <c r="W2994" t="s">
        <v>22458</v>
      </c>
      <c r="X2994" t="s">
        <v>18961</v>
      </c>
    </row>
    <row r="2995" spans="1:24" x14ac:dyDescent="0.25">
      <c r="A2995" t="s">
        <v>22459</v>
      </c>
      <c r="B2995" t="s">
        <v>22460</v>
      </c>
      <c r="C2995" s="1" t="str">
        <f t="shared" si="311"/>
        <v>21:0981</v>
      </c>
      <c r="D2995" s="1" t="str">
        <f t="shared" si="312"/>
        <v>21:0001</v>
      </c>
      <c r="E2995" t="s">
        <v>22368</v>
      </c>
      <c r="F2995" t="s">
        <v>22461</v>
      </c>
      <c r="H2995">
        <v>64.6219258</v>
      </c>
      <c r="I2995">
        <v>-109.14525639999999</v>
      </c>
      <c r="J2995" s="1" t="str">
        <f t="shared" si="313"/>
        <v>Till</v>
      </c>
      <c r="K2995" s="1" t="str">
        <f t="shared" si="314"/>
        <v>Grain Mount: 0.25 – 0.50 mm</v>
      </c>
      <c r="L2995" t="s">
        <v>22224</v>
      </c>
      <c r="M2995" s="1" t="str">
        <f t="shared" si="315"/>
        <v>Ilm</v>
      </c>
      <c r="N2995" t="s">
        <v>156</v>
      </c>
      <c r="O2995" t="s">
        <v>255</v>
      </c>
      <c r="P2995" t="s">
        <v>1156</v>
      </c>
      <c r="Q2995" t="s">
        <v>22200</v>
      </c>
      <c r="R2995" t="s">
        <v>33</v>
      </c>
      <c r="S2995" t="s">
        <v>9641</v>
      </c>
      <c r="T2995" t="s">
        <v>13691</v>
      </c>
      <c r="U2995" t="s">
        <v>33</v>
      </c>
      <c r="V2995" t="s">
        <v>33</v>
      </c>
      <c r="W2995" t="s">
        <v>16420</v>
      </c>
      <c r="X2995" t="s">
        <v>4823</v>
      </c>
    </row>
    <row r="2996" spans="1:24" x14ac:dyDescent="0.25">
      <c r="A2996" t="s">
        <v>22462</v>
      </c>
      <c r="B2996" t="s">
        <v>22463</v>
      </c>
      <c r="C2996" s="1" t="str">
        <f t="shared" si="311"/>
        <v>21:0981</v>
      </c>
      <c r="D2996" s="1" t="str">
        <f t="shared" si="312"/>
        <v>21:0001</v>
      </c>
      <c r="E2996" t="s">
        <v>22464</v>
      </c>
      <c r="F2996" t="s">
        <v>22465</v>
      </c>
      <c r="H2996">
        <v>64.887986900000001</v>
      </c>
      <c r="I2996">
        <v>-108.45828</v>
      </c>
      <c r="J2996" s="1" t="str">
        <f t="shared" si="313"/>
        <v>Till</v>
      </c>
      <c r="K2996" s="1" t="str">
        <f t="shared" si="314"/>
        <v>Grain Mount: 0.25 – 0.50 mm</v>
      </c>
      <c r="L2996" t="s">
        <v>22224</v>
      </c>
      <c r="M2996" s="1" t="str">
        <f t="shared" si="315"/>
        <v>Ilm</v>
      </c>
      <c r="N2996" t="s">
        <v>469</v>
      </c>
      <c r="O2996" t="s">
        <v>170</v>
      </c>
      <c r="P2996" t="s">
        <v>709</v>
      </c>
      <c r="Q2996" t="s">
        <v>22466</v>
      </c>
      <c r="R2996" t="s">
        <v>33</v>
      </c>
      <c r="S2996" t="s">
        <v>64</v>
      </c>
      <c r="T2996" t="s">
        <v>4195</v>
      </c>
      <c r="U2996" t="s">
        <v>33</v>
      </c>
      <c r="V2996" t="s">
        <v>33</v>
      </c>
      <c r="W2996" t="s">
        <v>19378</v>
      </c>
      <c r="X2996" t="s">
        <v>10521</v>
      </c>
    </row>
    <row r="2997" spans="1:24" x14ac:dyDescent="0.25">
      <c r="A2997" t="s">
        <v>22467</v>
      </c>
      <c r="B2997" t="s">
        <v>22468</v>
      </c>
      <c r="C2997" s="1" t="str">
        <f t="shared" si="311"/>
        <v>21:0981</v>
      </c>
      <c r="D2997" s="1" t="str">
        <f t="shared" si="312"/>
        <v>21:0001</v>
      </c>
      <c r="E2997" t="s">
        <v>22464</v>
      </c>
      <c r="F2997" t="s">
        <v>22469</v>
      </c>
      <c r="H2997">
        <v>64.887986900000001</v>
      </c>
      <c r="I2997">
        <v>-108.45828</v>
      </c>
      <c r="J2997" s="1" t="str">
        <f t="shared" si="313"/>
        <v>Till</v>
      </c>
      <c r="K2997" s="1" t="str">
        <f t="shared" si="314"/>
        <v>Grain Mount: 0.25 – 0.50 mm</v>
      </c>
      <c r="L2997" t="s">
        <v>22224</v>
      </c>
      <c r="M2997" s="1" t="str">
        <f t="shared" si="315"/>
        <v>Ilm</v>
      </c>
      <c r="N2997" t="s">
        <v>144</v>
      </c>
      <c r="O2997" t="s">
        <v>255</v>
      </c>
      <c r="P2997" t="s">
        <v>421</v>
      </c>
      <c r="Q2997" t="s">
        <v>22470</v>
      </c>
      <c r="R2997" t="s">
        <v>220</v>
      </c>
      <c r="S2997" t="s">
        <v>22471</v>
      </c>
      <c r="T2997" t="s">
        <v>3588</v>
      </c>
      <c r="U2997" t="s">
        <v>33</v>
      </c>
      <c r="V2997" t="s">
        <v>33</v>
      </c>
      <c r="W2997" t="s">
        <v>22370</v>
      </c>
      <c r="X2997" t="s">
        <v>22472</v>
      </c>
    </row>
    <row r="2998" spans="1:24" x14ac:dyDescent="0.25">
      <c r="A2998" t="s">
        <v>22473</v>
      </c>
      <c r="B2998" t="s">
        <v>22474</v>
      </c>
      <c r="C2998" s="1" t="str">
        <f t="shared" si="311"/>
        <v>21:0981</v>
      </c>
      <c r="D2998" s="1" t="str">
        <f t="shared" si="312"/>
        <v>21:0001</v>
      </c>
      <c r="E2998" t="s">
        <v>22464</v>
      </c>
      <c r="F2998" t="s">
        <v>22475</v>
      </c>
      <c r="H2998">
        <v>64.887986900000001</v>
      </c>
      <c r="I2998">
        <v>-108.45828</v>
      </c>
      <c r="J2998" s="1" t="str">
        <f t="shared" si="313"/>
        <v>Till</v>
      </c>
      <c r="K2998" s="1" t="str">
        <f t="shared" si="314"/>
        <v>Grain Mount: 0.25 – 0.50 mm</v>
      </c>
      <c r="L2998" t="s">
        <v>22224</v>
      </c>
      <c r="M2998" s="1" t="str">
        <f t="shared" si="315"/>
        <v>Ilm</v>
      </c>
      <c r="N2998" t="s">
        <v>104</v>
      </c>
      <c r="O2998" t="s">
        <v>234</v>
      </c>
      <c r="P2998" t="s">
        <v>115</v>
      </c>
      <c r="Q2998" t="s">
        <v>22476</v>
      </c>
      <c r="R2998" t="s">
        <v>220</v>
      </c>
      <c r="S2998" t="s">
        <v>22477</v>
      </c>
      <c r="T2998" t="s">
        <v>13481</v>
      </c>
      <c r="U2998" t="s">
        <v>33</v>
      </c>
      <c r="V2998" t="s">
        <v>33</v>
      </c>
      <c r="W2998" t="s">
        <v>22478</v>
      </c>
      <c r="X2998" t="s">
        <v>22479</v>
      </c>
    </row>
    <row r="2999" spans="1:24" x14ac:dyDescent="0.25">
      <c r="A2999" t="s">
        <v>22480</v>
      </c>
      <c r="B2999" t="s">
        <v>22481</v>
      </c>
      <c r="C2999" s="1" t="str">
        <f t="shared" si="311"/>
        <v>21:0981</v>
      </c>
      <c r="D2999" s="1" t="str">
        <f t="shared" si="312"/>
        <v>21:0001</v>
      </c>
      <c r="E2999" t="s">
        <v>22464</v>
      </c>
      <c r="F2999" t="s">
        <v>22482</v>
      </c>
      <c r="H2999">
        <v>64.887986900000001</v>
      </c>
      <c r="I2999">
        <v>-108.45828</v>
      </c>
      <c r="J2999" s="1" t="str">
        <f t="shared" si="313"/>
        <v>Till</v>
      </c>
      <c r="K2999" s="1" t="str">
        <f t="shared" si="314"/>
        <v>Grain Mount: 0.25 – 0.50 mm</v>
      </c>
      <c r="L2999" t="s">
        <v>22224</v>
      </c>
      <c r="M2999" s="1" t="str">
        <f t="shared" si="315"/>
        <v>Ilm</v>
      </c>
      <c r="N2999" t="s">
        <v>645</v>
      </c>
      <c r="O2999" t="s">
        <v>33</v>
      </c>
      <c r="P2999" t="s">
        <v>307</v>
      </c>
      <c r="Q2999" t="s">
        <v>22483</v>
      </c>
      <c r="R2999" t="s">
        <v>223</v>
      </c>
      <c r="S2999" t="s">
        <v>1238</v>
      </c>
      <c r="T2999" t="s">
        <v>6947</v>
      </c>
      <c r="U2999" t="s">
        <v>33</v>
      </c>
      <c r="V2999" t="s">
        <v>409</v>
      </c>
      <c r="W2999" t="s">
        <v>22484</v>
      </c>
      <c r="X2999" t="s">
        <v>22485</v>
      </c>
    </row>
    <row r="3000" spans="1:24" x14ac:dyDescent="0.25">
      <c r="A3000" t="s">
        <v>22486</v>
      </c>
      <c r="B3000" t="s">
        <v>22487</v>
      </c>
      <c r="C3000" s="1" t="str">
        <f t="shared" si="311"/>
        <v>21:0981</v>
      </c>
      <c r="D3000" s="1" t="str">
        <f t="shared" si="312"/>
        <v>21:0001</v>
      </c>
      <c r="E3000" t="s">
        <v>22464</v>
      </c>
      <c r="F3000" t="s">
        <v>22488</v>
      </c>
      <c r="H3000">
        <v>64.887986900000001</v>
      </c>
      <c r="I3000">
        <v>-108.45828</v>
      </c>
      <c r="J3000" s="1" t="str">
        <f t="shared" si="313"/>
        <v>Till</v>
      </c>
      <c r="K3000" s="1" t="str">
        <f t="shared" si="314"/>
        <v>Grain Mount: 0.25 – 0.50 mm</v>
      </c>
      <c r="L3000" t="s">
        <v>22224</v>
      </c>
      <c r="M3000" s="1" t="str">
        <f t="shared" si="315"/>
        <v>Ilm</v>
      </c>
      <c r="N3000" t="s">
        <v>254</v>
      </c>
      <c r="O3000" t="s">
        <v>33</v>
      </c>
      <c r="P3000" t="s">
        <v>129</v>
      </c>
      <c r="Q3000" t="s">
        <v>22489</v>
      </c>
      <c r="R3000" t="s">
        <v>33</v>
      </c>
      <c r="S3000" t="s">
        <v>3487</v>
      </c>
      <c r="T3000" t="s">
        <v>16407</v>
      </c>
      <c r="U3000" t="s">
        <v>33</v>
      </c>
      <c r="V3000" t="s">
        <v>462</v>
      </c>
      <c r="W3000" t="s">
        <v>22490</v>
      </c>
      <c r="X3000" t="s">
        <v>22491</v>
      </c>
    </row>
    <row r="3001" spans="1:24" x14ac:dyDescent="0.25">
      <c r="A3001" t="s">
        <v>22492</v>
      </c>
      <c r="B3001" t="s">
        <v>22493</v>
      </c>
      <c r="C3001" s="1" t="str">
        <f t="shared" si="311"/>
        <v>21:0981</v>
      </c>
      <c r="D3001" s="1" t="str">
        <f t="shared" si="312"/>
        <v>21:0001</v>
      </c>
      <c r="E3001" t="s">
        <v>22494</v>
      </c>
      <c r="F3001" t="s">
        <v>22495</v>
      </c>
      <c r="H3001">
        <v>64.608925499999998</v>
      </c>
      <c r="I3001">
        <v>-108.978812</v>
      </c>
      <c r="J3001" s="1" t="str">
        <f t="shared" si="313"/>
        <v>Till</v>
      </c>
      <c r="K3001" s="1" t="str">
        <f t="shared" si="314"/>
        <v>Grain Mount: 0.25 – 0.50 mm</v>
      </c>
      <c r="L3001" t="s">
        <v>22224</v>
      </c>
      <c r="M3001" s="1" t="str">
        <f>HYPERLINK("http://geochem.nrcan.gc.ca/cdogs/content/kwd/kwd030543_e.htm", "Di")</f>
        <v>Di</v>
      </c>
      <c r="N3001" t="s">
        <v>22496</v>
      </c>
      <c r="O3001" t="s">
        <v>22497</v>
      </c>
      <c r="P3001" t="s">
        <v>1646</v>
      </c>
      <c r="Q3001" t="s">
        <v>22498</v>
      </c>
      <c r="R3001" t="s">
        <v>87</v>
      </c>
      <c r="S3001" t="s">
        <v>22499</v>
      </c>
      <c r="T3001" t="s">
        <v>3470</v>
      </c>
      <c r="U3001" t="s">
        <v>14977</v>
      </c>
      <c r="V3001" t="s">
        <v>14838</v>
      </c>
      <c r="W3001" t="s">
        <v>469</v>
      </c>
      <c r="X3001" t="s">
        <v>1150</v>
      </c>
    </row>
    <row r="3002" spans="1:24" x14ac:dyDescent="0.25">
      <c r="A3002" t="s">
        <v>22500</v>
      </c>
      <c r="B3002" t="s">
        <v>22501</v>
      </c>
      <c r="C3002" s="1" t="str">
        <f t="shared" si="311"/>
        <v>21:0981</v>
      </c>
      <c r="D3002" s="1" t="str">
        <f t="shared" si="312"/>
        <v>21:0001</v>
      </c>
      <c r="E3002" t="s">
        <v>22494</v>
      </c>
      <c r="F3002" t="s">
        <v>22502</v>
      </c>
      <c r="H3002">
        <v>64.608925499999998</v>
      </c>
      <c r="I3002">
        <v>-108.978812</v>
      </c>
      <c r="J3002" s="1" t="str">
        <f t="shared" si="313"/>
        <v>Till</v>
      </c>
      <c r="K3002" s="1" t="str">
        <f t="shared" si="314"/>
        <v>Grain Mount: 0.25 – 0.50 mm</v>
      </c>
      <c r="L3002" t="s">
        <v>22224</v>
      </c>
      <c r="M3002" s="1" t="str">
        <f>HYPERLINK("http://geochem.nrcan.gc.ca/cdogs/content/kwd/kwd030543_e.htm", "Di")</f>
        <v>Di</v>
      </c>
      <c r="N3002" t="s">
        <v>1073</v>
      </c>
      <c r="O3002" t="s">
        <v>22503</v>
      </c>
      <c r="P3002" t="s">
        <v>8249</v>
      </c>
      <c r="Q3002" t="s">
        <v>11605</v>
      </c>
      <c r="R3002" t="s">
        <v>33</v>
      </c>
      <c r="S3002" t="s">
        <v>22504</v>
      </c>
      <c r="T3002" t="s">
        <v>1238</v>
      </c>
      <c r="U3002" t="s">
        <v>903</v>
      </c>
      <c r="V3002" t="s">
        <v>22505</v>
      </c>
      <c r="W3002" t="s">
        <v>4550</v>
      </c>
      <c r="X3002" t="s">
        <v>6606</v>
      </c>
    </row>
    <row r="3003" spans="1:24" x14ac:dyDescent="0.25">
      <c r="A3003" t="s">
        <v>22506</v>
      </c>
      <c r="B3003" t="s">
        <v>22507</v>
      </c>
      <c r="C3003" s="1" t="str">
        <f t="shared" si="311"/>
        <v>21:0981</v>
      </c>
      <c r="D3003" s="1" t="str">
        <f t="shared" si="312"/>
        <v>21:0001</v>
      </c>
      <c r="E3003" t="s">
        <v>22494</v>
      </c>
      <c r="F3003" t="s">
        <v>22508</v>
      </c>
      <c r="H3003">
        <v>64.608925499999998</v>
      </c>
      <c r="I3003">
        <v>-108.978812</v>
      </c>
      <c r="J3003" s="1" t="str">
        <f t="shared" si="313"/>
        <v>Till</v>
      </c>
      <c r="K3003" s="1" t="str">
        <f t="shared" si="314"/>
        <v>Grain Mount: 0.25 – 0.50 mm</v>
      </c>
      <c r="L3003" t="s">
        <v>22224</v>
      </c>
      <c r="M3003" s="1" t="str">
        <f>HYPERLINK("http://geochem.nrcan.gc.ca/cdogs/content/kwd/kwd030120_e.htm", "Ilm")</f>
        <v>Ilm</v>
      </c>
      <c r="N3003" t="s">
        <v>156</v>
      </c>
      <c r="O3003" t="s">
        <v>641</v>
      </c>
      <c r="P3003" t="s">
        <v>184</v>
      </c>
      <c r="Q3003" t="s">
        <v>22509</v>
      </c>
      <c r="R3003" t="s">
        <v>33</v>
      </c>
      <c r="S3003" t="s">
        <v>1019</v>
      </c>
      <c r="T3003" t="s">
        <v>22510</v>
      </c>
      <c r="U3003" t="s">
        <v>33</v>
      </c>
      <c r="V3003" t="s">
        <v>209</v>
      </c>
      <c r="W3003" t="s">
        <v>22511</v>
      </c>
      <c r="X3003" t="s">
        <v>22512</v>
      </c>
    </row>
    <row r="3004" spans="1:24" x14ac:dyDescent="0.25">
      <c r="A3004" t="s">
        <v>22513</v>
      </c>
      <c r="B3004" t="s">
        <v>22514</v>
      </c>
      <c r="C3004" s="1" t="str">
        <f t="shared" si="311"/>
        <v>21:0981</v>
      </c>
      <c r="D3004" s="1" t="str">
        <f t="shared" si="312"/>
        <v>21:0001</v>
      </c>
      <c r="E3004" t="s">
        <v>22494</v>
      </c>
      <c r="F3004" t="s">
        <v>22515</v>
      </c>
      <c r="H3004">
        <v>64.608925499999998</v>
      </c>
      <c r="I3004">
        <v>-108.978812</v>
      </c>
      <c r="J3004" s="1" t="str">
        <f t="shared" si="313"/>
        <v>Till</v>
      </c>
      <c r="K3004" s="1" t="str">
        <f t="shared" si="314"/>
        <v>Grain Mount: 0.25 – 0.50 mm</v>
      </c>
      <c r="L3004" t="s">
        <v>22224</v>
      </c>
      <c r="M3004" s="1" t="str">
        <f>HYPERLINK("http://geochem.nrcan.gc.ca/cdogs/content/kwd/kwd030120_e.htm", "Ilm")</f>
        <v>Ilm</v>
      </c>
      <c r="N3004" t="s">
        <v>307</v>
      </c>
      <c r="O3004" t="s">
        <v>399</v>
      </c>
      <c r="P3004" t="s">
        <v>115</v>
      </c>
      <c r="Q3004" t="s">
        <v>22516</v>
      </c>
      <c r="R3004" t="s">
        <v>90</v>
      </c>
      <c r="S3004" t="s">
        <v>1646</v>
      </c>
      <c r="T3004" t="s">
        <v>6605</v>
      </c>
      <c r="U3004" t="s">
        <v>645</v>
      </c>
      <c r="V3004" t="s">
        <v>380</v>
      </c>
      <c r="W3004" t="s">
        <v>22517</v>
      </c>
      <c r="X3004" t="s">
        <v>4764</v>
      </c>
    </row>
    <row r="3005" spans="1:24" x14ac:dyDescent="0.25">
      <c r="A3005" t="s">
        <v>22518</v>
      </c>
      <c r="B3005" t="s">
        <v>22519</v>
      </c>
      <c r="C3005" s="1" t="str">
        <f t="shared" si="311"/>
        <v>21:0981</v>
      </c>
      <c r="D3005" s="1" t="str">
        <f t="shared" si="312"/>
        <v>21:0001</v>
      </c>
      <c r="E3005" t="s">
        <v>22494</v>
      </c>
      <c r="F3005" t="s">
        <v>22520</v>
      </c>
      <c r="H3005">
        <v>64.608925499999998</v>
      </c>
      <c r="I3005">
        <v>-108.978812</v>
      </c>
      <c r="J3005" s="1" t="str">
        <f t="shared" si="313"/>
        <v>Till</v>
      </c>
      <c r="K3005" s="1" t="str">
        <f t="shared" si="314"/>
        <v>Grain Mount: 0.25 – 0.50 mm</v>
      </c>
      <c r="L3005" t="s">
        <v>22224</v>
      </c>
      <c r="M3005" s="1" t="str">
        <f>HYPERLINK("http://geochem.nrcan.gc.ca/cdogs/content/kwd/kwd030120_e.htm", "Ilm")</f>
        <v>Ilm</v>
      </c>
      <c r="N3005" t="s">
        <v>641</v>
      </c>
      <c r="O3005" t="s">
        <v>33</v>
      </c>
      <c r="P3005" t="s">
        <v>142</v>
      </c>
      <c r="Q3005" t="s">
        <v>5338</v>
      </c>
      <c r="R3005" t="s">
        <v>101</v>
      </c>
      <c r="S3005" t="s">
        <v>248</v>
      </c>
      <c r="T3005" t="s">
        <v>2007</v>
      </c>
      <c r="U3005" t="s">
        <v>33</v>
      </c>
      <c r="V3005" t="s">
        <v>170</v>
      </c>
      <c r="W3005" t="s">
        <v>22521</v>
      </c>
      <c r="X3005" t="s">
        <v>22522</v>
      </c>
    </row>
    <row r="3006" spans="1:24" x14ac:dyDescent="0.25">
      <c r="A3006" t="s">
        <v>22523</v>
      </c>
      <c r="B3006" t="s">
        <v>22524</v>
      </c>
      <c r="C3006" s="1" t="str">
        <f t="shared" si="311"/>
        <v>21:0981</v>
      </c>
      <c r="D3006" s="1" t="str">
        <f t="shared" si="312"/>
        <v>21:0001</v>
      </c>
      <c r="E3006" t="s">
        <v>22494</v>
      </c>
      <c r="F3006" t="s">
        <v>22525</v>
      </c>
      <c r="H3006">
        <v>64.608925499999998</v>
      </c>
      <c r="I3006">
        <v>-108.978812</v>
      </c>
      <c r="J3006" s="1" t="str">
        <f t="shared" si="313"/>
        <v>Till</v>
      </c>
      <c r="K3006" s="1" t="str">
        <f t="shared" si="314"/>
        <v>Grain Mount: 0.25 – 0.50 mm</v>
      </c>
      <c r="L3006" t="s">
        <v>22224</v>
      </c>
      <c r="M3006" s="1" t="str">
        <f>HYPERLINK("http://geochem.nrcan.gc.ca/cdogs/content/kwd/kwd030541_e.htm", "Ti_Mag")</f>
        <v>Ti_Mag</v>
      </c>
      <c r="N3006" t="s">
        <v>641</v>
      </c>
      <c r="O3006" t="s">
        <v>728</v>
      </c>
      <c r="P3006" t="s">
        <v>6087</v>
      </c>
      <c r="Q3006" t="s">
        <v>22526</v>
      </c>
      <c r="R3006" t="s">
        <v>223</v>
      </c>
      <c r="S3006" t="s">
        <v>987</v>
      </c>
      <c r="T3006" t="s">
        <v>195</v>
      </c>
      <c r="U3006" t="s">
        <v>474</v>
      </c>
      <c r="V3006" t="s">
        <v>409</v>
      </c>
      <c r="W3006" t="s">
        <v>22527</v>
      </c>
      <c r="X3006" t="s">
        <v>22528</v>
      </c>
    </row>
    <row r="3007" spans="1:24" x14ac:dyDescent="0.25">
      <c r="A3007" t="s">
        <v>22529</v>
      </c>
      <c r="B3007" t="s">
        <v>22530</v>
      </c>
      <c r="C3007" s="1" t="str">
        <f t="shared" si="311"/>
        <v>21:0981</v>
      </c>
      <c r="D3007" s="1" t="str">
        <f t="shared" si="312"/>
        <v>21:0001</v>
      </c>
      <c r="E3007" t="s">
        <v>22494</v>
      </c>
      <c r="F3007" t="s">
        <v>22531</v>
      </c>
      <c r="H3007">
        <v>64.608925499999998</v>
      </c>
      <c r="I3007">
        <v>-108.978812</v>
      </c>
      <c r="J3007" s="1" t="str">
        <f t="shared" si="313"/>
        <v>Till</v>
      </c>
      <c r="K3007" s="1" t="str">
        <f t="shared" si="314"/>
        <v>Grain Mount: 0.25 – 0.50 mm</v>
      </c>
      <c r="L3007" t="s">
        <v>22224</v>
      </c>
      <c r="M3007" s="1" t="str">
        <f>HYPERLINK("http://geochem.nrcan.gc.ca/cdogs/content/kwd/kwd030541_e.htm", "Ti_Mag")</f>
        <v>Ti_Mag</v>
      </c>
      <c r="N3007" t="s">
        <v>115</v>
      </c>
      <c r="O3007" t="s">
        <v>33</v>
      </c>
      <c r="P3007" t="s">
        <v>806</v>
      </c>
      <c r="Q3007" t="s">
        <v>22532</v>
      </c>
      <c r="R3007" t="s">
        <v>101</v>
      </c>
      <c r="S3007" t="s">
        <v>282</v>
      </c>
      <c r="T3007" t="s">
        <v>3191</v>
      </c>
      <c r="U3007" t="s">
        <v>33</v>
      </c>
      <c r="V3007" t="s">
        <v>589</v>
      </c>
      <c r="W3007" t="s">
        <v>22533</v>
      </c>
      <c r="X3007" t="s">
        <v>22534</v>
      </c>
    </row>
    <row r="3008" spans="1:24" x14ac:dyDescent="0.25">
      <c r="A3008" t="s">
        <v>22535</v>
      </c>
      <c r="B3008" t="s">
        <v>22536</v>
      </c>
      <c r="C3008" s="1" t="str">
        <f t="shared" si="311"/>
        <v>21:0981</v>
      </c>
      <c r="D3008" s="1" t="str">
        <f t="shared" si="312"/>
        <v>21:0001</v>
      </c>
      <c r="E3008" t="s">
        <v>22537</v>
      </c>
      <c r="F3008" t="s">
        <v>22538</v>
      </c>
      <c r="H3008">
        <v>64.271797000000007</v>
      </c>
      <c r="I3008">
        <v>-109.1715165</v>
      </c>
      <c r="J3008" s="1" t="str">
        <f t="shared" si="313"/>
        <v>Till</v>
      </c>
      <c r="K3008" s="1" t="str">
        <f t="shared" si="314"/>
        <v>Grain Mount: 0.25 – 0.50 mm</v>
      </c>
      <c r="L3008" t="s">
        <v>22224</v>
      </c>
      <c r="M3008" s="1" t="str">
        <f>HYPERLINK("http://geochem.nrcan.gc.ca/cdogs/content/kwd/kwd030543_e.htm", "Di")</f>
        <v>Di</v>
      </c>
      <c r="N3008" t="s">
        <v>5660</v>
      </c>
      <c r="O3008" t="s">
        <v>22539</v>
      </c>
      <c r="P3008" t="s">
        <v>15616</v>
      </c>
      <c r="Q3008" t="s">
        <v>22540</v>
      </c>
      <c r="R3008" t="s">
        <v>33</v>
      </c>
      <c r="S3008" t="s">
        <v>22541</v>
      </c>
      <c r="T3008" t="s">
        <v>1019</v>
      </c>
      <c r="U3008" t="s">
        <v>5730</v>
      </c>
      <c r="V3008" t="s">
        <v>4901</v>
      </c>
      <c r="W3008" t="s">
        <v>1527</v>
      </c>
      <c r="X3008" t="s">
        <v>22542</v>
      </c>
    </row>
    <row r="3009" spans="1:24" x14ac:dyDescent="0.25">
      <c r="A3009" t="s">
        <v>22543</v>
      </c>
      <c r="B3009" t="s">
        <v>22544</v>
      </c>
      <c r="C3009" s="1" t="str">
        <f t="shared" si="311"/>
        <v>21:0981</v>
      </c>
      <c r="D3009" s="1" t="str">
        <f t="shared" si="312"/>
        <v>21:0001</v>
      </c>
      <c r="E3009" t="s">
        <v>22537</v>
      </c>
      <c r="F3009" t="s">
        <v>22545</v>
      </c>
      <c r="H3009">
        <v>64.271797000000007</v>
      </c>
      <c r="I3009">
        <v>-109.1715165</v>
      </c>
      <c r="J3009" s="1" t="str">
        <f t="shared" si="313"/>
        <v>Till</v>
      </c>
      <c r="K3009" s="1" t="str">
        <f t="shared" si="314"/>
        <v>Grain Mount: 0.25 – 0.50 mm</v>
      </c>
      <c r="L3009" t="s">
        <v>22224</v>
      </c>
      <c r="M3009" s="1" t="str">
        <f>HYPERLINK("http://geochem.nrcan.gc.ca/cdogs/content/kwd/kwd030543_e.htm", "Di")</f>
        <v>Di</v>
      </c>
      <c r="N3009" t="s">
        <v>6494</v>
      </c>
      <c r="O3009" t="s">
        <v>22546</v>
      </c>
      <c r="P3009" t="s">
        <v>2696</v>
      </c>
      <c r="Q3009" t="s">
        <v>1501</v>
      </c>
      <c r="R3009" t="s">
        <v>33</v>
      </c>
      <c r="S3009" t="s">
        <v>14803</v>
      </c>
      <c r="T3009" t="s">
        <v>117</v>
      </c>
      <c r="U3009" t="s">
        <v>280</v>
      </c>
      <c r="V3009" t="s">
        <v>22547</v>
      </c>
      <c r="W3009" t="s">
        <v>569</v>
      </c>
      <c r="X3009" t="s">
        <v>22548</v>
      </c>
    </row>
    <row r="3010" spans="1:24" x14ac:dyDescent="0.25">
      <c r="A3010" t="s">
        <v>22549</v>
      </c>
      <c r="B3010" t="s">
        <v>22550</v>
      </c>
      <c r="C3010" s="1" t="str">
        <f t="shared" si="311"/>
        <v>21:0981</v>
      </c>
      <c r="D3010" s="1" t="str">
        <f t="shared" si="312"/>
        <v>21:0001</v>
      </c>
      <c r="E3010" t="s">
        <v>22537</v>
      </c>
      <c r="F3010" t="s">
        <v>22551</v>
      </c>
      <c r="H3010">
        <v>64.271797000000007</v>
      </c>
      <c r="I3010">
        <v>-109.1715165</v>
      </c>
      <c r="J3010" s="1" t="str">
        <f t="shared" si="313"/>
        <v>Till</v>
      </c>
      <c r="K3010" s="1" t="str">
        <f t="shared" si="314"/>
        <v>Grain Mount: 0.25 – 0.50 mm</v>
      </c>
      <c r="L3010" t="s">
        <v>22224</v>
      </c>
      <c r="M3010" s="1" t="str">
        <f>HYPERLINK("http://geochem.nrcan.gc.ca/cdogs/content/kwd/kwd030125_e.htm", "Rt")</f>
        <v>Rt</v>
      </c>
      <c r="N3010" t="s">
        <v>501</v>
      </c>
      <c r="O3010" t="s">
        <v>235</v>
      </c>
      <c r="P3010" t="s">
        <v>411</v>
      </c>
      <c r="Q3010" t="s">
        <v>22552</v>
      </c>
      <c r="R3010" t="s">
        <v>33</v>
      </c>
      <c r="S3010" t="s">
        <v>728</v>
      </c>
      <c r="T3010" t="s">
        <v>33</v>
      </c>
      <c r="U3010" t="s">
        <v>33</v>
      </c>
      <c r="V3010" t="s">
        <v>33</v>
      </c>
      <c r="W3010" t="s">
        <v>22553</v>
      </c>
      <c r="X3010" t="s">
        <v>22554</v>
      </c>
    </row>
    <row r="3011" spans="1:24" x14ac:dyDescent="0.25">
      <c r="A3011" t="s">
        <v>22555</v>
      </c>
      <c r="B3011" t="s">
        <v>22556</v>
      </c>
      <c r="C3011" s="1" t="str">
        <f t="shared" si="311"/>
        <v>21:0981</v>
      </c>
      <c r="D3011" s="1" t="str">
        <f t="shared" si="312"/>
        <v>21:0001</v>
      </c>
      <c r="E3011" t="s">
        <v>22557</v>
      </c>
      <c r="F3011" t="s">
        <v>22558</v>
      </c>
      <c r="H3011">
        <v>64.676370199999994</v>
      </c>
      <c r="I3011">
        <v>-108.4873295</v>
      </c>
      <c r="J3011" s="1" t="str">
        <f t="shared" si="313"/>
        <v>Till</v>
      </c>
      <c r="K3011" s="1" t="str">
        <f t="shared" si="314"/>
        <v>Grain Mount: 0.25 – 0.50 mm</v>
      </c>
      <c r="L3011" t="s">
        <v>22224</v>
      </c>
      <c r="M3011" s="1" t="str">
        <f>HYPERLINK("http://geochem.nrcan.gc.ca/cdogs/content/kwd/kwd030120_e.htm", "Ilm")</f>
        <v>Ilm</v>
      </c>
      <c r="N3011" t="s">
        <v>718</v>
      </c>
      <c r="O3011" t="s">
        <v>33</v>
      </c>
      <c r="P3011" t="s">
        <v>223</v>
      </c>
      <c r="Q3011" t="s">
        <v>22559</v>
      </c>
      <c r="R3011" t="s">
        <v>366</v>
      </c>
      <c r="S3011" t="s">
        <v>1409</v>
      </c>
      <c r="T3011" t="s">
        <v>19590</v>
      </c>
      <c r="U3011" t="s">
        <v>33</v>
      </c>
      <c r="V3011" t="s">
        <v>33</v>
      </c>
      <c r="W3011" t="s">
        <v>22560</v>
      </c>
      <c r="X3011" t="s">
        <v>15128</v>
      </c>
    </row>
    <row r="3012" spans="1:24" x14ac:dyDescent="0.25">
      <c r="A3012" t="s">
        <v>22561</v>
      </c>
      <c r="B3012" t="s">
        <v>22562</v>
      </c>
      <c r="C3012" s="1" t="str">
        <f t="shared" si="311"/>
        <v>21:0981</v>
      </c>
      <c r="D3012" s="1" t="str">
        <f t="shared" si="312"/>
        <v>21:0001</v>
      </c>
      <c r="E3012" t="s">
        <v>22557</v>
      </c>
      <c r="F3012" t="s">
        <v>22563</v>
      </c>
      <c r="H3012">
        <v>64.676370199999994</v>
      </c>
      <c r="I3012">
        <v>-108.4873295</v>
      </c>
      <c r="J3012" s="1" t="str">
        <f t="shared" si="313"/>
        <v>Till</v>
      </c>
      <c r="K3012" s="1" t="str">
        <f t="shared" si="314"/>
        <v>Grain Mount: 0.25 – 0.50 mm</v>
      </c>
      <c r="L3012" t="s">
        <v>22224</v>
      </c>
      <c r="M3012" s="1" t="str">
        <f>HYPERLINK("http://geochem.nrcan.gc.ca/cdogs/content/kwd/kwd030120_e.htm", "Ilm")</f>
        <v>Ilm</v>
      </c>
      <c r="N3012" t="s">
        <v>501</v>
      </c>
      <c r="O3012" t="s">
        <v>245</v>
      </c>
      <c r="P3012" t="s">
        <v>470</v>
      </c>
      <c r="Q3012" t="s">
        <v>22564</v>
      </c>
      <c r="R3012" t="s">
        <v>278</v>
      </c>
      <c r="S3012" t="s">
        <v>6303</v>
      </c>
      <c r="T3012" t="s">
        <v>22471</v>
      </c>
      <c r="U3012" t="s">
        <v>33</v>
      </c>
      <c r="V3012" t="s">
        <v>184</v>
      </c>
      <c r="W3012" t="s">
        <v>22565</v>
      </c>
      <c r="X3012" t="s">
        <v>22566</v>
      </c>
    </row>
    <row r="3013" spans="1:24" x14ac:dyDescent="0.25">
      <c r="A3013" t="s">
        <v>22567</v>
      </c>
      <c r="B3013" t="s">
        <v>22568</v>
      </c>
      <c r="C3013" s="1" t="str">
        <f t="shared" si="311"/>
        <v>21:0981</v>
      </c>
      <c r="D3013" s="1" t="str">
        <f t="shared" si="312"/>
        <v>21:0001</v>
      </c>
      <c r="E3013" t="s">
        <v>22557</v>
      </c>
      <c r="F3013" t="s">
        <v>22569</v>
      </c>
      <c r="H3013">
        <v>64.676370199999994</v>
      </c>
      <c r="I3013">
        <v>-108.4873295</v>
      </c>
      <c r="J3013" s="1" t="str">
        <f t="shared" si="313"/>
        <v>Till</v>
      </c>
      <c r="K3013" s="1" t="str">
        <f t="shared" si="314"/>
        <v>Grain Mount: 0.25 – 0.50 mm</v>
      </c>
      <c r="L3013" t="s">
        <v>22224</v>
      </c>
      <c r="M3013" s="1" t="str">
        <f>HYPERLINK("http://geochem.nrcan.gc.ca/cdogs/content/kwd/kwd030120_e.htm", "Ilm")</f>
        <v>Ilm</v>
      </c>
      <c r="N3013" t="s">
        <v>555</v>
      </c>
      <c r="O3013" t="s">
        <v>223</v>
      </c>
      <c r="P3013" t="s">
        <v>172</v>
      </c>
      <c r="Q3013" t="s">
        <v>22570</v>
      </c>
      <c r="R3013" t="s">
        <v>33</v>
      </c>
      <c r="S3013" t="s">
        <v>12326</v>
      </c>
      <c r="T3013" t="s">
        <v>22571</v>
      </c>
      <c r="U3013" t="s">
        <v>366</v>
      </c>
      <c r="V3013" t="s">
        <v>33</v>
      </c>
      <c r="W3013" t="s">
        <v>22572</v>
      </c>
      <c r="X3013" t="s">
        <v>22573</v>
      </c>
    </row>
    <row r="3014" spans="1:24" x14ac:dyDescent="0.25">
      <c r="A3014" t="s">
        <v>22574</v>
      </c>
      <c r="B3014" t="s">
        <v>22575</v>
      </c>
      <c r="C3014" s="1" t="str">
        <f t="shared" si="311"/>
        <v>21:0981</v>
      </c>
      <c r="D3014" s="1" t="str">
        <f t="shared" si="312"/>
        <v>21:0001</v>
      </c>
      <c r="E3014" t="s">
        <v>22576</v>
      </c>
      <c r="F3014" t="s">
        <v>22577</v>
      </c>
      <c r="H3014">
        <v>64.038719700000001</v>
      </c>
      <c r="I3014">
        <v>-109.1154997</v>
      </c>
      <c r="J3014" s="1" t="str">
        <f t="shared" si="313"/>
        <v>Till</v>
      </c>
      <c r="K3014" s="1" t="str">
        <f t="shared" si="314"/>
        <v>Grain Mount: 0.25 – 0.50 mm</v>
      </c>
      <c r="L3014" t="s">
        <v>22224</v>
      </c>
      <c r="M3014" s="1" t="str">
        <f>HYPERLINK("http://geochem.nrcan.gc.ca/cdogs/content/kwd/kwd030548_e.htm", "Ap")</f>
        <v>Ap</v>
      </c>
      <c r="N3014" t="s">
        <v>22578</v>
      </c>
      <c r="O3014" t="s">
        <v>22579</v>
      </c>
      <c r="P3014" t="s">
        <v>47</v>
      </c>
      <c r="Q3014" t="s">
        <v>22580</v>
      </c>
      <c r="R3014" t="s">
        <v>33</v>
      </c>
      <c r="S3014" t="s">
        <v>3158</v>
      </c>
      <c r="T3014" t="s">
        <v>22581</v>
      </c>
      <c r="U3014" t="s">
        <v>709</v>
      </c>
      <c r="V3014" t="s">
        <v>15911</v>
      </c>
      <c r="W3014" t="s">
        <v>728</v>
      </c>
      <c r="X3014" t="s">
        <v>22582</v>
      </c>
    </row>
    <row r="3015" spans="1:24" x14ac:dyDescent="0.25">
      <c r="A3015" t="s">
        <v>22583</v>
      </c>
      <c r="B3015" t="s">
        <v>22584</v>
      </c>
      <c r="C3015" s="1" t="str">
        <f t="shared" si="311"/>
        <v>21:0981</v>
      </c>
      <c r="D3015" s="1" t="str">
        <f t="shared" si="312"/>
        <v>21:0001</v>
      </c>
      <c r="E3015" t="s">
        <v>22576</v>
      </c>
      <c r="F3015" t="s">
        <v>22585</v>
      </c>
      <c r="H3015">
        <v>64.038719700000001</v>
      </c>
      <c r="I3015">
        <v>-109.1154997</v>
      </c>
      <c r="J3015" s="1" t="str">
        <f t="shared" si="313"/>
        <v>Till</v>
      </c>
      <c r="K3015" s="1" t="str">
        <f t="shared" si="314"/>
        <v>Grain Mount: 0.25 – 0.50 mm</v>
      </c>
      <c r="L3015" t="s">
        <v>22224</v>
      </c>
      <c r="M3015" s="1" t="str">
        <f>HYPERLINK("http://geochem.nrcan.gc.ca/cdogs/content/kwd/kwd030548_e.htm", "Ap")</f>
        <v>Ap</v>
      </c>
      <c r="N3015" t="s">
        <v>33</v>
      </c>
      <c r="O3015" t="s">
        <v>22586</v>
      </c>
      <c r="P3015" t="s">
        <v>291</v>
      </c>
      <c r="Q3015" t="s">
        <v>1231</v>
      </c>
      <c r="R3015" t="s">
        <v>33</v>
      </c>
      <c r="S3015" t="s">
        <v>129</v>
      </c>
      <c r="T3015" t="s">
        <v>5413</v>
      </c>
      <c r="U3015" t="s">
        <v>264</v>
      </c>
      <c r="V3015" t="s">
        <v>2060</v>
      </c>
      <c r="W3015" t="s">
        <v>307</v>
      </c>
      <c r="X3015" t="s">
        <v>22587</v>
      </c>
    </row>
    <row r="3016" spans="1:24" x14ac:dyDescent="0.25">
      <c r="A3016" t="s">
        <v>22588</v>
      </c>
      <c r="B3016" t="s">
        <v>22589</v>
      </c>
      <c r="C3016" s="1" t="str">
        <f t="shared" si="311"/>
        <v>21:0981</v>
      </c>
      <c r="D3016" s="1" t="str">
        <f t="shared" si="312"/>
        <v>21:0001</v>
      </c>
      <c r="E3016" t="s">
        <v>22576</v>
      </c>
      <c r="F3016" t="s">
        <v>22590</v>
      </c>
      <c r="H3016">
        <v>64.038719700000001</v>
      </c>
      <c r="I3016">
        <v>-109.1154997</v>
      </c>
      <c r="J3016" s="1" t="str">
        <f t="shared" si="313"/>
        <v>Till</v>
      </c>
      <c r="K3016" s="1" t="str">
        <f t="shared" si="314"/>
        <v>Grain Mount: 0.25 – 0.50 mm</v>
      </c>
      <c r="L3016" t="s">
        <v>22224</v>
      </c>
      <c r="M3016" s="1" t="str">
        <f>HYPERLINK("http://geochem.nrcan.gc.ca/cdogs/content/kwd/kwd030548_e.htm", "Ap")</f>
        <v>Ap</v>
      </c>
      <c r="N3016" t="s">
        <v>278</v>
      </c>
      <c r="O3016" t="s">
        <v>22591</v>
      </c>
      <c r="P3016" t="s">
        <v>226</v>
      </c>
      <c r="Q3016" t="s">
        <v>9375</v>
      </c>
      <c r="R3016" t="s">
        <v>61</v>
      </c>
      <c r="S3016" t="s">
        <v>366</v>
      </c>
      <c r="T3016" t="s">
        <v>22592</v>
      </c>
      <c r="U3016" t="s">
        <v>1621</v>
      </c>
      <c r="V3016" t="s">
        <v>1503</v>
      </c>
      <c r="W3016" t="s">
        <v>555</v>
      </c>
      <c r="X3016" t="s">
        <v>22593</v>
      </c>
    </row>
    <row r="3017" spans="1:24" x14ac:dyDescent="0.25">
      <c r="A3017" t="s">
        <v>22594</v>
      </c>
      <c r="B3017" t="s">
        <v>22595</v>
      </c>
      <c r="C3017" s="1" t="str">
        <f t="shared" si="311"/>
        <v>21:0981</v>
      </c>
      <c r="D3017" s="1" t="str">
        <f t="shared" si="312"/>
        <v>21:0001</v>
      </c>
      <c r="E3017" t="s">
        <v>22576</v>
      </c>
      <c r="F3017" t="s">
        <v>22596</v>
      </c>
      <c r="H3017">
        <v>64.038719700000001</v>
      </c>
      <c r="I3017">
        <v>-109.1154997</v>
      </c>
      <c r="J3017" s="1" t="str">
        <f t="shared" si="313"/>
        <v>Till</v>
      </c>
      <c r="K3017" s="1" t="str">
        <f t="shared" si="314"/>
        <v>Grain Mount: 0.25 – 0.50 mm</v>
      </c>
      <c r="L3017" t="s">
        <v>22224</v>
      </c>
      <c r="M3017" s="1" t="str">
        <f>HYPERLINK("http://geochem.nrcan.gc.ca/cdogs/content/kwd/kwd030548_e.htm", "Ap")</f>
        <v>Ap</v>
      </c>
      <c r="N3017" t="s">
        <v>291</v>
      </c>
      <c r="O3017" t="s">
        <v>22597</v>
      </c>
      <c r="P3017" t="s">
        <v>90</v>
      </c>
      <c r="Q3017" t="s">
        <v>1262</v>
      </c>
      <c r="R3017" t="s">
        <v>226</v>
      </c>
      <c r="S3017" t="s">
        <v>33</v>
      </c>
      <c r="T3017" t="s">
        <v>16029</v>
      </c>
      <c r="U3017" t="s">
        <v>470</v>
      </c>
      <c r="V3017" t="s">
        <v>1036</v>
      </c>
      <c r="W3017" t="s">
        <v>47</v>
      </c>
      <c r="X3017" t="s">
        <v>22598</v>
      </c>
    </row>
    <row r="3018" spans="1:24" x14ac:dyDescent="0.25">
      <c r="A3018" t="s">
        <v>22599</v>
      </c>
      <c r="B3018" t="s">
        <v>22600</v>
      </c>
      <c r="C3018" s="1" t="str">
        <f t="shared" si="311"/>
        <v>21:0981</v>
      </c>
      <c r="D3018" s="1" t="str">
        <f t="shared" si="312"/>
        <v>21:0001</v>
      </c>
      <c r="E3018" t="s">
        <v>22576</v>
      </c>
      <c r="F3018" t="s">
        <v>22601</v>
      </c>
      <c r="H3018">
        <v>64.038719700000001</v>
      </c>
      <c r="I3018">
        <v>-109.1154997</v>
      </c>
      <c r="J3018" s="1" t="str">
        <f t="shared" si="313"/>
        <v>Till</v>
      </c>
      <c r="K3018" s="1" t="str">
        <f t="shared" si="314"/>
        <v>Grain Mount: 0.25 – 0.50 mm</v>
      </c>
      <c r="L3018" t="s">
        <v>22224</v>
      </c>
      <c r="M3018" s="1" t="str">
        <f>HYPERLINK("http://geochem.nrcan.gc.ca/cdogs/content/kwd/kwd030120_e.htm", "Ilm")</f>
        <v>Ilm</v>
      </c>
      <c r="N3018" t="s">
        <v>501</v>
      </c>
      <c r="O3018" t="s">
        <v>246</v>
      </c>
      <c r="P3018" t="s">
        <v>806</v>
      </c>
      <c r="Q3018" t="s">
        <v>22602</v>
      </c>
      <c r="R3018" t="s">
        <v>462</v>
      </c>
      <c r="S3018" t="s">
        <v>6847</v>
      </c>
      <c r="T3018" t="s">
        <v>5841</v>
      </c>
      <c r="U3018" t="s">
        <v>33</v>
      </c>
      <c r="V3018" t="s">
        <v>33</v>
      </c>
      <c r="W3018" t="s">
        <v>22603</v>
      </c>
      <c r="X3018" t="s">
        <v>19003</v>
      </c>
    </row>
    <row r="3019" spans="1:24" x14ac:dyDescent="0.25">
      <c r="A3019" t="s">
        <v>22604</v>
      </c>
      <c r="B3019" t="s">
        <v>22605</v>
      </c>
      <c r="C3019" s="1" t="str">
        <f t="shared" si="311"/>
        <v>21:0981</v>
      </c>
      <c r="D3019" s="1" t="str">
        <f t="shared" si="312"/>
        <v>21:0001</v>
      </c>
      <c r="E3019" t="s">
        <v>22576</v>
      </c>
      <c r="F3019" t="s">
        <v>22606</v>
      </c>
      <c r="H3019">
        <v>64.038719700000001</v>
      </c>
      <c r="I3019">
        <v>-109.1154997</v>
      </c>
      <c r="J3019" s="1" t="str">
        <f t="shared" si="313"/>
        <v>Till</v>
      </c>
      <c r="K3019" s="1" t="str">
        <f t="shared" si="314"/>
        <v>Grain Mount: 0.25 – 0.50 mm</v>
      </c>
      <c r="L3019" t="s">
        <v>22224</v>
      </c>
      <c r="M3019" s="1" t="str">
        <f>HYPERLINK("http://geochem.nrcan.gc.ca/cdogs/content/kwd/kwd030536_e.htm", "Lcx")</f>
        <v>Lcx</v>
      </c>
      <c r="N3019" t="s">
        <v>1078</v>
      </c>
      <c r="O3019" t="s">
        <v>246</v>
      </c>
      <c r="P3019" t="s">
        <v>4992</v>
      </c>
      <c r="Q3019" t="s">
        <v>22607</v>
      </c>
      <c r="R3019" t="s">
        <v>61</v>
      </c>
      <c r="S3019" t="s">
        <v>10771</v>
      </c>
      <c r="T3019" t="s">
        <v>5465</v>
      </c>
      <c r="U3019" t="s">
        <v>33</v>
      </c>
      <c r="V3019" t="s">
        <v>662</v>
      </c>
      <c r="W3019" t="s">
        <v>22608</v>
      </c>
      <c r="X3019" t="s">
        <v>22609</v>
      </c>
    </row>
    <row r="3020" spans="1:24" x14ac:dyDescent="0.25">
      <c r="A3020" t="s">
        <v>22610</v>
      </c>
      <c r="B3020" t="s">
        <v>22611</v>
      </c>
      <c r="C3020" s="1" t="str">
        <f t="shared" si="311"/>
        <v>21:0981</v>
      </c>
      <c r="D3020" s="1" t="str">
        <f t="shared" si="312"/>
        <v>21:0001</v>
      </c>
      <c r="E3020" t="s">
        <v>22576</v>
      </c>
      <c r="F3020" t="s">
        <v>22612</v>
      </c>
      <c r="H3020">
        <v>64.038719700000001</v>
      </c>
      <c r="I3020">
        <v>-109.1154997</v>
      </c>
      <c r="J3020" s="1" t="str">
        <f t="shared" si="313"/>
        <v>Till</v>
      </c>
      <c r="K3020" s="1" t="str">
        <f t="shared" si="314"/>
        <v>Grain Mount: 0.25 – 0.50 mm</v>
      </c>
      <c r="L3020" t="s">
        <v>22224</v>
      </c>
      <c r="M3020" s="1" t="str">
        <f>HYPERLINK("http://geochem.nrcan.gc.ca/cdogs/content/kwd/kwd030541_e.htm", "Ti_Mag")</f>
        <v>Ti_Mag</v>
      </c>
      <c r="N3020" t="s">
        <v>495</v>
      </c>
      <c r="O3020" t="s">
        <v>555</v>
      </c>
      <c r="P3020" t="s">
        <v>669</v>
      </c>
      <c r="Q3020" t="s">
        <v>22613</v>
      </c>
      <c r="R3020" t="s">
        <v>220</v>
      </c>
      <c r="S3020" t="s">
        <v>366</v>
      </c>
      <c r="T3020" t="s">
        <v>172</v>
      </c>
      <c r="U3020" t="s">
        <v>33</v>
      </c>
      <c r="V3020" t="s">
        <v>662</v>
      </c>
      <c r="W3020" t="s">
        <v>22614</v>
      </c>
      <c r="X3020" t="s">
        <v>22615</v>
      </c>
    </row>
    <row r="3021" spans="1:24" x14ac:dyDescent="0.25">
      <c r="A3021" t="s">
        <v>22616</v>
      </c>
      <c r="B3021" t="s">
        <v>22617</v>
      </c>
      <c r="C3021" s="1" t="str">
        <f t="shared" si="311"/>
        <v>21:0981</v>
      </c>
      <c r="D3021" s="1" t="str">
        <f t="shared" si="312"/>
        <v>21:0001</v>
      </c>
      <c r="E3021" t="s">
        <v>22576</v>
      </c>
      <c r="F3021" t="s">
        <v>22618</v>
      </c>
      <c r="H3021">
        <v>64.038719700000001</v>
      </c>
      <c r="I3021">
        <v>-109.1154997</v>
      </c>
      <c r="J3021" s="1" t="str">
        <f t="shared" si="313"/>
        <v>Till</v>
      </c>
      <c r="K3021" s="1" t="str">
        <f t="shared" si="314"/>
        <v>Grain Mount: 0.25 – 0.50 mm</v>
      </c>
      <c r="L3021" t="s">
        <v>22224</v>
      </c>
      <c r="M3021" s="1" t="str">
        <f>HYPERLINK("http://geochem.nrcan.gc.ca/cdogs/content/kwd/kwd030120_e.htm", "Ilm")</f>
        <v>Ilm</v>
      </c>
      <c r="N3021" t="s">
        <v>219</v>
      </c>
      <c r="O3021" t="s">
        <v>686</v>
      </c>
      <c r="P3021" t="s">
        <v>709</v>
      </c>
      <c r="Q3021" t="s">
        <v>22619</v>
      </c>
      <c r="R3021" t="s">
        <v>33</v>
      </c>
      <c r="S3021" t="s">
        <v>414</v>
      </c>
      <c r="T3021" t="s">
        <v>22620</v>
      </c>
      <c r="U3021" t="s">
        <v>33</v>
      </c>
      <c r="V3021" t="s">
        <v>36</v>
      </c>
      <c r="W3021" t="s">
        <v>22621</v>
      </c>
      <c r="X3021" t="s">
        <v>22622</v>
      </c>
    </row>
    <row r="3022" spans="1:24" x14ac:dyDescent="0.25">
      <c r="A3022" t="s">
        <v>22623</v>
      </c>
      <c r="B3022" t="s">
        <v>22624</v>
      </c>
      <c r="C3022" s="1" t="str">
        <f t="shared" si="311"/>
        <v>21:0981</v>
      </c>
      <c r="D3022" s="1" t="str">
        <f t="shared" si="312"/>
        <v>21:0001</v>
      </c>
      <c r="E3022" t="s">
        <v>22576</v>
      </c>
      <c r="F3022" t="s">
        <v>22625</v>
      </c>
      <c r="H3022">
        <v>64.038719700000001</v>
      </c>
      <c r="I3022">
        <v>-109.1154997</v>
      </c>
      <c r="J3022" s="1" t="str">
        <f t="shared" si="313"/>
        <v>Till</v>
      </c>
      <c r="K3022" s="1" t="str">
        <f t="shared" si="314"/>
        <v>Grain Mount: 0.25 – 0.50 mm</v>
      </c>
      <c r="L3022" t="s">
        <v>22224</v>
      </c>
      <c r="M3022" s="1" t="str">
        <f>HYPERLINK("http://geochem.nrcan.gc.ca/cdogs/content/kwd/kwd030120_e.htm", "Ilm")</f>
        <v>Ilm</v>
      </c>
      <c r="N3022" t="s">
        <v>509</v>
      </c>
      <c r="O3022" t="s">
        <v>33</v>
      </c>
      <c r="P3022" t="s">
        <v>669</v>
      </c>
      <c r="Q3022" t="s">
        <v>22626</v>
      </c>
      <c r="R3022" t="s">
        <v>226</v>
      </c>
      <c r="S3022" t="s">
        <v>858</v>
      </c>
      <c r="T3022" t="s">
        <v>22627</v>
      </c>
      <c r="U3022" t="s">
        <v>33</v>
      </c>
      <c r="V3022" t="s">
        <v>33</v>
      </c>
      <c r="W3022" t="s">
        <v>22628</v>
      </c>
      <c r="X3022" t="s">
        <v>22629</v>
      </c>
    </row>
    <row r="3023" spans="1:24" x14ac:dyDescent="0.25">
      <c r="A3023" t="s">
        <v>22630</v>
      </c>
      <c r="B3023" t="s">
        <v>22631</v>
      </c>
      <c r="C3023" s="1" t="str">
        <f t="shared" si="311"/>
        <v>21:0981</v>
      </c>
      <c r="D3023" s="1" t="str">
        <f t="shared" si="312"/>
        <v>21:0001</v>
      </c>
      <c r="E3023" t="s">
        <v>22576</v>
      </c>
      <c r="F3023" t="s">
        <v>22632</v>
      </c>
      <c r="H3023">
        <v>64.038719700000001</v>
      </c>
      <c r="I3023">
        <v>-109.1154997</v>
      </c>
      <c r="J3023" s="1" t="str">
        <f t="shared" si="313"/>
        <v>Till</v>
      </c>
      <c r="K3023" s="1" t="str">
        <f t="shared" si="314"/>
        <v>Grain Mount: 0.25 – 0.50 mm</v>
      </c>
      <c r="L3023" t="s">
        <v>22224</v>
      </c>
      <c r="M3023" s="1" t="str">
        <f>HYPERLINK("http://geochem.nrcan.gc.ca/cdogs/content/kwd/kwd030536_e.htm", "Lcx")</f>
        <v>Lcx</v>
      </c>
      <c r="N3023" t="s">
        <v>1027</v>
      </c>
      <c r="O3023" t="s">
        <v>33</v>
      </c>
      <c r="P3023" t="s">
        <v>1350</v>
      </c>
      <c r="Q3023" t="s">
        <v>22633</v>
      </c>
      <c r="R3023" t="s">
        <v>87</v>
      </c>
      <c r="S3023" t="s">
        <v>19980</v>
      </c>
      <c r="T3023" t="s">
        <v>4363</v>
      </c>
      <c r="U3023" t="s">
        <v>33</v>
      </c>
      <c r="V3023" t="s">
        <v>33</v>
      </c>
      <c r="W3023" t="s">
        <v>22634</v>
      </c>
      <c r="X3023" t="s">
        <v>22635</v>
      </c>
    </row>
    <row r="3024" spans="1:24" x14ac:dyDescent="0.25">
      <c r="A3024" t="s">
        <v>22636</v>
      </c>
      <c r="B3024" t="s">
        <v>22637</v>
      </c>
      <c r="C3024" s="1" t="str">
        <f t="shared" si="311"/>
        <v>21:0981</v>
      </c>
      <c r="D3024" s="1" t="str">
        <f t="shared" si="312"/>
        <v>21:0001</v>
      </c>
      <c r="E3024" t="s">
        <v>22576</v>
      </c>
      <c r="F3024" t="s">
        <v>22638</v>
      </c>
      <c r="H3024">
        <v>64.038719700000001</v>
      </c>
      <c r="I3024">
        <v>-109.1154997</v>
      </c>
      <c r="J3024" s="1" t="str">
        <f t="shared" si="313"/>
        <v>Till</v>
      </c>
      <c r="K3024" s="1" t="str">
        <f t="shared" si="314"/>
        <v>Grain Mount: 0.25 – 0.50 mm</v>
      </c>
      <c r="L3024" t="s">
        <v>22224</v>
      </c>
      <c r="M3024" s="1" t="str">
        <f>HYPERLINK("http://geochem.nrcan.gc.ca/cdogs/content/kwd/kwd030120_e.htm", "Ilm")</f>
        <v>Ilm</v>
      </c>
      <c r="N3024" t="s">
        <v>170</v>
      </c>
      <c r="O3024" t="s">
        <v>474</v>
      </c>
      <c r="P3024" t="s">
        <v>782</v>
      </c>
      <c r="Q3024" t="s">
        <v>22639</v>
      </c>
      <c r="R3024" t="s">
        <v>87</v>
      </c>
      <c r="S3024" t="s">
        <v>1527</v>
      </c>
      <c r="T3024" t="s">
        <v>15972</v>
      </c>
      <c r="U3024" t="s">
        <v>33</v>
      </c>
      <c r="V3024" t="s">
        <v>33</v>
      </c>
      <c r="W3024" t="s">
        <v>22640</v>
      </c>
      <c r="X3024" t="s">
        <v>968</v>
      </c>
    </row>
    <row r="3025" spans="1:24" x14ac:dyDescent="0.25">
      <c r="A3025" t="s">
        <v>22641</v>
      </c>
      <c r="B3025" t="s">
        <v>22642</v>
      </c>
      <c r="C3025" s="1" t="str">
        <f t="shared" si="311"/>
        <v>21:0981</v>
      </c>
      <c r="D3025" s="1" t="str">
        <f t="shared" si="312"/>
        <v>21:0001</v>
      </c>
      <c r="E3025" t="s">
        <v>22576</v>
      </c>
      <c r="F3025" t="s">
        <v>22643</v>
      </c>
      <c r="H3025">
        <v>64.038719700000001</v>
      </c>
      <c r="I3025">
        <v>-109.1154997</v>
      </c>
      <c r="J3025" s="1" t="str">
        <f t="shared" si="313"/>
        <v>Till</v>
      </c>
      <c r="K3025" s="1" t="str">
        <f t="shared" si="314"/>
        <v>Grain Mount: 0.25 – 0.50 mm</v>
      </c>
      <c r="L3025" t="s">
        <v>22224</v>
      </c>
      <c r="M3025" s="1" t="str">
        <f>HYPERLINK("http://geochem.nrcan.gc.ca/cdogs/content/kwd/kwd030536_e.htm", "Lcx")</f>
        <v>Lcx</v>
      </c>
      <c r="N3025" t="s">
        <v>104</v>
      </c>
      <c r="O3025" t="s">
        <v>245</v>
      </c>
      <c r="P3025" t="s">
        <v>765</v>
      </c>
      <c r="Q3025" t="s">
        <v>22644</v>
      </c>
      <c r="R3025" t="s">
        <v>366</v>
      </c>
      <c r="S3025" t="s">
        <v>20467</v>
      </c>
      <c r="T3025" t="s">
        <v>4830</v>
      </c>
      <c r="U3025" t="s">
        <v>33</v>
      </c>
      <c r="V3025" t="s">
        <v>33</v>
      </c>
      <c r="W3025" t="s">
        <v>22645</v>
      </c>
      <c r="X3025" t="s">
        <v>19500</v>
      </c>
    </row>
    <row r="3026" spans="1:24" x14ac:dyDescent="0.25">
      <c r="A3026" t="s">
        <v>22646</v>
      </c>
      <c r="B3026" t="s">
        <v>22647</v>
      </c>
      <c r="C3026" s="1" t="str">
        <f t="shared" si="311"/>
        <v>21:0981</v>
      </c>
      <c r="D3026" s="1" t="str">
        <f t="shared" si="312"/>
        <v>21:0001</v>
      </c>
      <c r="E3026" t="s">
        <v>22576</v>
      </c>
      <c r="F3026" t="s">
        <v>22648</v>
      </c>
      <c r="H3026">
        <v>64.038719700000001</v>
      </c>
      <c r="I3026">
        <v>-109.1154997</v>
      </c>
      <c r="J3026" s="1" t="str">
        <f t="shared" si="313"/>
        <v>Till</v>
      </c>
      <c r="K3026" s="1" t="str">
        <f t="shared" si="314"/>
        <v>Grain Mount: 0.25 – 0.50 mm</v>
      </c>
      <c r="L3026" t="s">
        <v>22224</v>
      </c>
      <c r="M3026" s="1" t="str">
        <f>HYPERLINK("http://geochem.nrcan.gc.ca/cdogs/content/kwd/kwd030120_e.htm", "Ilm")</f>
        <v>Ilm</v>
      </c>
      <c r="N3026" t="s">
        <v>380</v>
      </c>
      <c r="O3026" t="s">
        <v>223</v>
      </c>
      <c r="P3026" t="s">
        <v>1269</v>
      </c>
      <c r="Q3026" t="s">
        <v>15941</v>
      </c>
      <c r="R3026" t="s">
        <v>474</v>
      </c>
      <c r="S3026" t="s">
        <v>2234</v>
      </c>
      <c r="T3026" t="s">
        <v>22649</v>
      </c>
      <c r="U3026" t="s">
        <v>424</v>
      </c>
      <c r="V3026" t="s">
        <v>966</v>
      </c>
      <c r="W3026" t="s">
        <v>22650</v>
      </c>
      <c r="X3026" t="s">
        <v>17816</v>
      </c>
    </row>
    <row r="3027" spans="1:24" x14ac:dyDescent="0.25">
      <c r="A3027" t="s">
        <v>22651</v>
      </c>
      <c r="B3027" t="s">
        <v>22652</v>
      </c>
      <c r="C3027" s="1" t="str">
        <f t="shared" si="311"/>
        <v>21:0981</v>
      </c>
      <c r="D3027" s="1" t="str">
        <f t="shared" si="312"/>
        <v>21:0001</v>
      </c>
      <c r="E3027" t="s">
        <v>22576</v>
      </c>
      <c r="F3027" t="s">
        <v>22653</v>
      </c>
      <c r="H3027">
        <v>64.038719700000001</v>
      </c>
      <c r="I3027">
        <v>-109.1154997</v>
      </c>
      <c r="J3027" s="1" t="str">
        <f t="shared" si="313"/>
        <v>Till</v>
      </c>
      <c r="K3027" s="1" t="str">
        <f t="shared" si="314"/>
        <v>Grain Mount: 0.25 – 0.50 mm</v>
      </c>
      <c r="L3027" t="s">
        <v>22224</v>
      </c>
      <c r="M3027" s="1" t="str">
        <f>HYPERLINK("http://geochem.nrcan.gc.ca/cdogs/content/kwd/kwd030541_e.htm", "Ti_Mag")</f>
        <v>Ti_Mag</v>
      </c>
      <c r="N3027" t="s">
        <v>5478</v>
      </c>
      <c r="O3027" t="s">
        <v>474</v>
      </c>
      <c r="P3027" t="s">
        <v>4714</v>
      </c>
      <c r="Q3027" t="s">
        <v>22654</v>
      </c>
      <c r="R3027" t="s">
        <v>87</v>
      </c>
      <c r="S3027" t="s">
        <v>643</v>
      </c>
      <c r="T3027" t="s">
        <v>633</v>
      </c>
      <c r="U3027" t="s">
        <v>424</v>
      </c>
      <c r="V3027" t="s">
        <v>50</v>
      </c>
      <c r="W3027" t="s">
        <v>22655</v>
      </c>
      <c r="X3027" t="s">
        <v>22656</v>
      </c>
    </row>
    <row r="3028" spans="1:24" x14ac:dyDescent="0.25">
      <c r="A3028" t="s">
        <v>22657</v>
      </c>
      <c r="B3028" t="s">
        <v>22658</v>
      </c>
      <c r="C3028" s="1" t="str">
        <f t="shared" ref="C3028:C3091" si="316">HYPERLINK("http://geochem.nrcan.gc.ca/cdogs/content/bdl/bdl210981_e.htm", "21:0981")</f>
        <v>21:0981</v>
      </c>
      <c r="D3028" s="1" t="str">
        <f t="shared" ref="D3028:D3091" si="317">HYPERLINK("http://geochem.nrcan.gc.ca/cdogs/content/svy/svy210001_e.htm", "21:0001")</f>
        <v>21:0001</v>
      </c>
      <c r="E3028" t="s">
        <v>22576</v>
      </c>
      <c r="F3028" t="s">
        <v>22659</v>
      </c>
      <c r="H3028">
        <v>64.038719700000001</v>
      </c>
      <c r="I3028">
        <v>-109.1154997</v>
      </c>
      <c r="J3028" s="1" t="str">
        <f t="shared" si="313"/>
        <v>Till</v>
      </c>
      <c r="K3028" s="1" t="str">
        <f t="shared" si="314"/>
        <v>Grain Mount: 0.25 – 0.50 mm</v>
      </c>
      <c r="L3028" t="s">
        <v>22224</v>
      </c>
      <c r="M3028" s="1" t="str">
        <f>HYPERLINK("http://geochem.nrcan.gc.ca/cdogs/content/kwd/kwd030120_e.htm", "Ilm")</f>
        <v>Ilm</v>
      </c>
      <c r="N3028" t="s">
        <v>701</v>
      </c>
      <c r="O3028" t="s">
        <v>36</v>
      </c>
      <c r="P3028" t="s">
        <v>641</v>
      </c>
      <c r="Q3028" t="s">
        <v>22660</v>
      </c>
      <c r="R3028" t="s">
        <v>33</v>
      </c>
      <c r="S3028" t="s">
        <v>10012</v>
      </c>
      <c r="T3028" t="s">
        <v>22661</v>
      </c>
      <c r="U3028" t="s">
        <v>686</v>
      </c>
      <c r="V3028" t="s">
        <v>33</v>
      </c>
      <c r="W3028" t="s">
        <v>3508</v>
      </c>
      <c r="X3028" t="s">
        <v>21978</v>
      </c>
    </row>
    <row r="3029" spans="1:24" x14ac:dyDescent="0.25">
      <c r="A3029" t="s">
        <v>22662</v>
      </c>
      <c r="B3029" t="s">
        <v>22663</v>
      </c>
      <c r="C3029" s="1" t="str">
        <f t="shared" si="316"/>
        <v>21:0981</v>
      </c>
      <c r="D3029" s="1" t="str">
        <f t="shared" si="317"/>
        <v>21:0001</v>
      </c>
      <c r="E3029" t="s">
        <v>22664</v>
      </c>
      <c r="F3029" t="s">
        <v>22665</v>
      </c>
      <c r="H3029">
        <v>64.204257299999995</v>
      </c>
      <c r="I3029">
        <v>-109.0440766</v>
      </c>
      <c r="J3029" s="1" t="str">
        <f t="shared" si="313"/>
        <v>Till</v>
      </c>
      <c r="K3029" s="1" t="str">
        <f t="shared" si="314"/>
        <v>Grain Mount: 0.25 – 0.50 mm</v>
      </c>
      <c r="L3029" t="s">
        <v>22224</v>
      </c>
      <c r="M3029" s="1" t="str">
        <f>HYPERLINK("http://geochem.nrcan.gc.ca/cdogs/content/kwd/kwd030120_e.htm", "Ilm")</f>
        <v>Ilm</v>
      </c>
      <c r="N3029" t="s">
        <v>669</v>
      </c>
      <c r="O3029" t="s">
        <v>555</v>
      </c>
      <c r="P3029" t="s">
        <v>129</v>
      </c>
      <c r="Q3029" t="s">
        <v>22666</v>
      </c>
      <c r="R3029" t="s">
        <v>555</v>
      </c>
      <c r="S3029" t="s">
        <v>19645</v>
      </c>
      <c r="T3029" t="s">
        <v>22667</v>
      </c>
      <c r="U3029" t="s">
        <v>307</v>
      </c>
      <c r="V3029" t="s">
        <v>33</v>
      </c>
      <c r="W3029" t="s">
        <v>22668</v>
      </c>
      <c r="X3029" t="s">
        <v>22669</v>
      </c>
    </row>
    <row r="3030" spans="1:24" x14ac:dyDescent="0.25">
      <c r="A3030" t="s">
        <v>22670</v>
      </c>
      <c r="B3030" t="s">
        <v>22671</v>
      </c>
      <c r="C3030" s="1" t="str">
        <f t="shared" si="316"/>
        <v>21:0981</v>
      </c>
      <c r="D3030" s="1" t="str">
        <f t="shared" si="317"/>
        <v>21:0001</v>
      </c>
      <c r="E3030" t="s">
        <v>22664</v>
      </c>
      <c r="F3030" t="s">
        <v>22672</v>
      </c>
      <c r="H3030">
        <v>64.204257299999995</v>
      </c>
      <c r="I3030">
        <v>-109.0440766</v>
      </c>
      <c r="J3030" s="1" t="str">
        <f t="shared" si="313"/>
        <v>Till</v>
      </c>
      <c r="K3030" s="1" t="str">
        <f t="shared" si="314"/>
        <v>Grain Mount: 0.25 – 0.50 mm</v>
      </c>
      <c r="L3030" t="s">
        <v>22224</v>
      </c>
      <c r="M3030" s="1" t="str">
        <f>HYPERLINK("http://geochem.nrcan.gc.ca/cdogs/content/kwd/kwd030120_e.htm", "Ilm")</f>
        <v>Ilm</v>
      </c>
      <c r="N3030" t="s">
        <v>233</v>
      </c>
      <c r="O3030" t="s">
        <v>462</v>
      </c>
      <c r="P3030" t="s">
        <v>291</v>
      </c>
      <c r="Q3030" t="s">
        <v>22673</v>
      </c>
      <c r="R3030" t="s">
        <v>33</v>
      </c>
      <c r="S3030" t="s">
        <v>9267</v>
      </c>
      <c r="T3030" t="s">
        <v>13846</v>
      </c>
      <c r="U3030" t="s">
        <v>142</v>
      </c>
      <c r="V3030" t="s">
        <v>462</v>
      </c>
      <c r="W3030" t="s">
        <v>22674</v>
      </c>
      <c r="X3030" t="s">
        <v>22675</v>
      </c>
    </row>
    <row r="3031" spans="1:24" x14ac:dyDescent="0.25">
      <c r="A3031" t="s">
        <v>22676</v>
      </c>
      <c r="B3031" t="s">
        <v>22677</v>
      </c>
      <c r="C3031" s="1" t="str">
        <f t="shared" si="316"/>
        <v>21:0981</v>
      </c>
      <c r="D3031" s="1" t="str">
        <f t="shared" si="317"/>
        <v>21:0001</v>
      </c>
      <c r="E3031" t="s">
        <v>22664</v>
      </c>
      <c r="F3031" t="s">
        <v>22678</v>
      </c>
      <c r="H3031">
        <v>64.204257299999995</v>
      </c>
      <c r="I3031">
        <v>-109.0440766</v>
      </c>
      <c r="J3031" s="1" t="str">
        <f t="shared" si="313"/>
        <v>Till</v>
      </c>
      <c r="K3031" s="1" t="str">
        <f t="shared" si="314"/>
        <v>Grain Mount: 0.25 – 0.50 mm</v>
      </c>
      <c r="L3031" t="s">
        <v>22224</v>
      </c>
      <c r="M3031" s="1" t="str">
        <f>HYPERLINK("http://geochem.nrcan.gc.ca/cdogs/content/kwd/kwd030541_e.htm", "Ti_Mag")</f>
        <v>Ti_Mag</v>
      </c>
      <c r="N3031" t="s">
        <v>494</v>
      </c>
      <c r="O3031" t="s">
        <v>33</v>
      </c>
      <c r="P3031" t="s">
        <v>641</v>
      </c>
      <c r="Q3031" t="s">
        <v>22679</v>
      </c>
      <c r="R3031" t="s">
        <v>33</v>
      </c>
      <c r="S3031" t="s">
        <v>33</v>
      </c>
      <c r="T3031" t="s">
        <v>2257</v>
      </c>
      <c r="U3031" t="s">
        <v>33</v>
      </c>
      <c r="V3031" t="s">
        <v>555</v>
      </c>
      <c r="W3031" t="s">
        <v>22680</v>
      </c>
      <c r="X3031" t="s">
        <v>22681</v>
      </c>
    </row>
    <row r="3032" spans="1:24" x14ac:dyDescent="0.25">
      <c r="A3032" t="s">
        <v>22682</v>
      </c>
      <c r="B3032" t="s">
        <v>22683</v>
      </c>
      <c r="C3032" s="1" t="str">
        <f t="shared" si="316"/>
        <v>21:0981</v>
      </c>
      <c r="D3032" s="1" t="str">
        <f t="shared" si="317"/>
        <v>21:0001</v>
      </c>
      <c r="E3032" t="s">
        <v>22664</v>
      </c>
      <c r="F3032" t="s">
        <v>22684</v>
      </c>
      <c r="H3032">
        <v>64.204257299999995</v>
      </c>
      <c r="I3032">
        <v>-109.0440766</v>
      </c>
      <c r="J3032" s="1" t="str">
        <f t="shared" si="313"/>
        <v>Till</v>
      </c>
      <c r="K3032" s="1" t="str">
        <f t="shared" si="314"/>
        <v>Grain Mount: 0.25 – 0.50 mm</v>
      </c>
      <c r="L3032" t="s">
        <v>22224</v>
      </c>
      <c r="M3032" s="1" t="str">
        <f>HYPERLINK("http://geochem.nrcan.gc.ca/cdogs/content/kwd/kwd030541_e.htm", "Ti_Mag")</f>
        <v>Ti_Mag</v>
      </c>
      <c r="N3032" t="s">
        <v>490</v>
      </c>
      <c r="O3032" t="s">
        <v>474</v>
      </c>
      <c r="P3032" t="s">
        <v>186</v>
      </c>
      <c r="Q3032" t="s">
        <v>22685</v>
      </c>
      <c r="R3032" t="s">
        <v>33</v>
      </c>
      <c r="S3032" t="s">
        <v>278</v>
      </c>
      <c r="T3032" t="s">
        <v>815</v>
      </c>
      <c r="U3032" t="s">
        <v>61</v>
      </c>
      <c r="V3032" t="s">
        <v>1503</v>
      </c>
      <c r="W3032" t="s">
        <v>22686</v>
      </c>
      <c r="X3032" t="s">
        <v>22687</v>
      </c>
    </row>
    <row r="3033" spans="1:24" x14ac:dyDescent="0.25">
      <c r="A3033" t="s">
        <v>22688</v>
      </c>
      <c r="B3033" t="s">
        <v>22689</v>
      </c>
      <c r="C3033" s="1" t="str">
        <f t="shared" si="316"/>
        <v>21:0981</v>
      </c>
      <c r="D3033" s="1" t="str">
        <f t="shared" si="317"/>
        <v>21:0001</v>
      </c>
      <c r="E3033" t="s">
        <v>22664</v>
      </c>
      <c r="F3033" t="s">
        <v>22690</v>
      </c>
      <c r="H3033">
        <v>64.204257299999995</v>
      </c>
      <c r="I3033">
        <v>-109.0440766</v>
      </c>
      <c r="J3033" s="1" t="str">
        <f t="shared" si="313"/>
        <v>Till</v>
      </c>
      <c r="K3033" s="1" t="str">
        <f t="shared" si="314"/>
        <v>Grain Mount: 0.25 – 0.50 mm</v>
      </c>
      <c r="L3033" t="s">
        <v>22224</v>
      </c>
      <c r="M3033" s="1" t="str">
        <f>HYPERLINK("http://geochem.nrcan.gc.ca/cdogs/content/kwd/kwd030120_e.htm", "Ilm")</f>
        <v>Ilm</v>
      </c>
      <c r="N3033" t="s">
        <v>409</v>
      </c>
      <c r="O3033" t="s">
        <v>641</v>
      </c>
      <c r="P3033" t="s">
        <v>1027</v>
      </c>
      <c r="Q3033" t="s">
        <v>22691</v>
      </c>
      <c r="R3033" t="s">
        <v>245</v>
      </c>
      <c r="S3033" t="s">
        <v>15895</v>
      </c>
      <c r="T3033" t="s">
        <v>2378</v>
      </c>
      <c r="U3033" t="s">
        <v>33</v>
      </c>
      <c r="V3033" t="s">
        <v>33</v>
      </c>
      <c r="W3033" t="s">
        <v>22692</v>
      </c>
      <c r="X3033" t="s">
        <v>16526</v>
      </c>
    </row>
    <row r="3034" spans="1:24" x14ac:dyDescent="0.25">
      <c r="A3034" t="s">
        <v>22693</v>
      </c>
      <c r="B3034" t="s">
        <v>22694</v>
      </c>
      <c r="C3034" s="1" t="str">
        <f t="shared" si="316"/>
        <v>21:0981</v>
      </c>
      <c r="D3034" s="1" t="str">
        <f t="shared" si="317"/>
        <v>21:0001</v>
      </c>
      <c r="E3034" t="s">
        <v>22695</v>
      </c>
      <c r="F3034" t="s">
        <v>22696</v>
      </c>
      <c r="H3034">
        <v>64.345826599999995</v>
      </c>
      <c r="I3034">
        <v>-108.7624807</v>
      </c>
      <c r="J3034" s="1" t="str">
        <f t="shared" si="313"/>
        <v>Till</v>
      </c>
      <c r="K3034" s="1" t="str">
        <f t="shared" si="314"/>
        <v>Grain Mount: 0.25 – 0.50 mm</v>
      </c>
      <c r="L3034" t="s">
        <v>22224</v>
      </c>
      <c r="M3034" s="1" t="str">
        <f>HYPERLINK("http://geochem.nrcan.gc.ca/cdogs/content/kwd/kwd030120_e.htm", "Ilm")</f>
        <v>Ilm</v>
      </c>
      <c r="N3034" t="s">
        <v>318</v>
      </c>
      <c r="O3034" t="s">
        <v>399</v>
      </c>
      <c r="P3034" t="s">
        <v>424</v>
      </c>
      <c r="Q3034" t="s">
        <v>22697</v>
      </c>
      <c r="R3034" t="s">
        <v>101</v>
      </c>
      <c r="S3034" t="s">
        <v>4964</v>
      </c>
      <c r="T3034" t="s">
        <v>9437</v>
      </c>
      <c r="U3034" t="s">
        <v>462</v>
      </c>
      <c r="V3034" t="s">
        <v>33</v>
      </c>
      <c r="W3034" t="s">
        <v>22698</v>
      </c>
      <c r="X3034" t="s">
        <v>9709</v>
      </c>
    </row>
    <row r="3035" spans="1:24" x14ac:dyDescent="0.25">
      <c r="A3035" t="s">
        <v>22699</v>
      </c>
      <c r="B3035" t="s">
        <v>22700</v>
      </c>
      <c r="C3035" s="1" t="str">
        <f t="shared" si="316"/>
        <v>21:0981</v>
      </c>
      <c r="D3035" s="1" t="str">
        <f t="shared" si="317"/>
        <v>21:0001</v>
      </c>
      <c r="E3035" t="s">
        <v>22695</v>
      </c>
      <c r="F3035" t="s">
        <v>22701</v>
      </c>
      <c r="H3035">
        <v>64.345826599999995</v>
      </c>
      <c r="I3035">
        <v>-108.7624807</v>
      </c>
      <c r="J3035" s="1" t="str">
        <f t="shared" si="313"/>
        <v>Till</v>
      </c>
      <c r="K3035" s="1" t="str">
        <f t="shared" si="314"/>
        <v>Grain Mount: 0.25 – 0.50 mm</v>
      </c>
      <c r="L3035" t="s">
        <v>22224</v>
      </c>
      <c r="M3035" s="1" t="str">
        <f>HYPERLINK("http://geochem.nrcan.gc.ca/cdogs/content/kwd/kwd030120_e.htm", "Ilm")</f>
        <v>Ilm</v>
      </c>
      <c r="N3035" t="s">
        <v>411</v>
      </c>
      <c r="O3035" t="s">
        <v>462</v>
      </c>
      <c r="P3035" t="s">
        <v>307</v>
      </c>
      <c r="Q3035" t="s">
        <v>22702</v>
      </c>
      <c r="R3035" t="s">
        <v>90</v>
      </c>
      <c r="S3035" t="s">
        <v>5730</v>
      </c>
      <c r="T3035" t="s">
        <v>22703</v>
      </c>
      <c r="U3035" t="s">
        <v>33</v>
      </c>
      <c r="V3035" t="s">
        <v>462</v>
      </c>
      <c r="W3035" t="s">
        <v>22704</v>
      </c>
      <c r="X3035" t="s">
        <v>22705</v>
      </c>
    </row>
    <row r="3036" spans="1:24" x14ac:dyDescent="0.25">
      <c r="A3036" t="s">
        <v>22706</v>
      </c>
      <c r="B3036" t="s">
        <v>22707</v>
      </c>
      <c r="C3036" s="1" t="str">
        <f t="shared" si="316"/>
        <v>21:0981</v>
      </c>
      <c r="D3036" s="1" t="str">
        <f t="shared" si="317"/>
        <v>21:0001</v>
      </c>
      <c r="E3036" t="s">
        <v>22695</v>
      </c>
      <c r="F3036" t="s">
        <v>22708</v>
      </c>
      <c r="H3036">
        <v>64.345826599999995</v>
      </c>
      <c r="I3036">
        <v>-108.7624807</v>
      </c>
      <c r="J3036" s="1" t="str">
        <f t="shared" si="313"/>
        <v>Till</v>
      </c>
      <c r="K3036" s="1" t="str">
        <f t="shared" si="314"/>
        <v>Grain Mount: 0.25 – 0.50 mm</v>
      </c>
      <c r="L3036" t="s">
        <v>22224</v>
      </c>
      <c r="M3036" s="1" t="str">
        <f>HYPERLINK("http://geochem.nrcan.gc.ca/cdogs/content/kwd/kwd030120_e.htm", "Ilm")</f>
        <v>Ilm</v>
      </c>
      <c r="N3036" t="s">
        <v>380</v>
      </c>
      <c r="O3036" t="s">
        <v>226</v>
      </c>
      <c r="P3036" t="s">
        <v>129</v>
      </c>
      <c r="Q3036" t="s">
        <v>22709</v>
      </c>
      <c r="R3036" t="s">
        <v>226</v>
      </c>
      <c r="S3036" t="s">
        <v>398</v>
      </c>
      <c r="T3036" t="s">
        <v>703</v>
      </c>
      <c r="U3036" t="s">
        <v>424</v>
      </c>
      <c r="V3036" t="s">
        <v>1397</v>
      </c>
      <c r="W3036" t="s">
        <v>22710</v>
      </c>
      <c r="X3036" t="s">
        <v>283</v>
      </c>
    </row>
    <row r="3037" spans="1:24" x14ac:dyDescent="0.25">
      <c r="A3037" t="s">
        <v>22711</v>
      </c>
      <c r="B3037" t="s">
        <v>22712</v>
      </c>
      <c r="C3037" s="1" t="str">
        <f t="shared" si="316"/>
        <v>21:0981</v>
      </c>
      <c r="D3037" s="1" t="str">
        <f t="shared" si="317"/>
        <v>21:0001</v>
      </c>
      <c r="E3037" t="s">
        <v>22695</v>
      </c>
      <c r="F3037" t="s">
        <v>22713</v>
      </c>
      <c r="H3037">
        <v>64.345826599999995</v>
      </c>
      <c r="I3037">
        <v>-108.7624807</v>
      </c>
      <c r="J3037" s="1" t="str">
        <f t="shared" si="313"/>
        <v>Till</v>
      </c>
      <c r="K3037" s="1" t="str">
        <f t="shared" si="314"/>
        <v>Grain Mount: 0.25 – 0.50 mm</v>
      </c>
      <c r="L3037" t="s">
        <v>22224</v>
      </c>
      <c r="M3037" s="1" t="str">
        <f>HYPERLINK("http://geochem.nrcan.gc.ca/cdogs/content/kwd/kwd030120_e.htm", "Ilm")</f>
        <v>Ilm</v>
      </c>
      <c r="N3037" t="s">
        <v>144</v>
      </c>
      <c r="O3037" t="s">
        <v>399</v>
      </c>
      <c r="P3037" t="s">
        <v>221</v>
      </c>
      <c r="Q3037" t="s">
        <v>22714</v>
      </c>
      <c r="R3037" t="s">
        <v>33</v>
      </c>
      <c r="S3037" t="s">
        <v>1262</v>
      </c>
      <c r="T3037" t="s">
        <v>2445</v>
      </c>
      <c r="U3037" t="s">
        <v>33</v>
      </c>
      <c r="V3037" t="s">
        <v>33</v>
      </c>
      <c r="W3037" t="s">
        <v>22715</v>
      </c>
      <c r="X3037" t="s">
        <v>20843</v>
      </c>
    </row>
    <row r="3038" spans="1:24" x14ac:dyDescent="0.25">
      <c r="A3038" t="s">
        <v>22716</v>
      </c>
      <c r="B3038" t="s">
        <v>22717</v>
      </c>
      <c r="C3038" s="1" t="str">
        <f t="shared" si="316"/>
        <v>21:0981</v>
      </c>
      <c r="D3038" s="1" t="str">
        <f t="shared" si="317"/>
        <v>21:0001</v>
      </c>
      <c r="E3038" t="s">
        <v>22695</v>
      </c>
      <c r="F3038" t="s">
        <v>22718</v>
      </c>
      <c r="H3038">
        <v>64.345826599999995</v>
      </c>
      <c r="I3038">
        <v>-108.7624807</v>
      </c>
      <c r="J3038" s="1" t="str">
        <f t="shared" si="313"/>
        <v>Till</v>
      </c>
      <c r="K3038" s="1" t="str">
        <f t="shared" si="314"/>
        <v>Grain Mount: 0.25 – 0.50 mm</v>
      </c>
      <c r="L3038" t="s">
        <v>22224</v>
      </c>
      <c r="M3038" s="1" t="str">
        <f>HYPERLINK("http://geochem.nrcan.gc.ca/cdogs/content/kwd/kwd030536_e.htm", "Lcx")</f>
        <v>Lcx</v>
      </c>
      <c r="N3038" t="s">
        <v>1036</v>
      </c>
      <c r="O3038" t="s">
        <v>220</v>
      </c>
      <c r="P3038" t="s">
        <v>4160</v>
      </c>
      <c r="Q3038" t="s">
        <v>22719</v>
      </c>
      <c r="R3038" t="s">
        <v>220</v>
      </c>
      <c r="S3038" t="s">
        <v>845</v>
      </c>
      <c r="T3038" t="s">
        <v>1284</v>
      </c>
      <c r="U3038" t="s">
        <v>33</v>
      </c>
      <c r="V3038" t="s">
        <v>291</v>
      </c>
      <c r="W3038" t="s">
        <v>22720</v>
      </c>
      <c r="X3038" t="s">
        <v>22721</v>
      </c>
    </row>
    <row r="3039" spans="1:24" x14ac:dyDescent="0.25">
      <c r="A3039" t="s">
        <v>22722</v>
      </c>
      <c r="B3039" t="s">
        <v>22723</v>
      </c>
      <c r="C3039" s="1" t="str">
        <f t="shared" si="316"/>
        <v>21:0981</v>
      </c>
      <c r="D3039" s="1" t="str">
        <f t="shared" si="317"/>
        <v>21:0001</v>
      </c>
      <c r="E3039" t="s">
        <v>22695</v>
      </c>
      <c r="F3039" t="s">
        <v>22724</v>
      </c>
      <c r="H3039">
        <v>64.345826599999995</v>
      </c>
      <c r="I3039">
        <v>-108.7624807</v>
      </c>
      <c r="J3039" s="1" t="str">
        <f t="shared" ref="J3039:J3102" si="318">HYPERLINK("http://geochem.nrcan.gc.ca/cdogs/content/kwd/kwd020044_e.htm", "Till")</f>
        <v>Till</v>
      </c>
      <c r="K3039" s="1" t="str">
        <f t="shared" si="314"/>
        <v>Grain Mount: 0.25 – 0.50 mm</v>
      </c>
      <c r="L3039" t="s">
        <v>22224</v>
      </c>
      <c r="M3039" s="1" t="str">
        <f>HYPERLINK("http://geochem.nrcan.gc.ca/cdogs/content/kwd/kwd030118_e.htm", "Hem")</f>
        <v>Hem</v>
      </c>
      <c r="N3039" t="s">
        <v>104</v>
      </c>
      <c r="O3039" t="s">
        <v>234</v>
      </c>
      <c r="P3039" t="s">
        <v>254</v>
      </c>
      <c r="Q3039" t="s">
        <v>22725</v>
      </c>
      <c r="R3039" t="s">
        <v>226</v>
      </c>
      <c r="S3039" t="s">
        <v>33</v>
      </c>
      <c r="T3039" t="s">
        <v>33</v>
      </c>
      <c r="U3039" t="s">
        <v>33</v>
      </c>
      <c r="V3039" t="s">
        <v>168</v>
      </c>
      <c r="W3039" t="s">
        <v>33</v>
      </c>
      <c r="X3039" t="s">
        <v>22726</v>
      </c>
    </row>
    <row r="3040" spans="1:24" x14ac:dyDescent="0.25">
      <c r="A3040" t="s">
        <v>22727</v>
      </c>
      <c r="B3040" t="s">
        <v>22728</v>
      </c>
      <c r="C3040" s="1" t="str">
        <f t="shared" si="316"/>
        <v>21:0981</v>
      </c>
      <c r="D3040" s="1" t="str">
        <f t="shared" si="317"/>
        <v>21:0001</v>
      </c>
      <c r="E3040" t="s">
        <v>22695</v>
      </c>
      <c r="F3040" t="s">
        <v>22729</v>
      </c>
      <c r="H3040">
        <v>64.345826599999995</v>
      </c>
      <c r="I3040">
        <v>-108.7624807</v>
      </c>
      <c r="J3040" s="1" t="str">
        <f t="shared" si="318"/>
        <v>Till</v>
      </c>
      <c r="K3040" s="1" t="str">
        <f t="shared" si="314"/>
        <v>Grain Mount: 0.25 – 0.50 mm</v>
      </c>
      <c r="L3040" t="s">
        <v>22224</v>
      </c>
      <c r="M3040" s="1" t="str">
        <f>HYPERLINK("http://geochem.nrcan.gc.ca/cdogs/content/kwd/kwd030541_e.htm", "Ti_Mag")</f>
        <v>Ti_Mag</v>
      </c>
      <c r="N3040" t="s">
        <v>412</v>
      </c>
      <c r="O3040" t="s">
        <v>234</v>
      </c>
      <c r="P3040" t="s">
        <v>1892</v>
      </c>
      <c r="Q3040" t="s">
        <v>22730</v>
      </c>
      <c r="R3040" t="s">
        <v>33</v>
      </c>
      <c r="S3040" t="s">
        <v>245</v>
      </c>
      <c r="T3040" t="s">
        <v>129</v>
      </c>
      <c r="U3040" t="s">
        <v>33</v>
      </c>
      <c r="V3040" t="s">
        <v>4827</v>
      </c>
      <c r="W3040" t="s">
        <v>3250</v>
      </c>
      <c r="X3040" t="s">
        <v>22731</v>
      </c>
    </row>
    <row r="3041" spans="1:24" x14ac:dyDescent="0.25">
      <c r="A3041" t="s">
        <v>22732</v>
      </c>
      <c r="B3041" t="s">
        <v>22733</v>
      </c>
      <c r="C3041" s="1" t="str">
        <f t="shared" si="316"/>
        <v>21:0981</v>
      </c>
      <c r="D3041" s="1" t="str">
        <f t="shared" si="317"/>
        <v>21:0001</v>
      </c>
      <c r="E3041" t="s">
        <v>22695</v>
      </c>
      <c r="F3041" t="s">
        <v>22734</v>
      </c>
      <c r="H3041">
        <v>64.345826599999995</v>
      </c>
      <c r="I3041">
        <v>-108.7624807</v>
      </c>
      <c r="J3041" s="1" t="str">
        <f t="shared" si="318"/>
        <v>Till</v>
      </c>
      <c r="K3041" s="1" t="str">
        <f t="shared" si="314"/>
        <v>Grain Mount: 0.25 – 0.50 mm</v>
      </c>
      <c r="L3041" t="s">
        <v>22224</v>
      </c>
      <c r="M3041" s="1" t="str">
        <f>HYPERLINK("http://geochem.nrcan.gc.ca/cdogs/content/kwd/kwd030120_e.htm", "Ilm")</f>
        <v>Ilm</v>
      </c>
      <c r="N3041" t="s">
        <v>1009</v>
      </c>
      <c r="O3041" t="s">
        <v>235</v>
      </c>
      <c r="P3041" t="s">
        <v>184</v>
      </c>
      <c r="Q3041" t="s">
        <v>22735</v>
      </c>
      <c r="R3041" t="s">
        <v>411</v>
      </c>
      <c r="S3041" t="s">
        <v>6944</v>
      </c>
      <c r="T3041" t="s">
        <v>4646</v>
      </c>
      <c r="U3041" t="s">
        <v>33</v>
      </c>
      <c r="V3041" t="s">
        <v>420</v>
      </c>
      <c r="W3041" t="s">
        <v>3473</v>
      </c>
      <c r="X3041" t="s">
        <v>22736</v>
      </c>
    </row>
    <row r="3042" spans="1:24" x14ac:dyDescent="0.25">
      <c r="A3042" t="s">
        <v>22737</v>
      </c>
      <c r="B3042" t="s">
        <v>22738</v>
      </c>
      <c r="C3042" s="1" t="str">
        <f t="shared" si="316"/>
        <v>21:0981</v>
      </c>
      <c r="D3042" s="1" t="str">
        <f t="shared" si="317"/>
        <v>21:0001</v>
      </c>
      <c r="E3042" t="s">
        <v>22695</v>
      </c>
      <c r="F3042" t="s">
        <v>22739</v>
      </c>
      <c r="H3042">
        <v>64.345826599999995</v>
      </c>
      <c r="I3042">
        <v>-108.7624807</v>
      </c>
      <c r="J3042" s="1" t="str">
        <f t="shared" si="318"/>
        <v>Till</v>
      </c>
      <c r="K3042" s="1" t="str">
        <f t="shared" si="314"/>
        <v>Grain Mount: 0.25 – 0.50 mm</v>
      </c>
      <c r="L3042" t="s">
        <v>22224</v>
      </c>
      <c r="M3042" s="1" t="str">
        <f>HYPERLINK("http://geochem.nrcan.gc.ca/cdogs/content/kwd/kwd030120_e.htm", "Ilm")</f>
        <v>Ilm</v>
      </c>
      <c r="N3042" t="s">
        <v>641</v>
      </c>
      <c r="O3042" t="s">
        <v>33</v>
      </c>
      <c r="P3042" t="s">
        <v>170</v>
      </c>
      <c r="Q3042" t="s">
        <v>22740</v>
      </c>
      <c r="R3042" t="s">
        <v>728</v>
      </c>
      <c r="S3042" t="s">
        <v>3649</v>
      </c>
      <c r="T3042" t="s">
        <v>128</v>
      </c>
      <c r="U3042" t="s">
        <v>474</v>
      </c>
      <c r="V3042" t="s">
        <v>474</v>
      </c>
      <c r="W3042" t="s">
        <v>22741</v>
      </c>
      <c r="X3042" t="s">
        <v>22742</v>
      </c>
    </row>
    <row r="3043" spans="1:24" x14ac:dyDescent="0.25">
      <c r="A3043" t="s">
        <v>22743</v>
      </c>
      <c r="B3043" t="s">
        <v>22744</v>
      </c>
      <c r="C3043" s="1" t="str">
        <f t="shared" si="316"/>
        <v>21:0981</v>
      </c>
      <c r="D3043" s="1" t="str">
        <f t="shared" si="317"/>
        <v>21:0001</v>
      </c>
      <c r="E3043" t="s">
        <v>22695</v>
      </c>
      <c r="F3043" t="s">
        <v>22745</v>
      </c>
      <c r="H3043">
        <v>64.345826599999995</v>
      </c>
      <c r="I3043">
        <v>-108.7624807</v>
      </c>
      <c r="J3043" s="1" t="str">
        <f t="shared" si="318"/>
        <v>Till</v>
      </c>
      <c r="K3043" s="1" t="str">
        <f t="shared" si="314"/>
        <v>Grain Mount: 0.25 – 0.50 mm</v>
      </c>
      <c r="L3043" t="s">
        <v>22224</v>
      </c>
      <c r="M3043" s="1" t="str">
        <f>HYPERLINK("http://geochem.nrcan.gc.ca/cdogs/content/kwd/kwd030125_e.htm", "Rt")</f>
        <v>Rt</v>
      </c>
      <c r="N3043" t="s">
        <v>115</v>
      </c>
      <c r="O3043" t="s">
        <v>220</v>
      </c>
      <c r="P3043" t="s">
        <v>1984</v>
      </c>
      <c r="Q3043" t="s">
        <v>6554</v>
      </c>
      <c r="R3043" t="s">
        <v>226</v>
      </c>
      <c r="S3043" t="s">
        <v>33</v>
      </c>
      <c r="T3043" t="s">
        <v>399</v>
      </c>
      <c r="U3043" t="s">
        <v>33</v>
      </c>
      <c r="V3043" t="s">
        <v>33</v>
      </c>
      <c r="W3043" t="s">
        <v>22746</v>
      </c>
      <c r="X3043" t="s">
        <v>22747</v>
      </c>
    </row>
    <row r="3044" spans="1:24" x14ac:dyDescent="0.25">
      <c r="A3044" t="s">
        <v>22748</v>
      </c>
      <c r="B3044" t="s">
        <v>22749</v>
      </c>
      <c r="C3044" s="1" t="str">
        <f t="shared" si="316"/>
        <v>21:0981</v>
      </c>
      <c r="D3044" s="1" t="str">
        <f t="shared" si="317"/>
        <v>21:0001</v>
      </c>
      <c r="E3044" t="s">
        <v>22695</v>
      </c>
      <c r="F3044" t="s">
        <v>22750</v>
      </c>
      <c r="H3044">
        <v>64.345826599999995</v>
      </c>
      <c r="I3044">
        <v>-108.7624807</v>
      </c>
      <c r="J3044" s="1" t="str">
        <f t="shared" si="318"/>
        <v>Till</v>
      </c>
      <c r="K3044" s="1" t="str">
        <f t="shared" si="314"/>
        <v>Grain Mount: 0.25 – 0.50 mm</v>
      </c>
      <c r="L3044" t="s">
        <v>22224</v>
      </c>
      <c r="M3044" s="1" t="str">
        <f>HYPERLINK("http://geochem.nrcan.gc.ca/cdogs/content/kwd/kwd030120_e.htm", "Ilm")</f>
        <v>Ilm</v>
      </c>
      <c r="N3044" t="s">
        <v>1350</v>
      </c>
      <c r="O3044" t="s">
        <v>234</v>
      </c>
      <c r="P3044" t="s">
        <v>4827</v>
      </c>
      <c r="Q3044" t="s">
        <v>22751</v>
      </c>
      <c r="R3044" t="s">
        <v>33</v>
      </c>
      <c r="S3044" t="s">
        <v>5494</v>
      </c>
      <c r="T3044" t="s">
        <v>3940</v>
      </c>
      <c r="U3044" t="s">
        <v>33</v>
      </c>
      <c r="V3044" t="s">
        <v>33</v>
      </c>
      <c r="W3044" t="s">
        <v>22752</v>
      </c>
      <c r="X3044" t="s">
        <v>22753</v>
      </c>
    </row>
    <row r="3045" spans="1:24" x14ac:dyDescent="0.25">
      <c r="A3045" t="s">
        <v>22754</v>
      </c>
      <c r="B3045" t="s">
        <v>22755</v>
      </c>
      <c r="C3045" s="1" t="str">
        <f t="shared" si="316"/>
        <v>21:0981</v>
      </c>
      <c r="D3045" s="1" t="str">
        <f t="shared" si="317"/>
        <v>21:0001</v>
      </c>
      <c r="E3045" t="s">
        <v>22695</v>
      </c>
      <c r="F3045" t="s">
        <v>22756</v>
      </c>
      <c r="H3045">
        <v>64.345826599999995</v>
      </c>
      <c r="I3045">
        <v>-108.7624807</v>
      </c>
      <c r="J3045" s="1" t="str">
        <f t="shared" si="318"/>
        <v>Till</v>
      </c>
      <c r="K3045" s="1" t="str">
        <f t="shared" si="314"/>
        <v>Grain Mount: 0.25 – 0.50 mm</v>
      </c>
      <c r="L3045" t="s">
        <v>22224</v>
      </c>
      <c r="M3045" s="1" t="str">
        <f>HYPERLINK("http://geochem.nrcan.gc.ca/cdogs/content/kwd/kwd030120_e.htm", "Ilm")</f>
        <v>Ilm</v>
      </c>
      <c r="N3045" t="s">
        <v>490</v>
      </c>
      <c r="O3045" t="s">
        <v>33</v>
      </c>
      <c r="P3045" t="s">
        <v>235</v>
      </c>
      <c r="Q3045" t="s">
        <v>3486</v>
      </c>
      <c r="R3045" t="s">
        <v>33</v>
      </c>
      <c r="S3045" t="s">
        <v>800</v>
      </c>
      <c r="T3045" t="s">
        <v>13693</v>
      </c>
      <c r="U3045" t="s">
        <v>33</v>
      </c>
      <c r="V3045" t="s">
        <v>33</v>
      </c>
      <c r="W3045" t="s">
        <v>22757</v>
      </c>
      <c r="X3045" t="s">
        <v>22758</v>
      </c>
    </row>
    <row r="3046" spans="1:24" x14ac:dyDescent="0.25">
      <c r="A3046" t="s">
        <v>22759</v>
      </c>
      <c r="B3046" t="s">
        <v>22760</v>
      </c>
      <c r="C3046" s="1" t="str">
        <f t="shared" si="316"/>
        <v>21:0981</v>
      </c>
      <c r="D3046" s="1" t="str">
        <f t="shared" si="317"/>
        <v>21:0001</v>
      </c>
      <c r="E3046" t="s">
        <v>22695</v>
      </c>
      <c r="F3046" t="s">
        <v>22761</v>
      </c>
      <c r="H3046">
        <v>64.345826599999995</v>
      </c>
      <c r="I3046">
        <v>-108.7624807</v>
      </c>
      <c r="J3046" s="1" t="str">
        <f t="shared" si="318"/>
        <v>Till</v>
      </c>
      <c r="K3046" s="1" t="str">
        <f t="shared" si="314"/>
        <v>Grain Mount: 0.25 – 0.50 mm</v>
      </c>
      <c r="L3046" t="s">
        <v>22224</v>
      </c>
      <c r="M3046" s="1" t="str">
        <f>HYPERLINK("http://geochem.nrcan.gc.ca/cdogs/content/kwd/kwd030120_e.htm", "Ilm")</f>
        <v>Ilm</v>
      </c>
      <c r="N3046" t="s">
        <v>555</v>
      </c>
      <c r="O3046" t="s">
        <v>220</v>
      </c>
      <c r="P3046" t="s">
        <v>411</v>
      </c>
      <c r="Q3046" t="s">
        <v>22138</v>
      </c>
      <c r="R3046" t="s">
        <v>33</v>
      </c>
      <c r="S3046" t="s">
        <v>219</v>
      </c>
      <c r="T3046" t="s">
        <v>6567</v>
      </c>
      <c r="U3046" t="s">
        <v>33</v>
      </c>
      <c r="V3046" t="s">
        <v>33</v>
      </c>
      <c r="W3046" t="s">
        <v>22762</v>
      </c>
      <c r="X3046" t="s">
        <v>22763</v>
      </c>
    </row>
    <row r="3047" spans="1:24" x14ac:dyDescent="0.25">
      <c r="A3047" t="s">
        <v>22764</v>
      </c>
      <c r="B3047" t="s">
        <v>22765</v>
      </c>
      <c r="C3047" s="1" t="str">
        <f t="shared" si="316"/>
        <v>21:0981</v>
      </c>
      <c r="D3047" s="1" t="str">
        <f t="shared" si="317"/>
        <v>21:0001</v>
      </c>
      <c r="E3047" t="s">
        <v>22766</v>
      </c>
      <c r="F3047" t="s">
        <v>22767</v>
      </c>
      <c r="H3047">
        <v>64.448292100000003</v>
      </c>
      <c r="I3047">
        <v>-108.6780316</v>
      </c>
      <c r="J3047" s="1" t="str">
        <f t="shared" si="318"/>
        <v>Till</v>
      </c>
      <c r="K3047" s="1" t="str">
        <f t="shared" si="314"/>
        <v>Grain Mount: 0.25 – 0.50 mm</v>
      </c>
      <c r="L3047" t="s">
        <v>22224</v>
      </c>
      <c r="M3047" s="1" t="str">
        <f>HYPERLINK("http://geochem.nrcan.gc.ca/cdogs/content/kwd/kwd030548_e.htm", "Ap")</f>
        <v>Ap</v>
      </c>
      <c r="N3047" t="s">
        <v>420</v>
      </c>
      <c r="O3047" t="s">
        <v>22768</v>
      </c>
      <c r="P3047" t="s">
        <v>686</v>
      </c>
      <c r="Q3047" t="s">
        <v>3019</v>
      </c>
      <c r="R3047" t="s">
        <v>420</v>
      </c>
      <c r="S3047" t="s">
        <v>33</v>
      </c>
      <c r="T3047" t="s">
        <v>9707</v>
      </c>
      <c r="U3047" t="s">
        <v>6400</v>
      </c>
      <c r="V3047" t="s">
        <v>720</v>
      </c>
      <c r="W3047" t="s">
        <v>254</v>
      </c>
      <c r="X3047" t="s">
        <v>22769</v>
      </c>
    </row>
    <row r="3048" spans="1:24" x14ac:dyDescent="0.25">
      <c r="A3048" t="s">
        <v>22770</v>
      </c>
      <c r="B3048" t="s">
        <v>22771</v>
      </c>
      <c r="C3048" s="1" t="str">
        <f t="shared" si="316"/>
        <v>21:0981</v>
      </c>
      <c r="D3048" s="1" t="str">
        <f t="shared" si="317"/>
        <v>21:0001</v>
      </c>
      <c r="E3048" t="s">
        <v>22766</v>
      </c>
      <c r="F3048" t="s">
        <v>22772</v>
      </c>
      <c r="H3048">
        <v>64.448292100000003</v>
      </c>
      <c r="I3048">
        <v>-108.6780316</v>
      </c>
      <c r="J3048" s="1" t="str">
        <f t="shared" si="318"/>
        <v>Till</v>
      </c>
      <c r="K3048" s="1" t="str">
        <f t="shared" si="314"/>
        <v>Grain Mount: 0.25 – 0.50 mm</v>
      </c>
      <c r="L3048" t="s">
        <v>22224</v>
      </c>
      <c r="M3048" s="1" t="str">
        <f>HYPERLINK("http://geochem.nrcan.gc.ca/cdogs/content/kwd/kwd030548_e.htm", "Ap")</f>
        <v>Ap</v>
      </c>
      <c r="N3048" t="s">
        <v>33</v>
      </c>
      <c r="O3048" t="s">
        <v>22773</v>
      </c>
      <c r="P3048" t="s">
        <v>33</v>
      </c>
      <c r="Q3048" t="s">
        <v>858</v>
      </c>
      <c r="R3048" t="s">
        <v>366</v>
      </c>
      <c r="S3048" t="s">
        <v>641</v>
      </c>
      <c r="T3048" t="s">
        <v>22774</v>
      </c>
      <c r="U3048" t="s">
        <v>6913</v>
      </c>
      <c r="V3048" t="s">
        <v>531</v>
      </c>
      <c r="W3048" t="s">
        <v>33</v>
      </c>
      <c r="X3048" t="s">
        <v>22775</v>
      </c>
    </row>
    <row r="3049" spans="1:24" x14ac:dyDescent="0.25">
      <c r="A3049" t="s">
        <v>22776</v>
      </c>
      <c r="B3049" t="s">
        <v>22777</v>
      </c>
      <c r="C3049" s="1" t="str">
        <f t="shared" si="316"/>
        <v>21:0981</v>
      </c>
      <c r="D3049" s="1" t="str">
        <f t="shared" si="317"/>
        <v>21:0001</v>
      </c>
      <c r="E3049" t="s">
        <v>22766</v>
      </c>
      <c r="F3049" t="s">
        <v>22778</v>
      </c>
      <c r="H3049">
        <v>64.448292100000003</v>
      </c>
      <c r="I3049">
        <v>-108.6780316</v>
      </c>
      <c r="J3049" s="1" t="str">
        <f t="shared" si="318"/>
        <v>Till</v>
      </c>
      <c r="K3049" s="1" t="str">
        <f t="shared" si="314"/>
        <v>Grain Mount: 0.25 – 0.50 mm</v>
      </c>
      <c r="L3049" t="s">
        <v>22224</v>
      </c>
      <c r="M3049" s="1" t="str">
        <f>HYPERLINK("http://geochem.nrcan.gc.ca/cdogs/content/kwd/kwd030541_e.htm", "Ti_Mag")</f>
        <v>Ti_Mag</v>
      </c>
      <c r="N3049" t="s">
        <v>6087</v>
      </c>
      <c r="O3049" t="s">
        <v>33</v>
      </c>
      <c r="P3049" t="s">
        <v>684</v>
      </c>
      <c r="Q3049" t="s">
        <v>22779</v>
      </c>
      <c r="R3049" t="s">
        <v>33</v>
      </c>
      <c r="S3049" t="s">
        <v>200</v>
      </c>
      <c r="T3049" t="s">
        <v>233</v>
      </c>
      <c r="U3049" t="s">
        <v>331</v>
      </c>
      <c r="V3049" t="s">
        <v>686</v>
      </c>
      <c r="W3049" t="s">
        <v>22780</v>
      </c>
      <c r="X3049" t="s">
        <v>22781</v>
      </c>
    </row>
    <row r="3050" spans="1:24" x14ac:dyDescent="0.25">
      <c r="A3050" t="s">
        <v>22782</v>
      </c>
      <c r="B3050" t="s">
        <v>22783</v>
      </c>
      <c r="C3050" s="1" t="str">
        <f t="shared" si="316"/>
        <v>21:0981</v>
      </c>
      <c r="D3050" s="1" t="str">
        <f t="shared" si="317"/>
        <v>21:0001</v>
      </c>
      <c r="E3050" t="s">
        <v>22766</v>
      </c>
      <c r="F3050" t="s">
        <v>22784</v>
      </c>
      <c r="H3050">
        <v>64.448292100000003</v>
      </c>
      <c r="I3050">
        <v>-108.6780316</v>
      </c>
      <c r="J3050" s="1" t="str">
        <f t="shared" si="318"/>
        <v>Till</v>
      </c>
      <c r="K3050" s="1" t="str">
        <f t="shared" si="314"/>
        <v>Grain Mount: 0.25 – 0.50 mm</v>
      </c>
      <c r="L3050" t="s">
        <v>22224</v>
      </c>
      <c r="M3050" s="1" t="str">
        <f>HYPERLINK("http://geochem.nrcan.gc.ca/cdogs/content/kwd/kwd030120_e.htm", "Ilm")</f>
        <v>Ilm</v>
      </c>
      <c r="N3050" t="s">
        <v>1350</v>
      </c>
      <c r="O3050" t="s">
        <v>33</v>
      </c>
      <c r="P3050" t="s">
        <v>490</v>
      </c>
      <c r="Q3050" t="s">
        <v>22785</v>
      </c>
      <c r="R3050" t="s">
        <v>90</v>
      </c>
      <c r="S3050" t="s">
        <v>5730</v>
      </c>
      <c r="T3050" t="s">
        <v>845</v>
      </c>
      <c r="U3050" t="s">
        <v>33</v>
      </c>
      <c r="V3050" t="s">
        <v>33</v>
      </c>
      <c r="W3050" t="s">
        <v>199</v>
      </c>
      <c r="X3050" t="s">
        <v>14095</v>
      </c>
    </row>
    <row r="3051" spans="1:24" x14ac:dyDescent="0.25">
      <c r="A3051" t="s">
        <v>22786</v>
      </c>
      <c r="B3051" t="s">
        <v>22787</v>
      </c>
      <c r="C3051" s="1" t="str">
        <f t="shared" si="316"/>
        <v>21:0981</v>
      </c>
      <c r="D3051" s="1" t="str">
        <f t="shared" si="317"/>
        <v>21:0001</v>
      </c>
      <c r="E3051" t="s">
        <v>22766</v>
      </c>
      <c r="F3051" t="s">
        <v>22788</v>
      </c>
      <c r="H3051">
        <v>64.448292100000003</v>
      </c>
      <c r="I3051">
        <v>-108.6780316</v>
      </c>
      <c r="J3051" s="1" t="str">
        <f t="shared" si="318"/>
        <v>Till</v>
      </c>
      <c r="K3051" s="1" t="str">
        <f t="shared" si="314"/>
        <v>Grain Mount: 0.25 – 0.50 mm</v>
      </c>
      <c r="L3051" t="s">
        <v>22224</v>
      </c>
      <c r="M3051" s="1" t="str">
        <f>HYPERLINK("http://geochem.nrcan.gc.ca/cdogs/content/kwd/kwd030120_e.htm", "Ilm")</f>
        <v>Ilm</v>
      </c>
      <c r="N3051" t="s">
        <v>307</v>
      </c>
      <c r="O3051" t="s">
        <v>142</v>
      </c>
      <c r="P3051" t="s">
        <v>156</v>
      </c>
      <c r="Q3051" t="s">
        <v>22789</v>
      </c>
      <c r="R3051" t="s">
        <v>33</v>
      </c>
      <c r="S3051" t="s">
        <v>775</v>
      </c>
      <c r="T3051" t="s">
        <v>2377</v>
      </c>
      <c r="U3051" t="s">
        <v>33</v>
      </c>
      <c r="V3051" t="s">
        <v>33</v>
      </c>
      <c r="W3051" t="s">
        <v>22790</v>
      </c>
      <c r="X3051" t="s">
        <v>22791</v>
      </c>
    </row>
    <row r="3052" spans="1:24" x14ac:dyDescent="0.25">
      <c r="A3052" t="s">
        <v>22792</v>
      </c>
      <c r="B3052" t="s">
        <v>22793</v>
      </c>
      <c r="C3052" s="1" t="str">
        <f t="shared" si="316"/>
        <v>21:0981</v>
      </c>
      <c r="D3052" s="1" t="str">
        <f t="shared" si="317"/>
        <v>21:0001</v>
      </c>
      <c r="E3052" t="s">
        <v>22766</v>
      </c>
      <c r="F3052" t="s">
        <v>22794</v>
      </c>
      <c r="H3052">
        <v>64.448292100000003</v>
      </c>
      <c r="I3052">
        <v>-108.6780316</v>
      </c>
      <c r="J3052" s="1" t="str">
        <f t="shared" si="318"/>
        <v>Till</v>
      </c>
      <c r="K3052" s="1" t="str">
        <f t="shared" ref="K3052:K3115" si="319">HYPERLINK("http://geochem.nrcan.gc.ca/cdogs/content/kwd/kwd080043_e.htm", "Grain Mount: 0.25 – 0.50 mm")</f>
        <v>Grain Mount: 0.25 – 0.50 mm</v>
      </c>
      <c r="L3052" t="s">
        <v>22224</v>
      </c>
      <c r="M3052" s="1" t="str">
        <f>HYPERLINK("http://geochem.nrcan.gc.ca/cdogs/content/kwd/kwd030120_e.htm", "Ilm")</f>
        <v>Ilm</v>
      </c>
      <c r="N3052" t="s">
        <v>104</v>
      </c>
      <c r="O3052" t="s">
        <v>33</v>
      </c>
      <c r="P3052" t="s">
        <v>254</v>
      </c>
      <c r="Q3052" t="s">
        <v>22795</v>
      </c>
      <c r="R3052" t="s">
        <v>234</v>
      </c>
      <c r="S3052" t="s">
        <v>5478</v>
      </c>
      <c r="T3052" t="s">
        <v>14274</v>
      </c>
      <c r="U3052" t="s">
        <v>33</v>
      </c>
      <c r="V3052" t="s">
        <v>33</v>
      </c>
      <c r="W3052" t="s">
        <v>22796</v>
      </c>
      <c r="X3052" t="s">
        <v>5963</v>
      </c>
    </row>
    <row r="3053" spans="1:24" x14ac:dyDescent="0.25">
      <c r="A3053" t="s">
        <v>22797</v>
      </c>
      <c r="B3053" t="s">
        <v>22798</v>
      </c>
      <c r="C3053" s="1" t="str">
        <f t="shared" si="316"/>
        <v>21:0981</v>
      </c>
      <c r="D3053" s="1" t="str">
        <f t="shared" si="317"/>
        <v>21:0001</v>
      </c>
      <c r="E3053" t="s">
        <v>22766</v>
      </c>
      <c r="F3053" t="s">
        <v>22799</v>
      </c>
      <c r="H3053">
        <v>64.448292100000003</v>
      </c>
      <c r="I3053">
        <v>-108.6780316</v>
      </c>
      <c r="J3053" s="1" t="str">
        <f t="shared" si="318"/>
        <v>Till</v>
      </c>
      <c r="K3053" s="1" t="str">
        <f t="shared" si="319"/>
        <v>Grain Mount: 0.25 – 0.50 mm</v>
      </c>
      <c r="L3053" t="s">
        <v>22224</v>
      </c>
      <c r="M3053" s="1" t="str">
        <f>HYPERLINK("http://geochem.nrcan.gc.ca/cdogs/content/kwd/kwd030120_e.htm", "Ilm")</f>
        <v>Ilm</v>
      </c>
      <c r="N3053" t="s">
        <v>676</v>
      </c>
      <c r="O3053" t="s">
        <v>33</v>
      </c>
      <c r="P3053" t="s">
        <v>254</v>
      </c>
      <c r="Q3053" t="s">
        <v>22800</v>
      </c>
      <c r="R3053" t="s">
        <v>87</v>
      </c>
      <c r="S3053" t="s">
        <v>3119</v>
      </c>
      <c r="T3053" t="s">
        <v>22801</v>
      </c>
      <c r="U3053" t="s">
        <v>33</v>
      </c>
      <c r="V3053" t="s">
        <v>101</v>
      </c>
      <c r="W3053" t="s">
        <v>22802</v>
      </c>
      <c r="X3053" t="s">
        <v>22803</v>
      </c>
    </row>
    <row r="3054" spans="1:24" x14ac:dyDescent="0.25">
      <c r="A3054" t="s">
        <v>22804</v>
      </c>
      <c r="B3054" t="s">
        <v>22805</v>
      </c>
      <c r="C3054" s="1" t="str">
        <f t="shared" si="316"/>
        <v>21:0981</v>
      </c>
      <c r="D3054" s="1" t="str">
        <f t="shared" si="317"/>
        <v>21:0001</v>
      </c>
      <c r="E3054" t="s">
        <v>22806</v>
      </c>
      <c r="F3054" t="s">
        <v>22807</v>
      </c>
      <c r="H3054">
        <v>64.793106499999993</v>
      </c>
      <c r="I3054">
        <v>-109.5438918</v>
      </c>
      <c r="J3054" s="1" t="str">
        <f t="shared" si="318"/>
        <v>Till</v>
      </c>
      <c r="K3054" s="1" t="str">
        <f t="shared" si="319"/>
        <v>Grain Mount: 0.25 – 0.50 mm</v>
      </c>
      <c r="L3054" t="s">
        <v>15277</v>
      </c>
      <c r="M3054" s="1" t="str">
        <f>HYPERLINK("http://geochem.nrcan.gc.ca/cdogs/content/kwd/kwd030533_e.htm", "Tur")</f>
        <v>Tur</v>
      </c>
      <c r="N3054" t="s">
        <v>22808</v>
      </c>
      <c r="O3054" t="s">
        <v>172</v>
      </c>
      <c r="P3054" t="s">
        <v>33</v>
      </c>
      <c r="Q3054" t="s">
        <v>22809</v>
      </c>
      <c r="R3054" t="s">
        <v>411</v>
      </c>
      <c r="S3054" t="s">
        <v>9131</v>
      </c>
      <c r="T3054" t="s">
        <v>703</v>
      </c>
      <c r="U3054" t="s">
        <v>6292</v>
      </c>
      <c r="V3054" t="s">
        <v>22810</v>
      </c>
      <c r="W3054" t="s">
        <v>1172</v>
      </c>
      <c r="X3054" t="s">
        <v>22811</v>
      </c>
    </row>
    <row r="3055" spans="1:24" x14ac:dyDescent="0.25">
      <c r="A3055" t="s">
        <v>22812</v>
      </c>
      <c r="B3055" t="s">
        <v>22813</v>
      </c>
      <c r="C3055" s="1" t="str">
        <f t="shared" si="316"/>
        <v>21:0981</v>
      </c>
      <c r="D3055" s="1" t="str">
        <f t="shared" si="317"/>
        <v>21:0001</v>
      </c>
      <c r="E3055" t="s">
        <v>22806</v>
      </c>
      <c r="F3055" t="s">
        <v>22814</v>
      </c>
      <c r="H3055">
        <v>64.793106499999993</v>
      </c>
      <c r="I3055">
        <v>-109.5438918</v>
      </c>
      <c r="J3055" s="1" t="str">
        <f t="shared" si="318"/>
        <v>Till</v>
      </c>
      <c r="K3055" s="1" t="str">
        <f t="shared" si="319"/>
        <v>Grain Mount: 0.25 – 0.50 mm</v>
      </c>
      <c r="L3055" t="s">
        <v>15277</v>
      </c>
      <c r="M3055" s="1" t="str">
        <f>HYPERLINK("http://geochem.nrcan.gc.ca/cdogs/content/kwd/kwd030524_e.htm", "Alm")</f>
        <v>Alm</v>
      </c>
      <c r="N3055" t="s">
        <v>6023</v>
      </c>
      <c r="O3055" t="s">
        <v>22815</v>
      </c>
      <c r="P3055" t="s">
        <v>47</v>
      </c>
      <c r="Q3055" t="s">
        <v>22816</v>
      </c>
      <c r="R3055" t="s">
        <v>33</v>
      </c>
      <c r="S3055" t="s">
        <v>2611</v>
      </c>
      <c r="T3055" t="s">
        <v>22817</v>
      </c>
      <c r="U3055" t="s">
        <v>641</v>
      </c>
      <c r="V3055" t="s">
        <v>22818</v>
      </c>
      <c r="W3055" t="s">
        <v>3871</v>
      </c>
      <c r="X3055" t="s">
        <v>20307</v>
      </c>
    </row>
    <row r="3056" spans="1:24" x14ac:dyDescent="0.25">
      <c r="A3056" t="s">
        <v>22819</v>
      </c>
      <c r="B3056" t="s">
        <v>22820</v>
      </c>
      <c r="C3056" s="1" t="str">
        <f t="shared" si="316"/>
        <v>21:0981</v>
      </c>
      <c r="D3056" s="1" t="str">
        <f t="shared" si="317"/>
        <v>21:0001</v>
      </c>
      <c r="E3056" t="s">
        <v>22806</v>
      </c>
      <c r="F3056" t="s">
        <v>22821</v>
      </c>
      <c r="H3056">
        <v>64.793106499999993</v>
      </c>
      <c r="I3056">
        <v>-109.5438918</v>
      </c>
      <c r="J3056" s="1" t="str">
        <f t="shared" si="318"/>
        <v>Till</v>
      </c>
      <c r="K3056" s="1" t="str">
        <f t="shared" si="319"/>
        <v>Grain Mount: 0.25 – 0.50 mm</v>
      </c>
      <c r="L3056" t="s">
        <v>15277</v>
      </c>
      <c r="M3056" s="1" t="str">
        <f>HYPERLINK("http://geochem.nrcan.gc.ca/cdogs/content/kwd/kwd030524_e.htm", "Alm")</f>
        <v>Alm</v>
      </c>
      <c r="N3056" t="s">
        <v>22822</v>
      </c>
      <c r="O3056" t="s">
        <v>22823</v>
      </c>
      <c r="P3056" t="s">
        <v>33</v>
      </c>
      <c r="Q3056" t="s">
        <v>22824</v>
      </c>
      <c r="R3056" t="s">
        <v>226</v>
      </c>
      <c r="S3056" t="s">
        <v>12963</v>
      </c>
      <c r="T3056" t="s">
        <v>22825</v>
      </c>
      <c r="U3056" t="s">
        <v>50</v>
      </c>
      <c r="V3056" t="s">
        <v>22826</v>
      </c>
      <c r="W3056" t="s">
        <v>4206</v>
      </c>
      <c r="X3056" t="s">
        <v>20212</v>
      </c>
    </row>
    <row r="3057" spans="1:24" x14ac:dyDescent="0.25">
      <c r="A3057" t="s">
        <v>22827</v>
      </c>
      <c r="B3057" t="s">
        <v>22828</v>
      </c>
      <c r="C3057" s="1" t="str">
        <f t="shared" si="316"/>
        <v>21:0981</v>
      </c>
      <c r="D3057" s="1" t="str">
        <f t="shared" si="317"/>
        <v>21:0001</v>
      </c>
      <c r="E3057" t="s">
        <v>22806</v>
      </c>
      <c r="F3057" t="s">
        <v>22829</v>
      </c>
      <c r="H3057">
        <v>64.793106499999993</v>
      </c>
      <c r="I3057">
        <v>-109.5438918</v>
      </c>
      <c r="J3057" s="1" t="str">
        <f t="shared" si="318"/>
        <v>Till</v>
      </c>
      <c r="K3057" s="1" t="str">
        <f t="shared" si="319"/>
        <v>Grain Mount: 0.25 – 0.50 mm</v>
      </c>
      <c r="L3057" t="s">
        <v>15277</v>
      </c>
      <c r="M3057" s="1" t="str">
        <f>HYPERLINK("http://geochem.nrcan.gc.ca/cdogs/content/kwd/kwd030524_e.htm", "Alm")</f>
        <v>Alm</v>
      </c>
      <c r="N3057" t="s">
        <v>3315</v>
      </c>
      <c r="O3057" t="s">
        <v>22830</v>
      </c>
      <c r="P3057" t="s">
        <v>33</v>
      </c>
      <c r="Q3057" t="s">
        <v>22831</v>
      </c>
      <c r="R3057" t="s">
        <v>33</v>
      </c>
      <c r="S3057" t="s">
        <v>6521</v>
      </c>
      <c r="T3057" t="s">
        <v>22832</v>
      </c>
      <c r="U3057" t="s">
        <v>449</v>
      </c>
      <c r="V3057" t="s">
        <v>22833</v>
      </c>
      <c r="W3057" t="s">
        <v>1719</v>
      </c>
      <c r="X3057" t="s">
        <v>17068</v>
      </c>
    </row>
    <row r="3058" spans="1:24" x14ac:dyDescent="0.25">
      <c r="A3058" t="s">
        <v>22834</v>
      </c>
      <c r="B3058" t="s">
        <v>22835</v>
      </c>
      <c r="C3058" s="1" t="str">
        <f t="shared" si="316"/>
        <v>21:0981</v>
      </c>
      <c r="D3058" s="1" t="str">
        <f t="shared" si="317"/>
        <v>21:0001</v>
      </c>
      <c r="E3058" t="s">
        <v>22806</v>
      </c>
      <c r="F3058" t="s">
        <v>22836</v>
      </c>
      <c r="H3058">
        <v>64.793106499999993</v>
      </c>
      <c r="I3058">
        <v>-109.5438918</v>
      </c>
      <c r="J3058" s="1" t="str">
        <f t="shared" si="318"/>
        <v>Till</v>
      </c>
      <c r="K3058" s="1" t="str">
        <f t="shared" si="319"/>
        <v>Grain Mount: 0.25 – 0.50 mm</v>
      </c>
      <c r="L3058" t="s">
        <v>15277</v>
      </c>
      <c r="M3058" s="1" t="str">
        <f>HYPERLINK("http://geochem.nrcan.gc.ca/cdogs/content/kwd/kwd030541_e.htm", "Ti_Mag")</f>
        <v>Ti_Mag</v>
      </c>
      <c r="N3058" t="s">
        <v>1223</v>
      </c>
      <c r="O3058" t="s">
        <v>366</v>
      </c>
      <c r="P3058" t="s">
        <v>13645</v>
      </c>
      <c r="Q3058" t="s">
        <v>22837</v>
      </c>
      <c r="R3058" t="s">
        <v>33</v>
      </c>
      <c r="S3058" t="s">
        <v>1309</v>
      </c>
      <c r="T3058" t="s">
        <v>3202</v>
      </c>
      <c r="U3058" t="s">
        <v>33</v>
      </c>
      <c r="V3058" t="s">
        <v>489</v>
      </c>
      <c r="W3058" t="s">
        <v>22838</v>
      </c>
      <c r="X3058" t="s">
        <v>22839</v>
      </c>
    </row>
    <row r="3059" spans="1:24" x14ac:dyDescent="0.25">
      <c r="A3059" t="s">
        <v>22840</v>
      </c>
      <c r="B3059" t="s">
        <v>22841</v>
      </c>
      <c r="C3059" s="1" t="str">
        <f t="shared" si="316"/>
        <v>21:0981</v>
      </c>
      <c r="D3059" s="1" t="str">
        <f t="shared" si="317"/>
        <v>21:0001</v>
      </c>
      <c r="E3059" t="s">
        <v>22806</v>
      </c>
      <c r="F3059" t="s">
        <v>22842</v>
      </c>
      <c r="H3059">
        <v>64.793106499999993</v>
      </c>
      <c r="I3059">
        <v>-109.5438918</v>
      </c>
      <c r="J3059" s="1" t="str">
        <f t="shared" si="318"/>
        <v>Till</v>
      </c>
      <c r="K3059" s="1" t="str">
        <f t="shared" si="319"/>
        <v>Grain Mount: 0.25 – 0.50 mm</v>
      </c>
      <c r="L3059" t="s">
        <v>15277</v>
      </c>
      <c r="M3059" s="1" t="str">
        <f t="shared" ref="M3059:M3065" si="320">HYPERLINK("http://geochem.nrcan.gc.ca/cdogs/content/kwd/kwd030120_e.htm", "Ilm")</f>
        <v>Ilm</v>
      </c>
      <c r="N3059" t="s">
        <v>641</v>
      </c>
      <c r="O3059" t="s">
        <v>33</v>
      </c>
      <c r="P3059" t="s">
        <v>36</v>
      </c>
      <c r="Q3059" t="s">
        <v>22843</v>
      </c>
      <c r="R3059" t="s">
        <v>33</v>
      </c>
      <c r="S3059" t="s">
        <v>22471</v>
      </c>
      <c r="T3059" t="s">
        <v>21497</v>
      </c>
      <c r="U3059" t="s">
        <v>33</v>
      </c>
      <c r="V3059" t="s">
        <v>669</v>
      </c>
      <c r="W3059" t="s">
        <v>22844</v>
      </c>
      <c r="X3059" t="s">
        <v>22845</v>
      </c>
    </row>
    <row r="3060" spans="1:24" x14ac:dyDescent="0.25">
      <c r="A3060" t="s">
        <v>22846</v>
      </c>
      <c r="B3060" t="s">
        <v>22847</v>
      </c>
      <c r="C3060" s="1" t="str">
        <f t="shared" si="316"/>
        <v>21:0981</v>
      </c>
      <c r="D3060" s="1" t="str">
        <f t="shared" si="317"/>
        <v>21:0001</v>
      </c>
      <c r="E3060" t="s">
        <v>22806</v>
      </c>
      <c r="F3060" t="s">
        <v>22848</v>
      </c>
      <c r="H3060">
        <v>64.793106499999993</v>
      </c>
      <c r="I3060">
        <v>-109.5438918</v>
      </c>
      <c r="J3060" s="1" t="str">
        <f t="shared" si="318"/>
        <v>Till</v>
      </c>
      <c r="K3060" s="1" t="str">
        <f t="shared" si="319"/>
        <v>Grain Mount: 0.25 – 0.50 mm</v>
      </c>
      <c r="L3060" t="s">
        <v>15277</v>
      </c>
      <c r="M3060" s="1" t="str">
        <f t="shared" si="320"/>
        <v>Ilm</v>
      </c>
      <c r="N3060" t="s">
        <v>701</v>
      </c>
      <c r="O3060" t="s">
        <v>399</v>
      </c>
      <c r="P3060" t="s">
        <v>1213</v>
      </c>
      <c r="Q3060" t="s">
        <v>11071</v>
      </c>
      <c r="R3060" t="s">
        <v>33</v>
      </c>
      <c r="S3060" t="s">
        <v>1009</v>
      </c>
      <c r="T3060" t="s">
        <v>22849</v>
      </c>
      <c r="U3060" t="s">
        <v>33</v>
      </c>
      <c r="V3060" t="s">
        <v>156</v>
      </c>
      <c r="W3060" t="s">
        <v>11678</v>
      </c>
      <c r="X3060" t="s">
        <v>22850</v>
      </c>
    </row>
    <row r="3061" spans="1:24" x14ac:dyDescent="0.25">
      <c r="A3061" t="s">
        <v>22851</v>
      </c>
      <c r="B3061" t="s">
        <v>22852</v>
      </c>
      <c r="C3061" s="1" t="str">
        <f t="shared" si="316"/>
        <v>21:0981</v>
      </c>
      <c r="D3061" s="1" t="str">
        <f t="shared" si="317"/>
        <v>21:0001</v>
      </c>
      <c r="E3061" t="s">
        <v>22806</v>
      </c>
      <c r="F3061" t="s">
        <v>22853</v>
      </c>
      <c r="H3061">
        <v>64.793106499999993</v>
      </c>
      <c r="I3061">
        <v>-109.5438918</v>
      </c>
      <c r="J3061" s="1" t="str">
        <f t="shared" si="318"/>
        <v>Till</v>
      </c>
      <c r="K3061" s="1" t="str">
        <f t="shared" si="319"/>
        <v>Grain Mount: 0.25 – 0.50 mm</v>
      </c>
      <c r="L3061" t="s">
        <v>15277</v>
      </c>
      <c r="M3061" s="1" t="str">
        <f t="shared" si="320"/>
        <v>Ilm</v>
      </c>
      <c r="N3061" t="s">
        <v>676</v>
      </c>
      <c r="O3061" t="s">
        <v>806</v>
      </c>
      <c r="P3061" t="s">
        <v>1156</v>
      </c>
      <c r="Q3061" t="s">
        <v>22854</v>
      </c>
      <c r="R3061" t="s">
        <v>33</v>
      </c>
      <c r="S3061" t="s">
        <v>2133</v>
      </c>
      <c r="T3061" t="s">
        <v>533</v>
      </c>
      <c r="U3061" t="s">
        <v>33</v>
      </c>
      <c r="V3061" t="s">
        <v>22855</v>
      </c>
      <c r="W3061" t="s">
        <v>22856</v>
      </c>
      <c r="X3061" t="s">
        <v>22857</v>
      </c>
    </row>
    <row r="3062" spans="1:24" x14ac:dyDescent="0.25">
      <c r="A3062" t="s">
        <v>22858</v>
      </c>
      <c r="B3062" t="s">
        <v>22859</v>
      </c>
      <c r="C3062" s="1" t="str">
        <f t="shared" si="316"/>
        <v>21:0981</v>
      </c>
      <c r="D3062" s="1" t="str">
        <f t="shared" si="317"/>
        <v>21:0001</v>
      </c>
      <c r="E3062" t="s">
        <v>22806</v>
      </c>
      <c r="F3062" t="s">
        <v>22860</v>
      </c>
      <c r="H3062">
        <v>64.793106499999993</v>
      </c>
      <c r="I3062">
        <v>-109.5438918</v>
      </c>
      <c r="J3062" s="1" t="str">
        <f t="shared" si="318"/>
        <v>Till</v>
      </c>
      <c r="K3062" s="1" t="str">
        <f t="shared" si="319"/>
        <v>Grain Mount: 0.25 – 0.50 mm</v>
      </c>
      <c r="L3062" t="s">
        <v>15277</v>
      </c>
      <c r="M3062" s="1" t="str">
        <f t="shared" si="320"/>
        <v>Ilm</v>
      </c>
      <c r="N3062" t="s">
        <v>278</v>
      </c>
      <c r="O3062" t="s">
        <v>462</v>
      </c>
      <c r="P3062" t="s">
        <v>156</v>
      </c>
      <c r="Q3062" t="s">
        <v>22861</v>
      </c>
      <c r="R3062" t="s">
        <v>33</v>
      </c>
      <c r="S3062" t="s">
        <v>1528</v>
      </c>
      <c r="T3062" t="s">
        <v>21918</v>
      </c>
      <c r="U3062" t="s">
        <v>33</v>
      </c>
      <c r="V3062" t="s">
        <v>33</v>
      </c>
      <c r="W3062" t="s">
        <v>22862</v>
      </c>
      <c r="X3062" t="s">
        <v>22863</v>
      </c>
    </row>
    <row r="3063" spans="1:24" x14ac:dyDescent="0.25">
      <c r="A3063" t="s">
        <v>22864</v>
      </c>
      <c r="B3063" t="s">
        <v>22865</v>
      </c>
      <c r="C3063" s="1" t="str">
        <f t="shared" si="316"/>
        <v>21:0981</v>
      </c>
      <c r="D3063" s="1" t="str">
        <f t="shared" si="317"/>
        <v>21:0001</v>
      </c>
      <c r="E3063" t="s">
        <v>22806</v>
      </c>
      <c r="F3063" t="s">
        <v>22866</v>
      </c>
      <c r="H3063">
        <v>64.793106499999993</v>
      </c>
      <c r="I3063">
        <v>-109.5438918</v>
      </c>
      <c r="J3063" s="1" t="str">
        <f t="shared" si="318"/>
        <v>Till</v>
      </c>
      <c r="K3063" s="1" t="str">
        <f t="shared" si="319"/>
        <v>Grain Mount: 0.25 – 0.50 mm</v>
      </c>
      <c r="L3063" t="s">
        <v>15277</v>
      </c>
      <c r="M3063" s="1" t="str">
        <f t="shared" si="320"/>
        <v>Ilm</v>
      </c>
      <c r="N3063" t="s">
        <v>676</v>
      </c>
      <c r="O3063" t="s">
        <v>33</v>
      </c>
      <c r="P3063" t="s">
        <v>221</v>
      </c>
      <c r="Q3063" t="s">
        <v>22867</v>
      </c>
      <c r="R3063" t="s">
        <v>33</v>
      </c>
      <c r="S3063" t="s">
        <v>317</v>
      </c>
      <c r="T3063" t="s">
        <v>5592</v>
      </c>
      <c r="U3063" t="s">
        <v>33</v>
      </c>
      <c r="V3063" t="s">
        <v>33</v>
      </c>
      <c r="W3063" t="s">
        <v>22868</v>
      </c>
      <c r="X3063" t="s">
        <v>16360</v>
      </c>
    </row>
    <row r="3064" spans="1:24" x14ac:dyDescent="0.25">
      <c r="A3064" t="s">
        <v>22869</v>
      </c>
      <c r="B3064" t="s">
        <v>22870</v>
      </c>
      <c r="C3064" s="1" t="str">
        <f t="shared" si="316"/>
        <v>21:0981</v>
      </c>
      <c r="D3064" s="1" t="str">
        <f t="shared" si="317"/>
        <v>21:0001</v>
      </c>
      <c r="E3064" t="s">
        <v>22806</v>
      </c>
      <c r="F3064" t="s">
        <v>22871</v>
      </c>
      <c r="H3064">
        <v>64.793106499999993</v>
      </c>
      <c r="I3064">
        <v>-109.5438918</v>
      </c>
      <c r="J3064" s="1" t="str">
        <f t="shared" si="318"/>
        <v>Till</v>
      </c>
      <c r="K3064" s="1" t="str">
        <f t="shared" si="319"/>
        <v>Grain Mount: 0.25 – 0.50 mm</v>
      </c>
      <c r="L3064" t="s">
        <v>15277</v>
      </c>
      <c r="M3064" s="1" t="str">
        <f t="shared" si="320"/>
        <v>Ilm</v>
      </c>
      <c r="N3064" t="s">
        <v>501</v>
      </c>
      <c r="O3064" t="s">
        <v>245</v>
      </c>
      <c r="P3064" t="s">
        <v>245</v>
      </c>
      <c r="Q3064" t="s">
        <v>22872</v>
      </c>
      <c r="R3064" t="s">
        <v>33</v>
      </c>
      <c r="S3064" t="s">
        <v>3502</v>
      </c>
      <c r="T3064" t="s">
        <v>22873</v>
      </c>
      <c r="U3064" t="s">
        <v>33</v>
      </c>
      <c r="V3064" t="s">
        <v>33</v>
      </c>
      <c r="W3064" t="s">
        <v>22874</v>
      </c>
      <c r="X3064" t="s">
        <v>22875</v>
      </c>
    </row>
    <row r="3065" spans="1:24" x14ac:dyDescent="0.25">
      <c r="A3065" t="s">
        <v>22876</v>
      </c>
      <c r="B3065" t="s">
        <v>22877</v>
      </c>
      <c r="C3065" s="1" t="str">
        <f t="shared" si="316"/>
        <v>21:0981</v>
      </c>
      <c r="D3065" s="1" t="str">
        <f t="shared" si="317"/>
        <v>21:0001</v>
      </c>
      <c r="E3065" t="s">
        <v>22806</v>
      </c>
      <c r="F3065" t="s">
        <v>22878</v>
      </c>
      <c r="H3065">
        <v>64.793106499999993</v>
      </c>
      <c r="I3065">
        <v>-109.5438918</v>
      </c>
      <c r="J3065" s="1" t="str">
        <f t="shared" si="318"/>
        <v>Till</v>
      </c>
      <c r="K3065" s="1" t="str">
        <f t="shared" si="319"/>
        <v>Grain Mount: 0.25 – 0.50 mm</v>
      </c>
      <c r="L3065" t="s">
        <v>15277</v>
      </c>
      <c r="M3065" s="1" t="str">
        <f t="shared" si="320"/>
        <v>Ilm</v>
      </c>
      <c r="N3065" t="s">
        <v>291</v>
      </c>
      <c r="O3065" t="s">
        <v>645</v>
      </c>
      <c r="P3065" t="s">
        <v>380</v>
      </c>
      <c r="Q3065" t="s">
        <v>15823</v>
      </c>
      <c r="R3065" t="s">
        <v>366</v>
      </c>
      <c r="S3065" t="s">
        <v>4160</v>
      </c>
      <c r="T3065" t="s">
        <v>1668</v>
      </c>
      <c r="U3065" t="s">
        <v>33</v>
      </c>
      <c r="V3065" t="s">
        <v>33</v>
      </c>
      <c r="W3065" t="s">
        <v>22879</v>
      </c>
      <c r="X3065" t="s">
        <v>22880</v>
      </c>
    </row>
    <row r="3066" spans="1:24" x14ac:dyDescent="0.25">
      <c r="A3066" t="s">
        <v>22881</v>
      </c>
      <c r="B3066" t="s">
        <v>22882</v>
      </c>
      <c r="C3066" s="1" t="str">
        <f t="shared" si="316"/>
        <v>21:0981</v>
      </c>
      <c r="D3066" s="1" t="str">
        <f t="shared" si="317"/>
        <v>21:0001</v>
      </c>
      <c r="E3066" t="s">
        <v>22806</v>
      </c>
      <c r="F3066" t="s">
        <v>22883</v>
      </c>
      <c r="H3066">
        <v>64.793106499999993</v>
      </c>
      <c r="I3066">
        <v>-109.5438918</v>
      </c>
      <c r="J3066" s="1" t="str">
        <f t="shared" si="318"/>
        <v>Till</v>
      </c>
      <c r="K3066" s="1" t="str">
        <f t="shared" si="319"/>
        <v>Grain Mount: 0.25 – 0.50 mm</v>
      </c>
      <c r="L3066" t="s">
        <v>15277</v>
      </c>
      <c r="M3066" s="1" t="str">
        <f>HYPERLINK("http://geochem.nrcan.gc.ca/cdogs/content/kwd/kwd030533_e.htm", "Tur")</f>
        <v>Tur</v>
      </c>
      <c r="N3066" t="s">
        <v>22884</v>
      </c>
      <c r="O3066" t="s">
        <v>4748</v>
      </c>
      <c r="P3066" t="s">
        <v>686</v>
      </c>
      <c r="Q3066" t="s">
        <v>22885</v>
      </c>
      <c r="R3066" t="s">
        <v>50</v>
      </c>
      <c r="S3066" t="s">
        <v>10472</v>
      </c>
      <c r="T3066" t="s">
        <v>3452</v>
      </c>
      <c r="U3066" t="s">
        <v>1091</v>
      </c>
      <c r="V3066" t="s">
        <v>22886</v>
      </c>
      <c r="W3066" t="s">
        <v>3544</v>
      </c>
      <c r="X3066" t="s">
        <v>22887</v>
      </c>
    </row>
    <row r="3067" spans="1:24" x14ac:dyDescent="0.25">
      <c r="A3067" t="s">
        <v>22888</v>
      </c>
      <c r="B3067" t="s">
        <v>22889</v>
      </c>
      <c r="C3067" s="1" t="str">
        <f t="shared" si="316"/>
        <v>21:0981</v>
      </c>
      <c r="D3067" s="1" t="str">
        <f t="shared" si="317"/>
        <v>21:0001</v>
      </c>
      <c r="E3067" t="s">
        <v>22806</v>
      </c>
      <c r="F3067" t="s">
        <v>22890</v>
      </c>
      <c r="H3067">
        <v>64.793106499999993</v>
      </c>
      <c r="I3067">
        <v>-109.5438918</v>
      </c>
      <c r="J3067" s="1" t="str">
        <f t="shared" si="318"/>
        <v>Till</v>
      </c>
      <c r="K3067" s="1" t="str">
        <f t="shared" si="319"/>
        <v>Grain Mount: 0.25 – 0.50 mm</v>
      </c>
      <c r="L3067" t="s">
        <v>15277</v>
      </c>
      <c r="M3067" s="1" t="str">
        <f t="shared" ref="M3067:M3072" si="321">HYPERLINK("http://geochem.nrcan.gc.ca/cdogs/content/kwd/kwd030120_e.htm", "Ilm")</f>
        <v>Ilm</v>
      </c>
      <c r="N3067" t="s">
        <v>36</v>
      </c>
      <c r="O3067" t="s">
        <v>420</v>
      </c>
      <c r="P3067" t="s">
        <v>2392</v>
      </c>
      <c r="Q3067" t="s">
        <v>9395</v>
      </c>
      <c r="R3067" t="s">
        <v>474</v>
      </c>
      <c r="S3067" t="s">
        <v>1045</v>
      </c>
      <c r="T3067" t="s">
        <v>21173</v>
      </c>
      <c r="U3067" t="s">
        <v>728</v>
      </c>
      <c r="V3067" t="s">
        <v>33</v>
      </c>
      <c r="W3067" t="s">
        <v>22891</v>
      </c>
      <c r="X3067" t="s">
        <v>22892</v>
      </c>
    </row>
    <row r="3068" spans="1:24" x14ac:dyDescent="0.25">
      <c r="A3068" t="s">
        <v>22893</v>
      </c>
      <c r="B3068" t="s">
        <v>22894</v>
      </c>
      <c r="C3068" s="1" t="str">
        <f t="shared" si="316"/>
        <v>21:0981</v>
      </c>
      <c r="D3068" s="1" t="str">
        <f t="shared" si="317"/>
        <v>21:0001</v>
      </c>
      <c r="E3068" t="s">
        <v>22806</v>
      </c>
      <c r="F3068" t="s">
        <v>22895</v>
      </c>
      <c r="H3068">
        <v>64.793106499999993</v>
      </c>
      <c r="I3068">
        <v>-109.5438918</v>
      </c>
      <c r="J3068" s="1" t="str">
        <f t="shared" si="318"/>
        <v>Till</v>
      </c>
      <c r="K3068" s="1" t="str">
        <f t="shared" si="319"/>
        <v>Grain Mount: 0.25 – 0.50 mm</v>
      </c>
      <c r="L3068" t="s">
        <v>15277</v>
      </c>
      <c r="M3068" s="1" t="str">
        <f t="shared" si="321"/>
        <v>Ilm</v>
      </c>
      <c r="N3068" t="s">
        <v>509</v>
      </c>
      <c r="O3068" t="s">
        <v>555</v>
      </c>
      <c r="P3068" t="s">
        <v>425</v>
      </c>
      <c r="Q3068" t="s">
        <v>22896</v>
      </c>
      <c r="R3068" t="s">
        <v>291</v>
      </c>
      <c r="S3068" t="s">
        <v>5049</v>
      </c>
      <c r="T3068" t="s">
        <v>4646</v>
      </c>
      <c r="U3068" t="s">
        <v>33</v>
      </c>
      <c r="V3068" t="s">
        <v>686</v>
      </c>
      <c r="W3068" t="s">
        <v>22897</v>
      </c>
      <c r="X3068" t="s">
        <v>22898</v>
      </c>
    </row>
    <row r="3069" spans="1:24" x14ac:dyDescent="0.25">
      <c r="A3069" t="s">
        <v>22899</v>
      </c>
      <c r="B3069" t="s">
        <v>22900</v>
      </c>
      <c r="C3069" s="1" t="str">
        <f t="shared" si="316"/>
        <v>21:0981</v>
      </c>
      <c r="D3069" s="1" t="str">
        <f t="shared" si="317"/>
        <v>21:0001</v>
      </c>
      <c r="E3069" t="s">
        <v>22806</v>
      </c>
      <c r="F3069" t="s">
        <v>22901</v>
      </c>
      <c r="H3069">
        <v>64.793106499999993</v>
      </c>
      <c r="I3069">
        <v>-109.5438918</v>
      </c>
      <c r="J3069" s="1" t="str">
        <f t="shared" si="318"/>
        <v>Till</v>
      </c>
      <c r="K3069" s="1" t="str">
        <f t="shared" si="319"/>
        <v>Grain Mount: 0.25 – 0.50 mm</v>
      </c>
      <c r="L3069" t="s">
        <v>15277</v>
      </c>
      <c r="M3069" s="1" t="str">
        <f t="shared" si="321"/>
        <v>Ilm</v>
      </c>
      <c r="N3069" t="s">
        <v>307</v>
      </c>
      <c r="O3069" t="s">
        <v>33</v>
      </c>
      <c r="P3069" t="s">
        <v>400</v>
      </c>
      <c r="Q3069" t="s">
        <v>15107</v>
      </c>
      <c r="R3069" t="s">
        <v>33</v>
      </c>
      <c r="S3069" t="s">
        <v>4373</v>
      </c>
      <c r="T3069" t="s">
        <v>20502</v>
      </c>
      <c r="U3069" t="s">
        <v>33</v>
      </c>
      <c r="V3069" t="s">
        <v>662</v>
      </c>
      <c r="W3069" t="s">
        <v>22902</v>
      </c>
      <c r="X3069" t="s">
        <v>22903</v>
      </c>
    </row>
    <row r="3070" spans="1:24" x14ac:dyDescent="0.25">
      <c r="A3070" t="s">
        <v>22904</v>
      </c>
      <c r="B3070" t="s">
        <v>22905</v>
      </c>
      <c r="C3070" s="1" t="str">
        <f t="shared" si="316"/>
        <v>21:0981</v>
      </c>
      <c r="D3070" s="1" t="str">
        <f t="shared" si="317"/>
        <v>21:0001</v>
      </c>
      <c r="E3070" t="s">
        <v>22806</v>
      </c>
      <c r="F3070" t="s">
        <v>22906</v>
      </c>
      <c r="H3070">
        <v>64.793106499999993</v>
      </c>
      <c r="I3070">
        <v>-109.5438918</v>
      </c>
      <c r="J3070" s="1" t="str">
        <f t="shared" si="318"/>
        <v>Till</v>
      </c>
      <c r="K3070" s="1" t="str">
        <f t="shared" si="319"/>
        <v>Grain Mount: 0.25 – 0.50 mm</v>
      </c>
      <c r="L3070" t="s">
        <v>15277</v>
      </c>
      <c r="M3070" s="1" t="str">
        <f t="shared" si="321"/>
        <v>Ilm</v>
      </c>
      <c r="N3070" t="s">
        <v>633</v>
      </c>
      <c r="O3070" t="s">
        <v>220</v>
      </c>
      <c r="P3070" t="s">
        <v>264</v>
      </c>
      <c r="Q3070" t="s">
        <v>22907</v>
      </c>
      <c r="R3070" t="s">
        <v>101</v>
      </c>
      <c r="S3070" t="s">
        <v>677</v>
      </c>
      <c r="T3070" t="s">
        <v>22908</v>
      </c>
      <c r="U3070" t="s">
        <v>366</v>
      </c>
      <c r="V3070" t="s">
        <v>693</v>
      </c>
      <c r="W3070" t="s">
        <v>22909</v>
      </c>
      <c r="X3070" t="s">
        <v>11039</v>
      </c>
    </row>
    <row r="3071" spans="1:24" x14ac:dyDescent="0.25">
      <c r="A3071" t="s">
        <v>22910</v>
      </c>
      <c r="B3071" t="s">
        <v>22911</v>
      </c>
      <c r="C3071" s="1" t="str">
        <f t="shared" si="316"/>
        <v>21:0981</v>
      </c>
      <c r="D3071" s="1" t="str">
        <f t="shared" si="317"/>
        <v>21:0001</v>
      </c>
      <c r="E3071" t="s">
        <v>22806</v>
      </c>
      <c r="F3071" t="s">
        <v>22912</v>
      </c>
      <c r="H3071">
        <v>64.793106499999993</v>
      </c>
      <c r="I3071">
        <v>-109.5438918</v>
      </c>
      <c r="J3071" s="1" t="str">
        <f t="shared" si="318"/>
        <v>Till</v>
      </c>
      <c r="K3071" s="1" t="str">
        <f t="shared" si="319"/>
        <v>Grain Mount: 0.25 – 0.50 mm</v>
      </c>
      <c r="L3071" t="s">
        <v>15277</v>
      </c>
      <c r="M3071" s="1" t="str">
        <f t="shared" si="321"/>
        <v>Ilm</v>
      </c>
      <c r="N3071" t="s">
        <v>307</v>
      </c>
      <c r="O3071" t="s">
        <v>246</v>
      </c>
      <c r="P3071" t="s">
        <v>411</v>
      </c>
      <c r="Q3071" t="s">
        <v>22913</v>
      </c>
      <c r="R3071" t="s">
        <v>87</v>
      </c>
      <c r="S3071" t="s">
        <v>2060</v>
      </c>
      <c r="T3071" t="s">
        <v>1629</v>
      </c>
      <c r="U3071" t="s">
        <v>33</v>
      </c>
      <c r="V3071" t="s">
        <v>101</v>
      </c>
      <c r="W3071" t="s">
        <v>22914</v>
      </c>
      <c r="X3071" t="s">
        <v>19622</v>
      </c>
    </row>
    <row r="3072" spans="1:24" x14ac:dyDescent="0.25">
      <c r="A3072" t="s">
        <v>22915</v>
      </c>
      <c r="B3072" t="s">
        <v>22916</v>
      </c>
      <c r="C3072" s="1" t="str">
        <f t="shared" si="316"/>
        <v>21:0981</v>
      </c>
      <c r="D3072" s="1" t="str">
        <f t="shared" si="317"/>
        <v>21:0001</v>
      </c>
      <c r="E3072" t="s">
        <v>22806</v>
      </c>
      <c r="F3072" t="s">
        <v>22917</v>
      </c>
      <c r="H3072">
        <v>64.793106499999993</v>
      </c>
      <c r="I3072">
        <v>-109.5438918</v>
      </c>
      <c r="J3072" s="1" t="str">
        <f t="shared" si="318"/>
        <v>Till</v>
      </c>
      <c r="K3072" s="1" t="str">
        <f t="shared" si="319"/>
        <v>Grain Mount: 0.25 – 0.50 mm</v>
      </c>
      <c r="L3072" t="s">
        <v>15277</v>
      </c>
      <c r="M3072" s="1" t="str">
        <f t="shared" si="321"/>
        <v>Ilm</v>
      </c>
      <c r="N3072" t="s">
        <v>156</v>
      </c>
      <c r="O3072" t="s">
        <v>5767</v>
      </c>
      <c r="P3072" t="s">
        <v>172</v>
      </c>
      <c r="Q3072" t="s">
        <v>22918</v>
      </c>
      <c r="R3072" t="s">
        <v>90</v>
      </c>
      <c r="S3072" t="s">
        <v>636</v>
      </c>
      <c r="T3072" t="s">
        <v>14698</v>
      </c>
      <c r="U3072" t="s">
        <v>61</v>
      </c>
      <c r="V3072" t="s">
        <v>686</v>
      </c>
      <c r="W3072" t="s">
        <v>22919</v>
      </c>
      <c r="X3072" t="s">
        <v>22920</v>
      </c>
    </row>
    <row r="3073" spans="1:24" x14ac:dyDescent="0.25">
      <c r="A3073" t="s">
        <v>22921</v>
      </c>
      <c r="B3073" t="s">
        <v>22922</v>
      </c>
      <c r="C3073" s="1" t="str">
        <f t="shared" si="316"/>
        <v>21:0981</v>
      </c>
      <c r="D3073" s="1" t="str">
        <f t="shared" si="317"/>
        <v>21:0001</v>
      </c>
      <c r="E3073" t="s">
        <v>22806</v>
      </c>
      <c r="F3073" t="s">
        <v>22923</v>
      </c>
      <c r="H3073">
        <v>64.793106499999993</v>
      </c>
      <c r="I3073">
        <v>-109.5438918</v>
      </c>
      <c r="J3073" s="1" t="str">
        <f t="shared" si="318"/>
        <v>Till</v>
      </c>
      <c r="K3073" s="1" t="str">
        <f t="shared" si="319"/>
        <v>Grain Mount: 0.25 – 0.50 mm</v>
      </c>
      <c r="L3073" t="s">
        <v>15277</v>
      </c>
      <c r="M3073" s="1" t="str">
        <f>HYPERLINK("http://geochem.nrcan.gc.ca/cdogs/content/kwd/kwd030532_e.htm", "Amp")</f>
        <v>Amp</v>
      </c>
      <c r="N3073" t="s">
        <v>22924</v>
      </c>
      <c r="O3073" t="s">
        <v>22925</v>
      </c>
      <c r="P3073" t="s">
        <v>411</v>
      </c>
      <c r="Q3073" t="s">
        <v>22926</v>
      </c>
      <c r="R3073" t="s">
        <v>1798</v>
      </c>
      <c r="S3073" t="s">
        <v>22927</v>
      </c>
      <c r="T3073" t="s">
        <v>414</v>
      </c>
      <c r="U3073" t="s">
        <v>13721</v>
      </c>
      <c r="V3073" t="s">
        <v>17539</v>
      </c>
      <c r="W3073" t="s">
        <v>11132</v>
      </c>
      <c r="X3073" t="s">
        <v>22928</v>
      </c>
    </row>
    <row r="3074" spans="1:24" x14ac:dyDescent="0.25">
      <c r="A3074" t="s">
        <v>22929</v>
      </c>
      <c r="B3074" t="s">
        <v>22930</v>
      </c>
      <c r="C3074" s="1" t="str">
        <f t="shared" si="316"/>
        <v>21:0981</v>
      </c>
      <c r="D3074" s="1" t="str">
        <f t="shared" si="317"/>
        <v>21:0001</v>
      </c>
      <c r="E3074" t="s">
        <v>22806</v>
      </c>
      <c r="F3074" t="s">
        <v>22931</v>
      </c>
      <c r="H3074">
        <v>64.793106499999993</v>
      </c>
      <c r="I3074">
        <v>-109.5438918</v>
      </c>
      <c r="J3074" s="1" t="str">
        <f t="shared" si="318"/>
        <v>Till</v>
      </c>
      <c r="K3074" s="1" t="str">
        <f t="shared" si="319"/>
        <v>Grain Mount: 0.25 – 0.50 mm</v>
      </c>
      <c r="L3074" t="s">
        <v>15277</v>
      </c>
      <c r="M3074" s="1" t="str">
        <f t="shared" ref="M3074:M3082" si="322">HYPERLINK("http://geochem.nrcan.gc.ca/cdogs/content/kwd/kwd030120_e.htm", "Ilm")</f>
        <v>Ilm</v>
      </c>
      <c r="N3074" t="s">
        <v>1719</v>
      </c>
      <c r="O3074" t="s">
        <v>462</v>
      </c>
      <c r="P3074" t="s">
        <v>490</v>
      </c>
      <c r="Q3074" t="s">
        <v>22932</v>
      </c>
      <c r="R3074" t="s">
        <v>33</v>
      </c>
      <c r="S3074" t="s">
        <v>4373</v>
      </c>
      <c r="T3074" t="s">
        <v>22933</v>
      </c>
      <c r="U3074" t="s">
        <v>33</v>
      </c>
      <c r="V3074" t="s">
        <v>33</v>
      </c>
      <c r="W3074" t="s">
        <v>1422</v>
      </c>
      <c r="X3074" t="s">
        <v>22934</v>
      </c>
    </row>
    <row r="3075" spans="1:24" x14ac:dyDescent="0.25">
      <c r="A3075" t="s">
        <v>22935</v>
      </c>
      <c r="B3075" t="s">
        <v>22936</v>
      </c>
      <c r="C3075" s="1" t="str">
        <f t="shared" si="316"/>
        <v>21:0981</v>
      </c>
      <c r="D3075" s="1" t="str">
        <f t="shared" si="317"/>
        <v>21:0001</v>
      </c>
      <c r="E3075" t="s">
        <v>22806</v>
      </c>
      <c r="F3075" t="s">
        <v>22937</v>
      </c>
      <c r="H3075">
        <v>64.793106499999993</v>
      </c>
      <c r="I3075">
        <v>-109.5438918</v>
      </c>
      <c r="J3075" s="1" t="str">
        <f t="shared" si="318"/>
        <v>Till</v>
      </c>
      <c r="K3075" s="1" t="str">
        <f t="shared" si="319"/>
        <v>Grain Mount: 0.25 – 0.50 mm</v>
      </c>
      <c r="L3075" t="s">
        <v>15277</v>
      </c>
      <c r="M3075" s="1" t="str">
        <f t="shared" si="322"/>
        <v>Ilm</v>
      </c>
      <c r="N3075" t="s">
        <v>412</v>
      </c>
      <c r="O3075" t="s">
        <v>223</v>
      </c>
      <c r="P3075" t="s">
        <v>421</v>
      </c>
      <c r="Q3075" t="s">
        <v>2758</v>
      </c>
      <c r="R3075" t="s">
        <v>33</v>
      </c>
      <c r="S3075" t="s">
        <v>19279</v>
      </c>
      <c r="T3075" t="s">
        <v>3969</v>
      </c>
      <c r="U3075" t="s">
        <v>686</v>
      </c>
      <c r="V3075" t="s">
        <v>101</v>
      </c>
      <c r="W3075" t="s">
        <v>22938</v>
      </c>
      <c r="X3075" t="s">
        <v>19860</v>
      </c>
    </row>
    <row r="3076" spans="1:24" x14ac:dyDescent="0.25">
      <c r="A3076" t="s">
        <v>22939</v>
      </c>
      <c r="B3076" t="s">
        <v>22940</v>
      </c>
      <c r="C3076" s="1" t="str">
        <f t="shared" si="316"/>
        <v>21:0981</v>
      </c>
      <c r="D3076" s="1" t="str">
        <f t="shared" si="317"/>
        <v>21:0001</v>
      </c>
      <c r="E3076" t="s">
        <v>22806</v>
      </c>
      <c r="F3076" t="s">
        <v>22941</v>
      </c>
      <c r="H3076">
        <v>64.793106499999993</v>
      </c>
      <c r="I3076">
        <v>-109.5438918</v>
      </c>
      <c r="J3076" s="1" t="str">
        <f t="shared" si="318"/>
        <v>Till</v>
      </c>
      <c r="K3076" s="1" t="str">
        <f t="shared" si="319"/>
        <v>Grain Mount: 0.25 – 0.50 mm</v>
      </c>
      <c r="L3076" t="s">
        <v>15277</v>
      </c>
      <c r="M3076" s="1" t="str">
        <f t="shared" si="322"/>
        <v>Ilm</v>
      </c>
      <c r="N3076" t="s">
        <v>170</v>
      </c>
      <c r="O3076" t="s">
        <v>555</v>
      </c>
      <c r="P3076" t="s">
        <v>782</v>
      </c>
      <c r="Q3076" t="s">
        <v>22942</v>
      </c>
      <c r="R3076" t="s">
        <v>411</v>
      </c>
      <c r="S3076" t="s">
        <v>456</v>
      </c>
      <c r="T3076" t="s">
        <v>2290</v>
      </c>
      <c r="U3076" t="s">
        <v>33</v>
      </c>
      <c r="V3076" t="s">
        <v>1124</v>
      </c>
      <c r="W3076" t="s">
        <v>22943</v>
      </c>
      <c r="X3076" t="s">
        <v>22944</v>
      </c>
    </row>
    <row r="3077" spans="1:24" x14ac:dyDescent="0.25">
      <c r="A3077" t="s">
        <v>22945</v>
      </c>
      <c r="B3077" t="s">
        <v>22946</v>
      </c>
      <c r="C3077" s="1" t="str">
        <f t="shared" si="316"/>
        <v>21:0981</v>
      </c>
      <c r="D3077" s="1" t="str">
        <f t="shared" si="317"/>
        <v>21:0001</v>
      </c>
      <c r="E3077" t="s">
        <v>22806</v>
      </c>
      <c r="F3077" t="s">
        <v>22947</v>
      </c>
      <c r="H3077">
        <v>64.793106499999993</v>
      </c>
      <c r="I3077">
        <v>-109.5438918</v>
      </c>
      <c r="J3077" s="1" t="str">
        <f t="shared" si="318"/>
        <v>Till</v>
      </c>
      <c r="K3077" s="1" t="str">
        <f t="shared" si="319"/>
        <v>Grain Mount: 0.25 – 0.50 mm</v>
      </c>
      <c r="L3077" t="s">
        <v>15277</v>
      </c>
      <c r="M3077" s="1" t="str">
        <f t="shared" si="322"/>
        <v>Ilm</v>
      </c>
      <c r="N3077" t="s">
        <v>170</v>
      </c>
      <c r="O3077" t="s">
        <v>686</v>
      </c>
      <c r="P3077" t="s">
        <v>2060</v>
      </c>
      <c r="Q3077" t="s">
        <v>22948</v>
      </c>
      <c r="R3077" t="s">
        <v>33</v>
      </c>
      <c r="S3077" t="s">
        <v>1449</v>
      </c>
      <c r="T3077" t="s">
        <v>3111</v>
      </c>
      <c r="U3077" t="s">
        <v>33</v>
      </c>
      <c r="V3077" t="s">
        <v>307</v>
      </c>
      <c r="W3077" t="s">
        <v>22949</v>
      </c>
      <c r="X3077" t="s">
        <v>22950</v>
      </c>
    </row>
    <row r="3078" spans="1:24" x14ac:dyDescent="0.25">
      <c r="A3078" t="s">
        <v>22951</v>
      </c>
      <c r="B3078" t="s">
        <v>22952</v>
      </c>
      <c r="C3078" s="1" t="str">
        <f t="shared" si="316"/>
        <v>21:0981</v>
      </c>
      <c r="D3078" s="1" t="str">
        <f t="shared" si="317"/>
        <v>21:0001</v>
      </c>
      <c r="E3078" t="s">
        <v>22806</v>
      </c>
      <c r="F3078" t="s">
        <v>22953</v>
      </c>
      <c r="H3078">
        <v>64.793106499999993</v>
      </c>
      <c r="I3078">
        <v>-109.5438918</v>
      </c>
      <c r="J3078" s="1" t="str">
        <f t="shared" si="318"/>
        <v>Till</v>
      </c>
      <c r="K3078" s="1" t="str">
        <f t="shared" si="319"/>
        <v>Grain Mount: 0.25 – 0.50 mm</v>
      </c>
      <c r="L3078" t="s">
        <v>15277</v>
      </c>
      <c r="M3078" s="1" t="str">
        <f t="shared" si="322"/>
        <v>Ilm</v>
      </c>
      <c r="N3078" t="s">
        <v>676</v>
      </c>
      <c r="O3078" t="s">
        <v>33</v>
      </c>
      <c r="P3078" t="s">
        <v>64</v>
      </c>
      <c r="Q3078" t="s">
        <v>22954</v>
      </c>
      <c r="R3078" t="s">
        <v>555</v>
      </c>
      <c r="S3078" t="s">
        <v>15094</v>
      </c>
      <c r="T3078" t="s">
        <v>21173</v>
      </c>
      <c r="U3078" t="s">
        <v>33</v>
      </c>
      <c r="V3078" t="s">
        <v>33</v>
      </c>
      <c r="W3078" t="s">
        <v>22955</v>
      </c>
      <c r="X3078" t="s">
        <v>22956</v>
      </c>
    </row>
    <row r="3079" spans="1:24" x14ac:dyDescent="0.25">
      <c r="A3079" t="s">
        <v>22957</v>
      </c>
      <c r="B3079" t="s">
        <v>22958</v>
      </c>
      <c r="C3079" s="1" t="str">
        <f t="shared" si="316"/>
        <v>21:0981</v>
      </c>
      <c r="D3079" s="1" t="str">
        <f t="shared" si="317"/>
        <v>21:0001</v>
      </c>
      <c r="E3079" t="s">
        <v>22806</v>
      </c>
      <c r="F3079" t="s">
        <v>22959</v>
      </c>
      <c r="H3079">
        <v>64.793106499999993</v>
      </c>
      <c r="I3079">
        <v>-109.5438918</v>
      </c>
      <c r="J3079" s="1" t="str">
        <f t="shared" si="318"/>
        <v>Till</v>
      </c>
      <c r="K3079" s="1" t="str">
        <f t="shared" si="319"/>
        <v>Grain Mount: 0.25 – 0.50 mm</v>
      </c>
      <c r="L3079" t="s">
        <v>15277</v>
      </c>
      <c r="M3079" s="1" t="str">
        <f t="shared" si="322"/>
        <v>Ilm</v>
      </c>
      <c r="N3079" t="s">
        <v>645</v>
      </c>
      <c r="O3079" t="s">
        <v>33</v>
      </c>
      <c r="P3079" t="s">
        <v>3121</v>
      </c>
      <c r="Q3079" t="s">
        <v>22960</v>
      </c>
      <c r="R3079" t="s">
        <v>728</v>
      </c>
      <c r="S3079" t="s">
        <v>5870</v>
      </c>
      <c r="T3079" t="s">
        <v>3523</v>
      </c>
      <c r="U3079" t="s">
        <v>33</v>
      </c>
      <c r="V3079" t="s">
        <v>33</v>
      </c>
      <c r="W3079" t="s">
        <v>22961</v>
      </c>
      <c r="X3079" t="s">
        <v>22962</v>
      </c>
    </row>
    <row r="3080" spans="1:24" x14ac:dyDescent="0.25">
      <c r="A3080" t="s">
        <v>22963</v>
      </c>
      <c r="B3080" t="s">
        <v>22964</v>
      </c>
      <c r="C3080" s="1" t="str">
        <f t="shared" si="316"/>
        <v>21:0981</v>
      </c>
      <c r="D3080" s="1" t="str">
        <f t="shared" si="317"/>
        <v>21:0001</v>
      </c>
      <c r="E3080" t="s">
        <v>22965</v>
      </c>
      <c r="F3080" t="s">
        <v>22966</v>
      </c>
      <c r="H3080">
        <v>64.402321799999996</v>
      </c>
      <c r="I3080">
        <v>-109.534594</v>
      </c>
      <c r="J3080" s="1" t="str">
        <f t="shared" si="318"/>
        <v>Till</v>
      </c>
      <c r="K3080" s="1" t="str">
        <f t="shared" si="319"/>
        <v>Grain Mount: 0.25 – 0.50 mm</v>
      </c>
      <c r="L3080" t="s">
        <v>15277</v>
      </c>
      <c r="M3080" s="1" t="str">
        <f t="shared" si="322"/>
        <v>Ilm</v>
      </c>
      <c r="N3080" t="s">
        <v>184</v>
      </c>
      <c r="O3080" t="s">
        <v>555</v>
      </c>
      <c r="P3080" t="s">
        <v>50</v>
      </c>
      <c r="Q3080" t="s">
        <v>22967</v>
      </c>
      <c r="R3080" t="s">
        <v>61</v>
      </c>
      <c r="S3080" t="s">
        <v>743</v>
      </c>
      <c r="T3080" t="s">
        <v>22968</v>
      </c>
      <c r="U3080" t="s">
        <v>645</v>
      </c>
      <c r="V3080" t="s">
        <v>291</v>
      </c>
      <c r="W3080" t="s">
        <v>22969</v>
      </c>
      <c r="X3080" t="s">
        <v>22970</v>
      </c>
    </row>
    <row r="3081" spans="1:24" x14ac:dyDescent="0.25">
      <c r="A3081" t="s">
        <v>22971</v>
      </c>
      <c r="B3081" t="s">
        <v>22972</v>
      </c>
      <c r="C3081" s="1" t="str">
        <f t="shared" si="316"/>
        <v>21:0981</v>
      </c>
      <c r="D3081" s="1" t="str">
        <f t="shared" si="317"/>
        <v>21:0001</v>
      </c>
      <c r="E3081" t="s">
        <v>22965</v>
      </c>
      <c r="F3081" t="s">
        <v>22973</v>
      </c>
      <c r="H3081">
        <v>64.402321799999996</v>
      </c>
      <c r="I3081">
        <v>-109.534594</v>
      </c>
      <c r="J3081" s="1" t="str">
        <f t="shared" si="318"/>
        <v>Till</v>
      </c>
      <c r="K3081" s="1" t="str">
        <f t="shared" si="319"/>
        <v>Grain Mount: 0.25 – 0.50 mm</v>
      </c>
      <c r="L3081" t="s">
        <v>15277</v>
      </c>
      <c r="M3081" s="1" t="str">
        <f t="shared" si="322"/>
        <v>Ilm</v>
      </c>
      <c r="N3081" t="s">
        <v>531</v>
      </c>
      <c r="O3081" t="s">
        <v>399</v>
      </c>
      <c r="P3081" t="s">
        <v>221</v>
      </c>
      <c r="Q3081" t="s">
        <v>22974</v>
      </c>
      <c r="R3081" t="s">
        <v>234</v>
      </c>
      <c r="S3081" t="s">
        <v>11732</v>
      </c>
      <c r="T3081" t="s">
        <v>19292</v>
      </c>
      <c r="U3081" t="s">
        <v>33</v>
      </c>
      <c r="V3081" t="s">
        <v>156</v>
      </c>
      <c r="W3081" t="s">
        <v>22975</v>
      </c>
      <c r="X3081" t="s">
        <v>22976</v>
      </c>
    </row>
    <row r="3082" spans="1:24" x14ac:dyDescent="0.25">
      <c r="A3082" t="s">
        <v>22977</v>
      </c>
      <c r="B3082" t="s">
        <v>22978</v>
      </c>
      <c r="C3082" s="1" t="str">
        <f t="shared" si="316"/>
        <v>21:0981</v>
      </c>
      <c r="D3082" s="1" t="str">
        <f t="shared" si="317"/>
        <v>21:0001</v>
      </c>
      <c r="E3082" t="s">
        <v>22965</v>
      </c>
      <c r="F3082" t="s">
        <v>22979</v>
      </c>
      <c r="H3082">
        <v>64.402321799999996</v>
      </c>
      <c r="I3082">
        <v>-109.534594</v>
      </c>
      <c r="J3082" s="1" t="str">
        <f t="shared" si="318"/>
        <v>Till</v>
      </c>
      <c r="K3082" s="1" t="str">
        <f t="shared" si="319"/>
        <v>Grain Mount: 0.25 – 0.50 mm</v>
      </c>
      <c r="L3082" t="s">
        <v>15277</v>
      </c>
      <c r="M3082" s="1" t="str">
        <f t="shared" si="322"/>
        <v>Ilm</v>
      </c>
      <c r="N3082" t="s">
        <v>718</v>
      </c>
      <c r="O3082" t="s">
        <v>555</v>
      </c>
      <c r="P3082" t="s">
        <v>425</v>
      </c>
      <c r="Q3082" t="s">
        <v>22980</v>
      </c>
      <c r="R3082" t="s">
        <v>220</v>
      </c>
      <c r="S3082" t="s">
        <v>6408</v>
      </c>
      <c r="T3082" t="s">
        <v>5702</v>
      </c>
      <c r="U3082" t="s">
        <v>36</v>
      </c>
      <c r="V3082" t="s">
        <v>245</v>
      </c>
      <c r="W3082" t="s">
        <v>22981</v>
      </c>
      <c r="X3082" t="s">
        <v>22982</v>
      </c>
    </row>
    <row r="3083" spans="1:24" x14ac:dyDescent="0.25">
      <c r="A3083" t="s">
        <v>22983</v>
      </c>
      <c r="B3083" t="s">
        <v>22984</v>
      </c>
      <c r="C3083" s="1" t="str">
        <f t="shared" si="316"/>
        <v>21:0981</v>
      </c>
      <c r="D3083" s="1" t="str">
        <f t="shared" si="317"/>
        <v>21:0001</v>
      </c>
      <c r="E3083" t="s">
        <v>22965</v>
      </c>
      <c r="F3083" t="s">
        <v>22985</v>
      </c>
      <c r="H3083">
        <v>64.402321799999996</v>
      </c>
      <c r="I3083">
        <v>-109.534594</v>
      </c>
      <c r="J3083" s="1" t="str">
        <f t="shared" si="318"/>
        <v>Till</v>
      </c>
      <c r="K3083" s="1" t="str">
        <f t="shared" si="319"/>
        <v>Grain Mount: 0.25 – 0.50 mm</v>
      </c>
      <c r="L3083" t="s">
        <v>15277</v>
      </c>
      <c r="M3083" s="1" t="str">
        <f>HYPERLINK("http://geochem.nrcan.gc.ca/cdogs/content/kwd/kwd030708_e.htm", "Mln")</f>
        <v>Mln</v>
      </c>
      <c r="N3083" t="s">
        <v>22986</v>
      </c>
      <c r="O3083" t="s">
        <v>22987</v>
      </c>
      <c r="P3083" t="s">
        <v>221</v>
      </c>
      <c r="Q3083" t="s">
        <v>13168</v>
      </c>
      <c r="R3083" t="s">
        <v>33</v>
      </c>
      <c r="S3083" t="s">
        <v>212</v>
      </c>
      <c r="T3083" t="s">
        <v>845</v>
      </c>
      <c r="U3083" t="s">
        <v>3235</v>
      </c>
      <c r="V3083" t="s">
        <v>22988</v>
      </c>
      <c r="W3083" t="s">
        <v>22989</v>
      </c>
      <c r="X3083" t="s">
        <v>9937</v>
      </c>
    </row>
    <row r="3084" spans="1:24" x14ac:dyDescent="0.25">
      <c r="A3084" t="s">
        <v>22990</v>
      </c>
      <c r="B3084" t="s">
        <v>22991</v>
      </c>
      <c r="C3084" s="1" t="str">
        <f t="shared" si="316"/>
        <v>21:0981</v>
      </c>
      <c r="D3084" s="1" t="str">
        <f t="shared" si="317"/>
        <v>21:0001</v>
      </c>
      <c r="E3084" t="s">
        <v>22992</v>
      </c>
      <c r="F3084" t="s">
        <v>22993</v>
      </c>
      <c r="H3084">
        <v>64.280309599999995</v>
      </c>
      <c r="I3084">
        <v>-109.7202568</v>
      </c>
      <c r="J3084" s="1" t="str">
        <f t="shared" si="318"/>
        <v>Till</v>
      </c>
      <c r="K3084" s="1" t="str">
        <f t="shared" si="319"/>
        <v>Grain Mount: 0.25 – 0.50 mm</v>
      </c>
      <c r="L3084" t="s">
        <v>15277</v>
      </c>
      <c r="M3084" s="1" t="str">
        <f>HYPERLINK("http://geochem.nrcan.gc.ca/cdogs/content/kwd/kwd030524_e.htm", "Alm")</f>
        <v>Alm</v>
      </c>
      <c r="N3084" t="s">
        <v>8617</v>
      </c>
      <c r="O3084" t="s">
        <v>1880</v>
      </c>
      <c r="P3084" t="s">
        <v>47</v>
      </c>
      <c r="Q3084" t="s">
        <v>22994</v>
      </c>
      <c r="R3084" t="s">
        <v>474</v>
      </c>
      <c r="S3084" t="s">
        <v>22995</v>
      </c>
      <c r="T3084" t="s">
        <v>9838</v>
      </c>
      <c r="U3084" t="s">
        <v>33</v>
      </c>
      <c r="V3084" t="s">
        <v>22996</v>
      </c>
      <c r="W3084" t="s">
        <v>209</v>
      </c>
      <c r="X3084" t="s">
        <v>22997</v>
      </c>
    </row>
    <row r="3085" spans="1:24" x14ac:dyDescent="0.25">
      <c r="A3085" t="s">
        <v>22998</v>
      </c>
      <c r="B3085" t="s">
        <v>22999</v>
      </c>
      <c r="C3085" s="1" t="str">
        <f t="shared" si="316"/>
        <v>21:0981</v>
      </c>
      <c r="D3085" s="1" t="str">
        <f t="shared" si="317"/>
        <v>21:0001</v>
      </c>
      <c r="E3085" t="s">
        <v>22992</v>
      </c>
      <c r="F3085" t="s">
        <v>23000</v>
      </c>
      <c r="H3085">
        <v>64.280309599999995</v>
      </c>
      <c r="I3085">
        <v>-109.7202568</v>
      </c>
      <c r="J3085" s="1" t="str">
        <f t="shared" si="318"/>
        <v>Till</v>
      </c>
      <c r="K3085" s="1" t="str">
        <f t="shared" si="319"/>
        <v>Grain Mount: 0.25 – 0.50 mm</v>
      </c>
      <c r="L3085" t="s">
        <v>15277</v>
      </c>
      <c r="M3085" s="1" t="str">
        <f>HYPERLINK("http://geochem.nrcan.gc.ca/cdogs/content/kwd/kwd030543_e.htm", "Di")</f>
        <v>Di</v>
      </c>
      <c r="N3085" t="s">
        <v>18336</v>
      </c>
      <c r="O3085" t="s">
        <v>23001</v>
      </c>
      <c r="P3085" t="s">
        <v>4123</v>
      </c>
      <c r="Q3085" t="s">
        <v>17021</v>
      </c>
      <c r="R3085" t="s">
        <v>33</v>
      </c>
      <c r="S3085" t="s">
        <v>23002</v>
      </c>
      <c r="T3085" t="s">
        <v>1321</v>
      </c>
      <c r="U3085" t="s">
        <v>15024</v>
      </c>
      <c r="V3085" t="s">
        <v>23003</v>
      </c>
      <c r="W3085" t="s">
        <v>409</v>
      </c>
      <c r="X3085" t="s">
        <v>3382</v>
      </c>
    </row>
    <row r="3086" spans="1:24" x14ac:dyDescent="0.25">
      <c r="A3086" t="s">
        <v>23004</v>
      </c>
      <c r="B3086" t="s">
        <v>23005</v>
      </c>
      <c r="C3086" s="1" t="str">
        <f t="shared" si="316"/>
        <v>21:0981</v>
      </c>
      <c r="D3086" s="1" t="str">
        <f t="shared" si="317"/>
        <v>21:0001</v>
      </c>
      <c r="E3086" t="s">
        <v>22992</v>
      </c>
      <c r="F3086" t="s">
        <v>23006</v>
      </c>
      <c r="H3086">
        <v>64.280309599999995</v>
      </c>
      <c r="I3086">
        <v>-109.7202568</v>
      </c>
      <c r="J3086" s="1" t="str">
        <f t="shared" si="318"/>
        <v>Till</v>
      </c>
      <c r="K3086" s="1" t="str">
        <f t="shared" si="319"/>
        <v>Grain Mount: 0.25 – 0.50 mm</v>
      </c>
      <c r="L3086" t="s">
        <v>15277</v>
      </c>
      <c r="M3086" s="1" t="str">
        <f>HYPERLINK("http://geochem.nrcan.gc.ca/cdogs/content/kwd/kwd030120_e.htm", "Ilm")</f>
        <v>Ilm</v>
      </c>
      <c r="N3086" t="s">
        <v>144</v>
      </c>
      <c r="O3086" t="s">
        <v>33</v>
      </c>
      <c r="P3086" t="s">
        <v>424</v>
      </c>
      <c r="Q3086" t="s">
        <v>23007</v>
      </c>
      <c r="R3086" t="s">
        <v>226</v>
      </c>
      <c r="S3086" t="s">
        <v>13478</v>
      </c>
      <c r="T3086" t="s">
        <v>5632</v>
      </c>
      <c r="U3086" t="s">
        <v>33</v>
      </c>
      <c r="V3086" t="s">
        <v>449</v>
      </c>
      <c r="W3086" t="s">
        <v>21383</v>
      </c>
      <c r="X3086" t="s">
        <v>23008</v>
      </c>
    </row>
    <row r="3087" spans="1:24" x14ac:dyDescent="0.25">
      <c r="A3087" t="s">
        <v>23009</v>
      </c>
      <c r="B3087" t="s">
        <v>23010</v>
      </c>
      <c r="C3087" s="1" t="str">
        <f t="shared" si="316"/>
        <v>21:0981</v>
      </c>
      <c r="D3087" s="1" t="str">
        <f t="shared" si="317"/>
        <v>21:0001</v>
      </c>
      <c r="E3087" t="s">
        <v>22992</v>
      </c>
      <c r="F3087" t="s">
        <v>23011</v>
      </c>
      <c r="H3087">
        <v>64.280309599999995</v>
      </c>
      <c r="I3087">
        <v>-109.7202568</v>
      </c>
      <c r="J3087" s="1" t="str">
        <f t="shared" si="318"/>
        <v>Till</v>
      </c>
      <c r="K3087" s="1" t="str">
        <f t="shared" si="319"/>
        <v>Grain Mount: 0.25 – 0.50 mm</v>
      </c>
      <c r="L3087" t="s">
        <v>15277</v>
      </c>
      <c r="M3087" s="1" t="str">
        <f>HYPERLINK("http://geochem.nrcan.gc.ca/cdogs/content/kwd/kwd030533_e.htm", "Tur")</f>
        <v>Tur</v>
      </c>
      <c r="N3087" t="s">
        <v>23012</v>
      </c>
      <c r="O3087" t="s">
        <v>2609</v>
      </c>
      <c r="P3087" t="s">
        <v>142</v>
      </c>
      <c r="Q3087" t="s">
        <v>23013</v>
      </c>
      <c r="R3087" t="s">
        <v>115</v>
      </c>
      <c r="S3087" t="s">
        <v>2083</v>
      </c>
      <c r="T3087" t="s">
        <v>556</v>
      </c>
      <c r="U3087" t="s">
        <v>6363</v>
      </c>
      <c r="V3087" t="s">
        <v>23014</v>
      </c>
      <c r="W3087" t="s">
        <v>400</v>
      </c>
      <c r="X3087" t="s">
        <v>23015</v>
      </c>
    </row>
    <row r="3088" spans="1:24" x14ac:dyDescent="0.25">
      <c r="A3088" t="s">
        <v>23016</v>
      </c>
      <c r="B3088" t="s">
        <v>23017</v>
      </c>
      <c r="C3088" s="1" t="str">
        <f t="shared" si="316"/>
        <v>21:0981</v>
      </c>
      <c r="D3088" s="1" t="str">
        <f t="shared" si="317"/>
        <v>21:0001</v>
      </c>
      <c r="E3088" t="s">
        <v>22992</v>
      </c>
      <c r="F3088" t="s">
        <v>23018</v>
      </c>
      <c r="H3088">
        <v>64.280309599999995</v>
      </c>
      <c r="I3088">
        <v>-109.7202568</v>
      </c>
      <c r="J3088" s="1" t="str">
        <f t="shared" si="318"/>
        <v>Till</v>
      </c>
      <c r="K3088" s="1" t="str">
        <f t="shared" si="319"/>
        <v>Grain Mount: 0.25 – 0.50 mm</v>
      </c>
      <c r="L3088" t="s">
        <v>15277</v>
      </c>
      <c r="M3088" s="1" t="str">
        <f>HYPERLINK("http://geochem.nrcan.gc.ca/cdogs/content/kwd/kwd030120_e.htm", "Ilm")</f>
        <v>Ilm</v>
      </c>
      <c r="N3088" t="s">
        <v>1621</v>
      </c>
      <c r="O3088" t="s">
        <v>220</v>
      </c>
      <c r="P3088" t="s">
        <v>50</v>
      </c>
      <c r="Q3088" t="s">
        <v>23019</v>
      </c>
      <c r="R3088" t="s">
        <v>33</v>
      </c>
      <c r="S3088" t="s">
        <v>2288</v>
      </c>
      <c r="T3088" t="s">
        <v>10036</v>
      </c>
      <c r="U3088" t="s">
        <v>142</v>
      </c>
      <c r="V3088" t="s">
        <v>1601</v>
      </c>
      <c r="W3088" t="s">
        <v>23020</v>
      </c>
      <c r="X3088" t="s">
        <v>23021</v>
      </c>
    </row>
    <row r="3089" spans="1:24" x14ac:dyDescent="0.25">
      <c r="A3089" t="s">
        <v>23022</v>
      </c>
      <c r="B3089" t="s">
        <v>23023</v>
      </c>
      <c r="C3089" s="1" t="str">
        <f t="shared" si="316"/>
        <v>21:0981</v>
      </c>
      <c r="D3089" s="1" t="str">
        <f t="shared" si="317"/>
        <v>21:0001</v>
      </c>
      <c r="E3089" t="s">
        <v>22992</v>
      </c>
      <c r="F3089" t="s">
        <v>23024</v>
      </c>
      <c r="H3089">
        <v>64.280309599999995</v>
      </c>
      <c r="I3089">
        <v>-109.7202568</v>
      </c>
      <c r="J3089" s="1" t="str">
        <f t="shared" si="318"/>
        <v>Till</v>
      </c>
      <c r="K3089" s="1" t="str">
        <f t="shared" si="319"/>
        <v>Grain Mount: 0.25 – 0.50 mm</v>
      </c>
      <c r="L3089" t="s">
        <v>15277</v>
      </c>
      <c r="M3089" s="1" t="str">
        <f>HYPERLINK("http://geochem.nrcan.gc.ca/cdogs/content/kwd/kwd030120_e.htm", "Ilm")</f>
        <v>Ilm</v>
      </c>
      <c r="N3089" t="s">
        <v>1036</v>
      </c>
      <c r="O3089" t="s">
        <v>555</v>
      </c>
      <c r="P3089" t="s">
        <v>36</v>
      </c>
      <c r="Q3089" t="s">
        <v>23025</v>
      </c>
      <c r="R3089" t="s">
        <v>33</v>
      </c>
      <c r="S3089" t="s">
        <v>3819</v>
      </c>
      <c r="T3089" t="s">
        <v>3223</v>
      </c>
      <c r="U3089" t="s">
        <v>33</v>
      </c>
      <c r="V3089" t="s">
        <v>33</v>
      </c>
      <c r="W3089" t="s">
        <v>23026</v>
      </c>
      <c r="X3089" t="s">
        <v>21853</v>
      </c>
    </row>
    <row r="3090" spans="1:24" x14ac:dyDescent="0.25">
      <c r="A3090" t="s">
        <v>23027</v>
      </c>
      <c r="B3090" t="s">
        <v>23028</v>
      </c>
      <c r="C3090" s="1" t="str">
        <f t="shared" si="316"/>
        <v>21:0981</v>
      </c>
      <c r="D3090" s="1" t="str">
        <f t="shared" si="317"/>
        <v>21:0001</v>
      </c>
      <c r="E3090" t="s">
        <v>22992</v>
      </c>
      <c r="F3090" t="s">
        <v>23029</v>
      </c>
      <c r="H3090">
        <v>64.280309599999995</v>
      </c>
      <c r="I3090">
        <v>-109.7202568</v>
      </c>
      <c r="J3090" s="1" t="str">
        <f t="shared" si="318"/>
        <v>Till</v>
      </c>
      <c r="K3090" s="1" t="str">
        <f t="shared" si="319"/>
        <v>Grain Mount: 0.25 – 0.50 mm</v>
      </c>
      <c r="L3090" t="s">
        <v>15277</v>
      </c>
      <c r="M3090" s="1" t="str">
        <f>HYPERLINK("http://geochem.nrcan.gc.ca/cdogs/content/kwd/kwd030120_e.htm", "Ilm")</f>
        <v>Ilm</v>
      </c>
      <c r="N3090" t="s">
        <v>409</v>
      </c>
      <c r="O3090" t="s">
        <v>234</v>
      </c>
      <c r="P3090" t="s">
        <v>254</v>
      </c>
      <c r="Q3090" t="s">
        <v>23030</v>
      </c>
      <c r="R3090" t="s">
        <v>33</v>
      </c>
      <c r="S3090" t="s">
        <v>5194</v>
      </c>
      <c r="T3090" t="s">
        <v>19787</v>
      </c>
      <c r="U3090" t="s">
        <v>170</v>
      </c>
      <c r="V3090" t="s">
        <v>1269</v>
      </c>
      <c r="W3090" t="s">
        <v>23031</v>
      </c>
      <c r="X3090" t="s">
        <v>2246</v>
      </c>
    </row>
    <row r="3091" spans="1:24" x14ac:dyDescent="0.25">
      <c r="A3091" t="s">
        <v>23032</v>
      </c>
      <c r="B3091" t="s">
        <v>23033</v>
      </c>
      <c r="C3091" s="1" t="str">
        <f t="shared" si="316"/>
        <v>21:0981</v>
      </c>
      <c r="D3091" s="1" t="str">
        <f t="shared" si="317"/>
        <v>21:0001</v>
      </c>
      <c r="E3091" t="s">
        <v>22992</v>
      </c>
      <c r="F3091" t="s">
        <v>23034</v>
      </c>
      <c r="H3091">
        <v>64.280309599999995</v>
      </c>
      <c r="I3091">
        <v>-109.7202568</v>
      </c>
      <c r="J3091" s="1" t="str">
        <f t="shared" si="318"/>
        <v>Till</v>
      </c>
      <c r="K3091" s="1" t="str">
        <f t="shared" si="319"/>
        <v>Grain Mount: 0.25 – 0.50 mm</v>
      </c>
      <c r="L3091" t="s">
        <v>15277</v>
      </c>
      <c r="M3091" s="1" t="str">
        <f>HYPERLINK("http://geochem.nrcan.gc.ca/cdogs/content/kwd/kwd030533_e.htm", "Tur")</f>
        <v>Tur</v>
      </c>
      <c r="N3091" t="s">
        <v>23035</v>
      </c>
      <c r="O3091" t="s">
        <v>5869</v>
      </c>
      <c r="P3091" t="s">
        <v>90</v>
      </c>
      <c r="Q3091" t="s">
        <v>23036</v>
      </c>
      <c r="R3091" t="s">
        <v>331</v>
      </c>
      <c r="S3091" t="s">
        <v>13470</v>
      </c>
      <c r="T3091" t="s">
        <v>2214</v>
      </c>
      <c r="U3091" t="s">
        <v>23037</v>
      </c>
      <c r="V3091" t="s">
        <v>23038</v>
      </c>
      <c r="W3091" t="s">
        <v>1078</v>
      </c>
      <c r="X3091" t="s">
        <v>23039</v>
      </c>
    </row>
    <row r="3092" spans="1:24" x14ac:dyDescent="0.25">
      <c r="A3092" t="s">
        <v>23040</v>
      </c>
      <c r="B3092" t="s">
        <v>23041</v>
      </c>
      <c r="C3092" s="1" t="str">
        <f t="shared" ref="C3092:C3155" si="323">HYPERLINK("http://geochem.nrcan.gc.ca/cdogs/content/bdl/bdl210981_e.htm", "21:0981")</f>
        <v>21:0981</v>
      </c>
      <c r="D3092" s="1" t="str">
        <f t="shared" ref="D3092:D3155" si="324">HYPERLINK("http://geochem.nrcan.gc.ca/cdogs/content/svy/svy210001_e.htm", "21:0001")</f>
        <v>21:0001</v>
      </c>
      <c r="E3092" t="s">
        <v>22992</v>
      </c>
      <c r="F3092" t="s">
        <v>23042</v>
      </c>
      <c r="H3092">
        <v>64.280309599999995</v>
      </c>
      <c r="I3092">
        <v>-109.7202568</v>
      </c>
      <c r="J3092" s="1" t="str">
        <f t="shared" si="318"/>
        <v>Till</v>
      </c>
      <c r="K3092" s="1" t="str">
        <f t="shared" si="319"/>
        <v>Grain Mount: 0.25 – 0.50 mm</v>
      </c>
      <c r="L3092" t="s">
        <v>15277</v>
      </c>
      <c r="M3092" s="1" t="str">
        <f>HYPERLINK("http://geochem.nrcan.gc.ca/cdogs/content/kwd/kwd030120_e.htm", "Ilm")</f>
        <v>Ilm</v>
      </c>
      <c r="N3092" t="s">
        <v>645</v>
      </c>
      <c r="O3092" t="s">
        <v>420</v>
      </c>
      <c r="P3092" t="s">
        <v>662</v>
      </c>
      <c r="Q3092" t="s">
        <v>23043</v>
      </c>
      <c r="R3092" t="s">
        <v>1156</v>
      </c>
      <c r="S3092" t="s">
        <v>13882</v>
      </c>
      <c r="T3092" t="s">
        <v>23044</v>
      </c>
      <c r="U3092" t="s">
        <v>33</v>
      </c>
      <c r="V3092" t="s">
        <v>1269</v>
      </c>
      <c r="W3092" t="s">
        <v>23045</v>
      </c>
      <c r="X3092" t="s">
        <v>23046</v>
      </c>
    </row>
    <row r="3093" spans="1:24" x14ac:dyDescent="0.25">
      <c r="A3093" t="s">
        <v>23047</v>
      </c>
      <c r="B3093" t="s">
        <v>23048</v>
      </c>
      <c r="C3093" s="1" t="str">
        <f t="shared" si="323"/>
        <v>21:0981</v>
      </c>
      <c r="D3093" s="1" t="str">
        <f t="shared" si="324"/>
        <v>21:0001</v>
      </c>
      <c r="E3093" t="s">
        <v>22992</v>
      </c>
      <c r="F3093" t="s">
        <v>23049</v>
      </c>
      <c r="H3093">
        <v>64.280309599999995</v>
      </c>
      <c r="I3093">
        <v>-109.7202568</v>
      </c>
      <c r="J3093" s="1" t="str">
        <f t="shared" si="318"/>
        <v>Till</v>
      </c>
      <c r="K3093" s="1" t="str">
        <f t="shared" si="319"/>
        <v>Grain Mount: 0.25 – 0.50 mm</v>
      </c>
      <c r="L3093" t="s">
        <v>15277</v>
      </c>
      <c r="M3093" s="1" t="str">
        <f>HYPERLINK("http://geochem.nrcan.gc.ca/cdogs/content/kwd/kwd030541_e.htm", "Ti_Mag")</f>
        <v>Ti_Mag</v>
      </c>
      <c r="N3093" t="s">
        <v>5979</v>
      </c>
      <c r="O3093" t="s">
        <v>223</v>
      </c>
      <c r="P3093" t="s">
        <v>425</v>
      </c>
      <c r="Q3093" t="s">
        <v>23050</v>
      </c>
      <c r="R3093" t="s">
        <v>33</v>
      </c>
      <c r="S3093" t="s">
        <v>207</v>
      </c>
      <c r="T3093" t="s">
        <v>1552</v>
      </c>
      <c r="U3093" t="s">
        <v>87</v>
      </c>
      <c r="V3093" t="s">
        <v>50</v>
      </c>
      <c r="W3093" t="s">
        <v>14211</v>
      </c>
      <c r="X3093" t="s">
        <v>23051</v>
      </c>
    </row>
    <row r="3094" spans="1:24" x14ac:dyDescent="0.25">
      <c r="A3094" t="s">
        <v>23052</v>
      </c>
      <c r="B3094" t="s">
        <v>23053</v>
      </c>
      <c r="C3094" s="1" t="str">
        <f t="shared" si="323"/>
        <v>21:0981</v>
      </c>
      <c r="D3094" s="1" t="str">
        <f t="shared" si="324"/>
        <v>21:0001</v>
      </c>
      <c r="E3094" t="s">
        <v>23054</v>
      </c>
      <c r="F3094" t="s">
        <v>23055</v>
      </c>
      <c r="H3094">
        <v>64.9626296</v>
      </c>
      <c r="I3094">
        <v>-109.2300242</v>
      </c>
      <c r="J3094" s="1" t="str">
        <f t="shared" si="318"/>
        <v>Till</v>
      </c>
      <c r="K3094" s="1" t="str">
        <f t="shared" si="319"/>
        <v>Grain Mount: 0.25 – 0.50 mm</v>
      </c>
      <c r="L3094" t="s">
        <v>15798</v>
      </c>
      <c r="M3094" s="1" t="str">
        <f>HYPERLINK("http://geochem.nrcan.gc.ca/cdogs/content/kwd/kwd030524_e.htm", "Alm")</f>
        <v>Alm</v>
      </c>
      <c r="N3094" t="s">
        <v>23056</v>
      </c>
      <c r="O3094" t="s">
        <v>13028</v>
      </c>
      <c r="P3094" t="s">
        <v>955</v>
      </c>
      <c r="Q3094" t="s">
        <v>23057</v>
      </c>
      <c r="R3094" t="s">
        <v>420</v>
      </c>
      <c r="S3094" t="s">
        <v>2806</v>
      </c>
      <c r="T3094" t="s">
        <v>23058</v>
      </c>
      <c r="U3094" t="s">
        <v>728</v>
      </c>
      <c r="V3094" t="s">
        <v>23059</v>
      </c>
      <c r="W3094" t="s">
        <v>156</v>
      </c>
      <c r="X3094" t="s">
        <v>296</v>
      </c>
    </row>
    <row r="3095" spans="1:24" x14ac:dyDescent="0.25">
      <c r="A3095" t="s">
        <v>23060</v>
      </c>
      <c r="B3095" t="s">
        <v>23061</v>
      </c>
      <c r="C3095" s="1" t="str">
        <f t="shared" si="323"/>
        <v>21:0981</v>
      </c>
      <c r="D3095" s="1" t="str">
        <f t="shared" si="324"/>
        <v>21:0001</v>
      </c>
      <c r="E3095" t="s">
        <v>23054</v>
      </c>
      <c r="F3095" t="s">
        <v>23062</v>
      </c>
      <c r="H3095">
        <v>64.9626296</v>
      </c>
      <c r="I3095">
        <v>-109.2300242</v>
      </c>
      <c r="J3095" s="1" t="str">
        <f t="shared" si="318"/>
        <v>Till</v>
      </c>
      <c r="K3095" s="1" t="str">
        <f t="shared" si="319"/>
        <v>Grain Mount: 0.25 – 0.50 mm</v>
      </c>
      <c r="L3095" t="s">
        <v>15798</v>
      </c>
      <c r="M3095" s="1" t="str">
        <f>HYPERLINK("http://geochem.nrcan.gc.ca/cdogs/content/kwd/kwd030525_e.htm", "Sps")</f>
        <v>Sps</v>
      </c>
      <c r="N3095" t="s">
        <v>8046</v>
      </c>
      <c r="O3095" t="s">
        <v>23063</v>
      </c>
      <c r="P3095" t="s">
        <v>398</v>
      </c>
      <c r="Q3095" t="s">
        <v>3782</v>
      </c>
      <c r="R3095" t="s">
        <v>33</v>
      </c>
      <c r="S3095" t="s">
        <v>20944</v>
      </c>
      <c r="T3095" t="s">
        <v>3658</v>
      </c>
      <c r="U3095" t="s">
        <v>255</v>
      </c>
      <c r="V3095" t="s">
        <v>23064</v>
      </c>
      <c r="W3095" t="s">
        <v>1822</v>
      </c>
      <c r="X3095" t="s">
        <v>23065</v>
      </c>
    </row>
    <row r="3096" spans="1:24" x14ac:dyDescent="0.25">
      <c r="A3096" t="s">
        <v>23066</v>
      </c>
      <c r="B3096" t="s">
        <v>23067</v>
      </c>
      <c r="C3096" s="1" t="str">
        <f t="shared" si="323"/>
        <v>21:0981</v>
      </c>
      <c r="D3096" s="1" t="str">
        <f t="shared" si="324"/>
        <v>21:0001</v>
      </c>
      <c r="E3096" t="s">
        <v>23054</v>
      </c>
      <c r="F3096" t="s">
        <v>23068</v>
      </c>
      <c r="H3096">
        <v>64.9626296</v>
      </c>
      <c r="I3096">
        <v>-109.2300242</v>
      </c>
      <c r="J3096" s="1" t="str">
        <f t="shared" si="318"/>
        <v>Till</v>
      </c>
      <c r="K3096" s="1" t="str">
        <f t="shared" si="319"/>
        <v>Grain Mount: 0.25 – 0.50 mm</v>
      </c>
      <c r="L3096" t="s">
        <v>15798</v>
      </c>
      <c r="M3096" s="1" t="str">
        <f>HYPERLINK("http://geochem.nrcan.gc.ca/cdogs/content/kwd/kwd030543_e.htm", "Di")</f>
        <v>Di</v>
      </c>
      <c r="N3096" t="s">
        <v>1856</v>
      </c>
      <c r="O3096" t="s">
        <v>23069</v>
      </c>
      <c r="P3096" t="s">
        <v>219</v>
      </c>
      <c r="Q3096" t="s">
        <v>23070</v>
      </c>
      <c r="R3096" t="s">
        <v>87</v>
      </c>
      <c r="S3096" t="s">
        <v>21235</v>
      </c>
      <c r="T3096" t="s">
        <v>4160</v>
      </c>
      <c r="U3096" t="s">
        <v>23071</v>
      </c>
      <c r="V3096" t="s">
        <v>15961</v>
      </c>
      <c r="W3096" t="s">
        <v>200</v>
      </c>
      <c r="X3096" t="s">
        <v>23072</v>
      </c>
    </row>
    <row r="3097" spans="1:24" x14ac:dyDescent="0.25">
      <c r="A3097" t="s">
        <v>23073</v>
      </c>
      <c r="B3097" t="s">
        <v>23074</v>
      </c>
      <c r="C3097" s="1" t="str">
        <f t="shared" si="323"/>
        <v>21:0981</v>
      </c>
      <c r="D3097" s="1" t="str">
        <f t="shared" si="324"/>
        <v>21:0001</v>
      </c>
      <c r="E3097" t="s">
        <v>23054</v>
      </c>
      <c r="F3097" t="s">
        <v>23075</v>
      </c>
      <c r="H3097">
        <v>64.9626296</v>
      </c>
      <c r="I3097">
        <v>-109.2300242</v>
      </c>
      <c r="J3097" s="1" t="str">
        <f t="shared" si="318"/>
        <v>Till</v>
      </c>
      <c r="K3097" s="1" t="str">
        <f t="shared" si="319"/>
        <v>Grain Mount: 0.25 – 0.50 mm</v>
      </c>
      <c r="L3097" t="s">
        <v>15798</v>
      </c>
      <c r="M3097" s="1" t="str">
        <f>HYPERLINK("http://geochem.nrcan.gc.ca/cdogs/content/kwd/kwd030530_e.htm", "Cr_Di")</f>
        <v>Cr_Di</v>
      </c>
      <c r="N3097" t="s">
        <v>6831</v>
      </c>
      <c r="O3097" t="s">
        <v>23076</v>
      </c>
      <c r="P3097" t="s">
        <v>18826</v>
      </c>
      <c r="Q3097" t="s">
        <v>23077</v>
      </c>
      <c r="R3097" t="s">
        <v>33</v>
      </c>
      <c r="S3097" t="s">
        <v>23078</v>
      </c>
      <c r="T3097" t="s">
        <v>2353</v>
      </c>
      <c r="U3097" t="s">
        <v>10771</v>
      </c>
      <c r="V3097" t="s">
        <v>23079</v>
      </c>
      <c r="W3097" t="s">
        <v>409</v>
      </c>
      <c r="X3097" t="s">
        <v>23080</v>
      </c>
    </row>
    <row r="3098" spans="1:24" x14ac:dyDescent="0.25">
      <c r="A3098" t="s">
        <v>23081</v>
      </c>
      <c r="B3098" t="s">
        <v>23082</v>
      </c>
      <c r="C3098" s="1" t="str">
        <f t="shared" si="323"/>
        <v>21:0981</v>
      </c>
      <c r="D3098" s="1" t="str">
        <f t="shared" si="324"/>
        <v>21:0001</v>
      </c>
      <c r="E3098" t="s">
        <v>23054</v>
      </c>
      <c r="F3098" t="s">
        <v>23083</v>
      </c>
      <c r="H3098">
        <v>64.9626296</v>
      </c>
      <c r="I3098">
        <v>-109.2300242</v>
      </c>
      <c r="J3098" s="1" t="str">
        <f t="shared" si="318"/>
        <v>Till</v>
      </c>
      <c r="K3098" s="1" t="str">
        <f t="shared" si="319"/>
        <v>Grain Mount: 0.25 – 0.50 mm</v>
      </c>
      <c r="L3098" t="s">
        <v>15798</v>
      </c>
      <c r="M3098" s="1" t="str">
        <f t="shared" ref="M3098:M3103" si="325">HYPERLINK("http://geochem.nrcan.gc.ca/cdogs/content/kwd/kwd030120_e.htm", "Ilm")</f>
        <v>Ilm</v>
      </c>
      <c r="N3098" t="s">
        <v>209</v>
      </c>
      <c r="O3098" t="s">
        <v>686</v>
      </c>
      <c r="P3098" t="s">
        <v>3202</v>
      </c>
      <c r="Q3098" t="s">
        <v>23084</v>
      </c>
      <c r="R3098" t="s">
        <v>462</v>
      </c>
      <c r="S3098" t="s">
        <v>14117</v>
      </c>
      <c r="T3098" t="s">
        <v>2657</v>
      </c>
      <c r="U3098" t="s">
        <v>158</v>
      </c>
      <c r="V3098" t="s">
        <v>782</v>
      </c>
      <c r="W3098" t="s">
        <v>23085</v>
      </c>
      <c r="X3098" t="s">
        <v>19240</v>
      </c>
    </row>
    <row r="3099" spans="1:24" x14ac:dyDescent="0.25">
      <c r="A3099" t="s">
        <v>23086</v>
      </c>
      <c r="B3099" t="s">
        <v>23087</v>
      </c>
      <c r="C3099" s="1" t="str">
        <f t="shared" si="323"/>
        <v>21:0981</v>
      </c>
      <c r="D3099" s="1" t="str">
        <f t="shared" si="324"/>
        <v>21:0001</v>
      </c>
      <c r="E3099" t="s">
        <v>23054</v>
      </c>
      <c r="F3099" t="s">
        <v>23088</v>
      </c>
      <c r="H3099">
        <v>64.9626296</v>
      </c>
      <c r="I3099">
        <v>-109.2300242</v>
      </c>
      <c r="J3099" s="1" t="str">
        <f t="shared" si="318"/>
        <v>Till</v>
      </c>
      <c r="K3099" s="1" t="str">
        <f t="shared" si="319"/>
        <v>Grain Mount: 0.25 – 0.50 mm</v>
      </c>
      <c r="L3099" t="s">
        <v>15798</v>
      </c>
      <c r="M3099" s="1" t="str">
        <f t="shared" si="325"/>
        <v>Ilm</v>
      </c>
      <c r="N3099" t="s">
        <v>641</v>
      </c>
      <c r="O3099" t="s">
        <v>1156</v>
      </c>
      <c r="P3099" t="s">
        <v>115</v>
      </c>
      <c r="Q3099" t="s">
        <v>23089</v>
      </c>
      <c r="R3099" t="s">
        <v>33</v>
      </c>
      <c r="S3099" t="s">
        <v>14139</v>
      </c>
      <c r="T3099" t="s">
        <v>377</v>
      </c>
      <c r="U3099" t="s">
        <v>33</v>
      </c>
      <c r="V3099" t="s">
        <v>33</v>
      </c>
      <c r="W3099" t="s">
        <v>23090</v>
      </c>
      <c r="X3099" t="s">
        <v>10830</v>
      </c>
    </row>
    <row r="3100" spans="1:24" x14ac:dyDescent="0.25">
      <c r="A3100" t="s">
        <v>23091</v>
      </c>
      <c r="B3100" t="s">
        <v>23092</v>
      </c>
      <c r="C3100" s="1" t="str">
        <f t="shared" si="323"/>
        <v>21:0981</v>
      </c>
      <c r="D3100" s="1" t="str">
        <f t="shared" si="324"/>
        <v>21:0001</v>
      </c>
      <c r="E3100" t="s">
        <v>23054</v>
      </c>
      <c r="F3100" t="s">
        <v>23093</v>
      </c>
      <c r="H3100">
        <v>64.9626296</v>
      </c>
      <c r="I3100">
        <v>-109.2300242</v>
      </c>
      <c r="J3100" s="1" t="str">
        <f t="shared" si="318"/>
        <v>Till</v>
      </c>
      <c r="K3100" s="1" t="str">
        <f t="shared" si="319"/>
        <v>Grain Mount: 0.25 – 0.50 mm</v>
      </c>
      <c r="L3100" t="s">
        <v>15798</v>
      </c>
      <c r="M3100" s="1" t="str">
        <f t="shared" si="325"/>
        <v>Ilm</v>
      </c>
      <c r="N3100" t="s">
        <v>669</v>
      </c>
      <c r="O3100" t="s">
        <v>686</v>
      </c>
      <c r="P3100" t="s">
        <v>641</v>
      </c>
      <c r="Q3100" t="s">
        <v>23094</v>
      </c>
      <c r="R3100" t="s">
        <v>235</v>
      </c>
      <c r="S3100" t="s">
        <v>2456</v>
      </c>
      <c r="T3100" t="s">
        <v>939</v>
      </c>
      <c r="U3100" t="s">
        <v>255</v>
      </c>
      <c r="V3100" t="s">
        <v>245</v>
      </c>
      <c r="W3100" t="s">
        <v>23095</v>
      </c>
      <c r="X3100" t="s">
        <v>23096</v>
      </c>
    </row>
    <row r="3101" spans="1:24" x14ac:dyDescent="0.25">
      <c r="A3101" t="s">
        <v>23097</v>
      </c>
      <c r="B3101" t="s">
        <v>23098</v>
      </c>
      <c r="C3101" s="1" t="str">
        <f t="shared" si="323"/>
        <v>21:0981</v>
      </c>
      <c r="D3101" s="1" t="str">
        <f t="shared" si="324"/>
        <v>21:0001</v>
      </c>
      <c r="E3101" t="s">
        <v>23054</v>
      </c>
      <c r="F3101" t="s">
        <v>23099</v>
      </c>
      <c r="H3101">
        <v>64.9626296</v>
      </c>
      <c r="I3101">
        <v>-109.2300242</v>
      </c>
      <c r="J3101" s="1" t="str">
        <f t="shared" si="318"/>
        <v>Till</v>
      </c>
      <c r="K3101" s="1" t="str">
        <f t="shared" si="319"/>
        <v>Grain Mount: 0.25 – 0.50 mm</v>
      </c>
      <c r="L3101" t="s">
        <v>15798</v>
      </c>
      <c r="M3101" s="1" t="str">
        <f t="shared" si="325"/>
        <v>Ilm</v>
      </c>
      <c r="N3101" t="s">
        <v>449</v>
      </c>
      <c r="O3101" t="s">
        <v>245</v>
      </c>
      <c r="P3101" t="s">
        <v>380</v>
      </c>
      <c r="Q3101" t="s">
        <v>9247</v>
      </c>
      <c r="R3101" t="s">
        <v>61</v>
      </c>
      <c r="S3101" t="s">
        <v>3084</v>
      </c>
      <c r="T3101" t="s">
        <v>305</v>
      </c>
      <c r="U3101" t="s">
        <v>246</v>
      </c>
      <c r="V3101" t="s">
        <v>420</v>
      </c>
      <c r="W3101" t="s">
        <v>23100</v>
      </c>
      <c r="X3101" t="s">
        <v>21449</v>
      </c>
    </row>
    <row r="3102" spans="1:24" x14ac:dyDescent="0.25">
      <c r="A3102" t="s">
        <v>23101</v>
      </c>
      <c r="B3102" t="s">
        <v>23102</v>
      </c>
      <c r="C3102" s="1" t="str">
        <f t="shared" si="323"/>
        <v>21:0981</v>
      </c>
      <c r="D3102" s="1" t="str">
        <f t="shared" si="324"/>
        <v>21:0001</v>
      </c>
      <c r="E3102" t="s">
        <v>23054</v>
      </c>
      <c r="F3102" t="s">
        <v>23103</v>
      </c>
      <c r="H3102">
        <v>64.9626296</v>
      </c>
      <c r="I3102">
        <v>-109.2300242</v>
      </c>
      <c r="J3102" s="1" t="str">
        <f t="shared" si="318"/>
        <v>Till</v>
      </c>
      <c r="K3102" s="1" t="str">
        <f t="shared" si="319"/>
        <v>Grain Mount: 0.25 – 0.50 mm</v>
      </c>
      <c r="L3102" t="s">
        <v>15798</v>
      </c>
      <c r="M3102" s="1" t="str">
        <f t="shared" si="325"/>
        <v>Ilm</v>
      </c>
      <c r="N3102" t="s">
        <v>501</v>
      </c>
      <c r="O3102" t="s">
        <v>420</v>
      </c>
      <c r="P3102" t="s">
        <v>50</v>
      </c>
      <c r="Q3102" t="s">
        <v>23104</v>
      </c>
      <c r="R3102" t="s">
        <v>33</v>
      </c>
      <c r="S3102" t="s">
        <v>3360</v>
      </c>
      <c r="T3102" t="s">
        <v>1231</v>
      </c>
      <c r="U3102" t="s">
        <v>170</v>
      </c>
      <c r="V3102" t="s">
        <v>33</v>
      </c>
      <c r="W3102" t="s">
        <v>22337</v>
      </c>
      <c r="X3102" t="s">
        <v>1249</v>
      </c>
    </row>
    <row r="3103" spans="1:24" x14ac:dyDescent="0.25">
      <c r="A3103" t="s">
        <v>23105</v>
      </c>
      <c r="B3103" t="s">
        <v>23106</v>
      </c>
      <c r="C3103" s="1" t="str">
        <f t="shared" si="323"/>
        <v>21:0981</v>
      </c>
      <c r="D3103" s="1" t="str">
        <f t="shared" si="324"/>
        <v>21:0001</v>
      </c>
      <c r="E3103" t="s">
        <v>23054</v>
      </c>
      <c r="F3103" t="s">
        <v>23107</v>
      </c>
      <c r="H3103">
        <v>64.9626296</v>
      </c>
      <c r="I3103">
        <v>-109.2300242</v>
      </c>
      <c r="J3103" s="1" t="str">
        <f t="shared" ref="J3103:J3166" si="326">HYPERLINK("http://geochem.nrcan.gc.ca/cdogs/content/kwd/kwd020044_e.htm", "Till")</f>
        <v>Till</v>
      </c>
      <c r="K3103" s="1" t="str">
        <f t="shared" si="319"/>
        <v>Grain Mount: 0.25 – 0.50 mm</v>
      </c>
      <c r="L3103" t="s">
        <v>15798</v>
      </c>
      <c r="M3103" s="1" t="str">
        <f t="shared" si="325"/>
        <v>Ilm</v>
      </c>
      <c r="N3103" t="s">
        <v>36</v>
      </c>
      <c r="O3103" t="s">
        <v>366</v>
      </c>
      <c r="P3103" t="s">
        <v>412</v>
      </c>
      <c r="Q3103" t="s">
        <v>23108</v>
      </c>
      <c r="R3103" t="s">
        <v>33</v>
      </c>
      <c r="S3103" t="s">
        <v>15031</v>
      </c>
      <c r="T3103" t="s">
        <v>23109</v>
      </c>
      <c r="U3103" t="s">
        <v>33</v>
      </c>
      <c r="V3103" t="s">
        <v>1269</v>
      </c>
      <c r="W3103" t="s">
        <v>23110</v>
      </c>
      <c r="X3103" t="s">
        <v>23111</v>
      </c>
    </row>
    <row r="3104" spans="1:24" x14ac:dyDescent="0.25">
      <c r="A3104" t="s">
        <v>23112</v>
      </c>
      <c r="B3104" t="s">
        <v>23113</v>
      </c>
      <c r="C3104" s="1" t="str">
        <f t="shared" si="323"/>
        <v>21:0981</v>
      </c>
      <c r="D3104" s="1" t="str">
        <f t="shared" si="324"/>
        <v>21:0001</v>
      </c>
      <c r="E3104" t="s">
        <v>23114</v>
      </c>
      <c r="F3104" t="s">
        <v>23115</v>
      </c>
      <c r="H3104">
        <v>64.252189000000001</v>
      </c>
      <c r="I3104">
        <v>-108.1109713</v>
      </c>
      <c r="J3104" s="1" t="str">
        <f t="shared" si="326"/>
        <v>Till</v>
      </c>
      <c r="K3104" s="1" t="str">
        <f t="shared" si="319"/>
        <v>Grain Mount: 0.25 – 0.50 mm</v>
      </c>
      <c r="L3104" t="s">
        <v>15798</v>
      </c>
      <c r="M3104" s="1" t="str">
        <f>HYPERLINK("http://geochem.nrcan.gc.ca/cdogs/content/kwd/kwd030543_e.htm", "Di")</f>
        <v>Di</v>
      </c>
      <c r="N3104" t="s">
        <v>11246</v>
      </c>
      <c r="O3104" t="s">
        <v>23116</v>
      </c>
      <c r="P3104" t="s">
        <v>1462</v>
      </c>
      <c r="Q3104" t="s">
        <v>20216</v>
      </c>
      <c r="R3104" t="s">
        <v>33</v>
      </c>
      <c r="S3104" t="s">
        <v>23117</v>
      </c>
      <c r="T3104" t="s">
        <v>2049</v>
      </c>
      <c r="U3104" t="s">
        <v>15031</v>
      </c>
      <c r="V3104" t="s">
        <v>23118</v>
      </c>
      <c r="W3104" t="s">
        <v>4827</v>
      </c>
      <c r="X3104" t="s">
        <v>23119</v>
      </c>
    </row>
    <row r="3105" spans="1:24" x14ac:dyDescent="0.25">
      <c r="A3105" t="s">
        <v>23120</v>
      </c>
      <c r="B3105" t="s">
        <v>23121</v>
      </c>
      <c r="C3105" s="1" t="str">
        <f t="shared" si="323"/>
        <v>21:0981</v>
      </c>
      <c r="D3105" s="1" t="str">
        <f t="shared" si="324"/>
        <v>21:0001</v>
      </c>
      <c r="E3105" t="s">
        <v>23114</v>
      </c>
      <c r="F3105" t="s">
        <v>23122</v>
      </c>
      <c r="H3105">
        <v>64.252189000000001</v>
      </c>
      <c r="I3105">
        <v>-108.1109713</v>
      </c>
      <c r="J3105" s="1" t="str">
        <f t="shared" si="326"/>
        <v>Till</v>
      </c>
      <c r="K3105" s="1" t="str">
        <f t="shared" si="319"/>
        <v>Grain Mount: 0.25 – 0.50 mm</v>
      </c>
      <c r="L3105" t="s">
        <v>15798</v>
      </c>
      <c r="M3105" s="1" t="str">
        <f>HYPERLINK("http://geochem.nrcan.gc.ca/cdogs/content/kwd/kwd030120_e.htm", "Ilm")</f>
        <v>Ilm</v>
      </c>
      <c r="N3105" t="s">
        <v>170</v>
      </c>
      <c r="O3105" t="s">
        <v>33</v>
      </c>
      <c r="P3105" t="s">
        <v>806</v>
      </c>
      <c r="Q3105" t="s">
        <v>23123</v>
      </c>
      <c r="R3105" t="s">
        <v>291</v>
      </c>
      <c r="S3105" t="s">
        <v>3113</v>
      </c>
      <c r="T3105" t="s">
        <v>13650</v>
      </c>
      <c r="U3105" t="s">
        <v>33</v>
      </c>
      <c r="V3105" t="s">
        <v>33</v>
      </c>
      <c r="W3105" t="s">
        <v>23124</v>
      </c>
      <c r="X3105" t="s">
        <v>19860</v>
      </c>
    </row>
    <row r="3106" spans="1:24" x14ac:dyDescent="0.25">
      <c r="A3106" t="s">
        <v>23125</v>
      </c>
      <c r="B3106" t="s">
        <v>23126</v>
      </c>
      <c r="C3106" s="1" t="str">
        <f t="shared" si="323"/>
        <v>21:0981</v>
      </c>
      <c r="D3106" s="1" t="str">
        <f t="shared" si="324"/>
        <v>21:0001</v>
      </c>
      <c r="E3106" t="s">
        <v>23114</v>
      </c>
      <c r="F3106" t="s">
        <v>23127</v>
      </c>
      <c r="H3106">
        <v>64.252189000000001</v>
      </c>
      <c r="I3106">
        <v>-108.1109713</v>
      </c>
      <c r="J3106" s="1" t="str">
        <f t="shared" si="326"/>
        <v>Till</v>
      </c>
      <c r="K3106" s="1" t="str">
        <f t="shared" si="319"/>
        <v>Grain Mount: 0.25 – 0.50 mm</v>
      </c>
      <c r="L3106" t="s">
        <v>15798</v>
      </c>
      <c r="M3106" s="1" t="str">
        <f>HYPERLINK("http://geochem.nrcan.gc.ca/cdogs/content/kwd/kwd030120_e.htm", "Ilm")</f>
        <v>Ilm</v>
      </c>
      <c r="N3106" t="s">
        <v>23128</v>
      </c>
      <c r="O3106" t="s">
        <v>23129</v>
      </c>
      <c r="P3106" t="s">
        <v>129</v>
      </c>
      <c r="Q3106" t="s">
        <v>23130</v>
      </c>
      <c r="R3106" t="s">
        <v>245</v>
      </c>
      <c r="S3106" t="s">
        <v>3523</v>
      </c>
      <c r="T3106" t="s">
        <v>23131</v>
      </c>
      <c r="U3106" t="s">
        <v>33</v>
      </c>
      <c r="V3106" t="s">
        <v>23132</v>
      </c>
      <c r="W3106" t="s">
        <v>9081</v>
      </c>
      <c r="X3106" t="s">
        <v>17532</v>
      </c>
    </row>
    <row r="3107" spans="1:24" x14ac:dyDescent="0.25">
      <c r="A3107" t="s">
        <v>23133</v>
      </c>
      <c r="B3107" t="s">
        <v>23134</v>
      </c>
      <c r="C3107" s="1" t="str">
        <f t="shared" si="323"/>
        <v>21:0981</v>
      </c>
      <c r="D3107" s="1" t="str">
        <f t="shared" si="324"/>
        <v>21:0001</v>
      </c>
      <c r="E3107" t="s">
        <v>23114</v>
      </c>
      <c r="F3107" t="s">
        <v>23135</v>
      </c>
      <c r="H3107">
        <v>64.252189000000001</v>
      </c>
      <c r="I3107">
        <v>-108.1109713</v>
      </c>
      <c r="J3107" s="1" t="str">
        <f t="shared" si="326"/>
        <v>Till</v>
      </c>
      <c r="K3107" s="1" t="str">
        <f t="shared" si="319"/>
        <v>Grain Mount: 0.25 – 0.50 mm</v>
      </c>
      <c r="L3107" t="s">
        <v>15798</v>
      </c>
      <c r="M3107" s="1" t="str">
        <f>HYPERLINK("http://geochem.nrcan.gc.ca/cdogs/content/kwd/kwd030120_e.htm", "Ilm")</f>
        <v>Ilm</v>
      </c>
      <c r="N3107" t="s">
        <v>291</v>
      </c>
      <c r="O3107" t="s">
        <v>226</v>
      </c>
      <c r="P3107" t="s">
        <v>425</v>
      </c>
      <c r="Q3107" t="s">
        <v>23136</v>
      </c>
      <c r="R3107" t="s">
        <v>278</v>
      </c>
      <c r="S3107" t="s">
        <v>4842</v>
      </c>
      <c r="T3107" t="s">
        <v>1187</v>
      </c>
      <c r="U3107" t="s">
        <v>33</v>
      </c>
      <c r="V3107" t="s">
        <v>33</v>
      </c>
      <c r="W3107" t="s">
        <v>23045</v>
      </c>
      <c r="X3107" t="s">
        <v>19713</v>
      </c>
    </row>
    <row r="3108" spans="1:24" x14ac:dyDescent="0.25">
      <c r="A3108" t="s">
        <v>23137</v>
      </c>
      <c r="B3108" t="s">
        <v>23138</v>
      </c>
      <c r="C3108" s="1" t="str">
        <f t="shared" si="323"/>
        <v>21:0981</v>
      </c>
      <c r="D3108" s="1" t="str">
        <f t="shared" si="324"/>
        <v>21:0001</v>
      </c>
      <c r="E3108" t="s">
        <v>23114</v>
      </c>
      <c r="F3108" t="s">
        <v>23139</v>
      </c>
      <c r="H3108">
        <v>64.252189000000001</v>
      </c>
      <c r="I3108">
        <v>-108.1109713</v>
      </c>
      <c r="J3108" s="1" t="str">
        <f t="shared" si="326"/>
        <v>Till</v>
      </c>
      <c r="K3108" s="1" t="str">
        <f t="shared" si="319"/>
        <v>Grain Mount: 0.25 – 0.50 mm</v>
      </c>
      <c r="L3108" t="s">
        <v>15798</v>
      </c>
      <c r="M3108" s="1" t="str">
        <f>HYPERLINK("http://geochem.nrcan.gc.ca/cdogs/content/kwd/kwd030541_e.htm", "Ti_Mag")</f>
        <v>Ti_Mag</v>
      </c>
      <c r="N3108" t="s">
        <v>3470</v>
      </c>
      <c r="O3108" t="s">
        <v>366</v>
      </c>
      <c r="P3108" t="s">
        <v>669</v>
      </c>
      <c r="Q3108" t="s">
        <v>23140</v>
      </c>
      <c r="R3108" t="s">
        <v>420</v>
      </c>
      <c r="S3108" t="s">
        <v>6087</v>
      </c>
      <c r="T3108" t="s">
        <v>1390</v>
      </c>
      <c r="U3108" t="s">
        <v>474</v>
      </c>
      <c r="V3108" t="s">
        <v>1009</v>
      </c>
      <c r="W3108" t="s">
        <v>23141</v>
      </c>
      <c r="X3108" t="s">
        <v>23142</v>
      </c>
    </row>
    <row r="3109" spans="1:24" x14ac:dyDescent="0.25">
      <c r="A3109" t="s">
        <v>23143</v>
      </c>
      <c r="B3109" t="s">
        <v>23144</v>
      </c>
      <c r="C3109" s="1" t="str">
        <f t="shared" si="323"/>
        <v>21:0981</v>
      </c>
      <c r="D3109" s="1" t="str">
        <f t="shared" si="324"/>
        <v>21:0001</v>
      </c>
      <c r="E3109" t="s">
        <v>23114</v>
      </c>
      <c r="F3109" t="s">
        <v>23145</v>
      </c>
      <c r="H3109">
        <v>64.252189000000001</v>
      </c>
      <c r="I3109">
        <v>-108.1109713</v>
      </c>
      <c r="J3109" s="1" t="str">
        <f t="shared" si="326"/>
        <v>Till</v>
      </c>
      <c r="K3109" s="1" t="str">
        <f t="shared" si="319"/>
        <v>Grain Mount: 0.25 – 0.50 mm</v>
      </c>
      <c r="L3109" t="s">
        <v>15798</v>
      </c>
      <c r="M3109" s="1" t="str">
        <f t="shared" ref="M3109:M3119" si="327">HYPERLINK("http://geochem.nrcan.gc.ca/cdogs/content/kwd/kwd030120_e.htm", "Ilm")</f>
        <v>Ilm</v>
      </c>
      <c r="N3109" t="s">
        <v>676</v>
      </c>
      <c r="O3109" t="s">
        <v>33</v>
      </c>
      <c r="P3109" t="s">
        <v>380</v>
      </c>
      <c r="Q3109" t="s">
        <v>4999</v>
      </c>
      <c r="R3109" t="s">
        <v>200</v>
      </c>
      <c r="S3109" t="s">
        <v>8173</v>
      </c>
      <c r="T3109" t="s">
        <v>3472</v>
      </c>
      <c r="U3109" t="s">
        <v>226</v>
      </c>
      <c r="V3109" t="s">
        <v>425</v>
      </c>
      <c r="W3109" t="s">
        <v>23146</v>
      </c>
      <c r="X3109" t="s">
        <v>21453</v>
      </c>
    </row>
    <row r="3110" spans="1:24" x14ac:dyDescent="0.25">
      <c r="A3110" t="s">
        <v>23147</v>
      </c>
      <c r="B3110" t="s">
        <v>23148</v>
      </c>
      <c r="C3110" s="1" t="str">
        <f t="shared" si="323"/>
        <v>21:0981</v>
      </c>
      <c r="D3110" s="1" t="str">
        <f t="shared" si="324"/>
        <v>21:0001</v>
      </c>
      <c r="E3110" t="s">
        <v>23114</v>
      </c>
      <c r="F3110" t="s">
        <v>23149</v>
      </c>
      <c r="H3110">
        <v>64.252189000000001</v>
      </c>
      <c r="I3110">
        <v>-108.1109713</v>
      </c>
      <c r="J3110" s="1" t="str">
        <f t="shared" si="326"/>
        <v>Till</v>
      </c>
      <c r="K3110" s="1" t="str">
        <f t="shared" si="319"/>
        <v>Grain Mount: 0.25 – 0.50 mm</v>
      </c>
      <c r="L3110" t="s">
        <v>15798</v>
      </c>
      <c r="M3110" s="1" t="str">
        <f t="shared" si="327"/>
        <v>Ilm</v>
      </c>
      <c r="N3110" t="s">
        <v>399</v>
      </c>
      <c r="O3110" t="s">
        <v>235</v>
      </c>
      <c r="P3110" t="s">
        <v>33</v>
      </c>
      <c r="Q3110" t="s">
        <v>23150</v>
      </c>
      <c r="R3110" t="s">
        <v>33</v>
      </c>
      <c r="S3110" t="s">
        <v>439</v>
      </c>
      <c r="T3110" t="s">
        <v>4876</v>
      </c>
      <c r="U3110" t="s">
        <v>411</v>
      </c>
      <c r="V3110" t="s">
        <v>209</v>
      </c>
      <c r="W3110" t="s">
        <v>23151</v>
      </c>
      <c r="X3110" t="s">
        <v>23152</v>
      </c>
    </row>
    <row r="3111" spans="1:24" x14ac:dyDescent="0.25">
      <c r="A3111" t="s">
        <v>23153</v>
      </c>
      <c r="B3111" t="s">
        <v>23154</v>
      </c>
      <c r="C3111" s="1" t="str">
        <f t="shared" si="323"/>
        <v>21:0981</v>
      </c>
      <c r="D3111" s="1" t="str">
        <f t="shared" si="324"/>
        <v>21:0001</v>
      </c>
      <c r="E3111" t="s">
        <v>23155</v>
      </c>
      <c r="F3111" t="s">
        <v>23156</v>
      </c>
      <c r="H3111">
        <v>64.795881699999995</v>
      </c>
      <c r="I3111">
        <v>-108.1566772</v>
      </c>
      <c r="J3111" s="1" t="str">
        <f t="shared" si="326"/>
        <v>Till</v>
      </c>
      <c r="K3111" s="1" t="str">
        <f t="shared" si="319"/>
        <v>Grain Mount: 0.25 – 0.50 mm</v>
      </c>
      <c r="L3111" t="s">
        <v>15798</v>
      </c>
      <c r="M3111" s="1" t="str">
        <f t="shared" si="327"/>
        <v>Ilm</v>
      </c>
      <c r="N3111" t="s">
        <v>170</v>
      </c>
      <c r="O3111" t="s">
        <v>457</v>
      </c>
      <c r="P3111" t="s">
        <v>421</v>
      </c>
      <c r="Q3111" t="s">
        <v>23157</v>
      </c>
      <c r="R3111" t="s">
        <v>33</v>
      </c>
      <c r="S3111" t="s">
        <v>472</v>
      </c>
      <c r="T3111" t="s">
        <v>4731</v>
      </c>
      <c r="U3111" t="s">
        <v>47</v>
      </c>
      <c r="V3111" t="s">
        <v>420</v>
      </c>
      <c r="W3111" t="s">
        <v>23158</v>
      </c>
      <c r="X3111" t="s">
        <v>5718</v>
      </c>
    </row>
    <row r="3112" spans="1:24" x14ac:dyDescent="0.25">
      <c r="A3112" t="s">
        <v>23159</v>
      </c>
      <c r="B3112" t="s">
        <v>23160</v>
      </c>
      <c r="C3112" s="1" t="str">
        <f t="shared" si="323"/>
        <v>21:0981</v>
      </c>
      <c r="D3112" s="1" t="str">
        <f t="shared" si="324"/>
        <v>21:0001</v>
      </c>
      <c r="E3112" t="s">
        <v>23155</v>
      </c>
      <c r="F3112" t="s">
        <v>23161</v>
      </c>
      <c r="H3112">
        <v>64.795881699999995</v>
      </c>
      <c r="I3112">
        <v>-108.1566772</v>
      </c>
      <c r="J3112" s="1" t="str">
        <f t="shared" si="326"/>
        <v>Till</v>
      </c>
      <c r="K3112" s="1" t="str">
        <f t="shared" si="319"/>
        <v>Grain Mount: 0.25 – 0.50 mm</v>
      </c>
      <c r="L3112" t="s">
        <v>15798</v>
      </c>
      <c r="M3112" s="1" t="str">
        <f t="shared" si="327"/>
        <v>Ilm</v>
      </c>
      <c r="N3112" t="s">
        <v>380</v>
      </c>
      <c r="O3112" t="s">
        <v>409</v>
      </c>
      <c r="P3112" t="s">
        <v>1269</v>
      </c>
      <c r="Q3112" t="s">
        <v>23162</v>
      </c>
      <c r="R3112" t="s">
        <v>33</v>
      </c>
      <c r="S3112" t="s">
        <v>414</v>
      </c>
      <c r="T3112" t="s">
        <v>20018</v>
      </c>
      <c r="U3112" t="s">
        <v>366</v>
      </c>
      <c r="V3112" t="s">
        <v>33</v>
      </c>
      <c r="W3112" t="s">
        <v>23163</v>
      </c>
      <c r="X3112" t="s">
        <v>5459</v>
      </c>
    </row>
    <row r="3113" spans="1:24" x14ac:dyDescent="0.25">
      <c r="A3113" t="s">
        <v>23164</v>
      </c>
      <c r="B3113" t="s">
        <v>23165</v>
      </c>
      <c r="C3113" s="1" t="str">
        <f t="shared" si="323"/>
        <v>21:0981</v>
      </c>
      <c r="D3113" s="1" t="str">
        <f t="shared" si="324"/>
        <v>21:0001</v>
      </c>
      <c r="E3113" t="s">
        <v>23155</v>
      </c>
      <c r="F3113" t="s">
        <v>23166</v>
      </c>
      <c r="H3113">
        <v>64.795881699999995</v>
      </c>
      <c r="I3113">
        <v>-108.1566772</v>
      </c>
      <c r="J3113" s="1" t="str">
        <f t="shared" si="326"/>
        <v>Till</v>
      </c>
      <c r="K3113" s="1" t="str">
        <f t="shared" si="319"/>
        <v>Grain Mount: 0.25 – 0.50 mm</v>
      </c>
      <c r="L3113" t="s">
        <v>15798</v>
      </c>
      <c r="M3113" s="1" t="str">
        <f t="shared" si="327"/>
        <v>Ilm</v>
      </c>
      <c r="N3113" t="s">
        <v>1558</v>
      </c>
      <c r="O3113" t="s">
        <v>33</v>
      </c>
      <c r="P3113" t="s">
        <v>765</v>
      </c>
      <c r="Q3113" t="s">
        <v>23167</v>
      </c>
      <c r="R3113" t="s">
        <v>33</v>
      </c>
      <c r="S3113" t="s">
        <v>8173</v>
      </c>
      <c r="T3113" t="s">
        <v>38</v>
      </c>
      <c r="U3113" t="s">
        <v>33</v>
      </c>
      <c r="V3113" t="s">
        <v>424</v>
      </c>
      <c r="W3113" t="s">
        <v>23168</v>
      </c>
      <c r="X3113" t="s">
        <v>23169</v>
      </c>
    </row>
    <row r="3114" spans="1:24" x14ac:dyDescent="0.25">
      <c r="A3114" t="s">
        <v>23170</v>
      </c>
      <c r="B3114" t="s">
        <v>23171</v>
      </c>
      <c r="C3114" s="1" t="str">
        <f t="shared" si="323"/>
        <v>21:0981</v>
      </c>
      <c r="D3114" s="1" t="str">
        <f t="shared" si="324"/>
        <v>21:0001</v>
      </c>
      <c r="E3114" t="s">
        <v>23155</v>
      </c>
      <c r="F3114" t="s">
        <v>23172</v>
      </c>
      <c r="H3114">
        <v>64.795881699999995</v>
      </c>
      <c r="I3114">
        <v>-108.1566772</v>
      </c>
      <c r="J3114" s="1" t="str">
        <f t="shared" si="326"/>
        <v>Till</v>
      </c>
      <c r="K3114" s="1" t="str">
        <f t="shared" si="319"/>
        <v>Grain Mount: 0.25 – 0.50 mm</v>
      </c>
      <c r="L3114" t="s">
        <v>15798</v>
      </c>
      <c r="M3114" s="1" t="str">
        <f t="shared" si="327"/>
        <v>Ilm</v>
      </c>
      <c r="N3114" t="s">
        <v>2948</v>
      </c>
      <c r="O3114" t="s">
        <v>223</v>
      </c>
      <c r="P3114" t="s">
        <v>449</v>
      </c>
      <c r="Q3114" t="s">
        <v>23173</v>
      </c>
      <c r="R3114" t="s">
        <v>223</v>
      </c>
      <c r="S3114" t="s">
        <v>49</v>
      </c>
      <c r="T3114" t="s">
        <v>3720</v>
      </c>
      <c r="U3114" t="s">
        <v>50</v>
      </c>
      <c r="V3114" t="s">
        <v>291</v>
      </c>
      <c r="W3114" t="s">
        <v>22068</v>
      </c>
      <c r="X3114" t="s">
        <v>23174</v>
      </c>
    </row>
    <row r="3115" spans="1:24" x14ac:dyDescent="0.25">
      <c r="A3115" t="s">
        <v>23175</v>
      </c>
      <c r="B3115" t="s">
        <v>23176</v>
      </c>
      <c r="C3115" s="1" t="str">
        <f t="shared" si="323"/>
        <v>21:0981</v>
      </c>
      <c r="D3115" s="1" t="str">
        <f t="shared" si="324"/>
        <v>21:0001</v>
      </c>
      <c r="E3115" t="s">
        <v>23155</v>
      </c>
      <c r="F3115" t="s">
        <v>23177</v>
      </c>
      <c r="H3115">
        <v>64.795881699999995</v>
      </c>
      <c r="I3115">
        <v>-108.1566772</v>
      </c>
      <c r="J3115" s="1" t="str">
        <f t="shared" si="326"/>
        <v>Till</v>
      </c>
      <c r="K3115" s="1" t="str">
        <f t="shared" si="319"/>
        <v>Grain Mount: 0.25 – 0.50 mm</v>
      </c>
      <c r="L3115" t="s">
        <v>15798</v>
      </c>
      <c r="M3115" s="1" t="str">
        <f t="shared" si="327"/>
        <v>Ilm</v>
      </c>
      <c r="N3115" t="s">
        <v>494</v>
      </c>
      <c r="O3115" t="s">
        <v>47</v>
      </c>
      <c r="P3115" t="s">
        <v>457</v>
      </c>
      <c r="Q3115" t="s">
        <v>23178</v>
      </c>
      <c r="R3115" t="s">
        <v>33</v>
      </c>
      <c r="S3115" t="s">
        <v>14139</v>
      </c>
      <c r="T3115" t="s">
        <v>3608</v>
      </c>
      <c r="U3115" t="s">
        <v>33</v>
      </c>
      <c r="V3115" t="s">
        <v>33</v>
      </c>
      <c r="W3115" t="s">
        <v>23179</v>
      </c>
      <c r="X3115" t="s">
        <v>23180</v>
      </c>
    </row>
    <row r="3116" spans="1:24" x14ac:dyDescent="0.25">
      <c r="A3116" t="s">
        <v>23181</v>
      </c>
      <c r="B3116" t="s">
        <v>23182</v>
      </c>
      <c r="C3116" s="1" t="str">
        <f t="shared" si="323"/>
        <v>21:0981</v>
      </c>
      <c r="D3116" s="1" t="str">
        <f t="shared" si="324"/>
        <v>21:0001</v>
      </c>
      <c r="E3116" t="s">
        <v>23155</v>
      </c>
      <c r="F3116" t="s">
        <v>23183</v>
      </c>
      <c r="H3116">
        <v>64.795881699999995</v>
      </c>
      <c r="I3116">
        <v>-108.1566772</v>
      </c>
      <c r="J3116" s="1" t="str">
        <f t="shared" si="326"/>
        <v>Till</v>
      </c>
      <c r="K3116" s="1" t="str">
        <f t="shared" ref="K3116:K3179" si="328">HYPERLINK("http://geochem.nrcan.gc.ca/cdogs/content/kwd/kwd080043_e.htm", "Grain Mount: 0.25 – 0.50 mm")</f>
        <v>Grain Mount: 0.25 – 0.50 mm</v>
      </c>
      <c r="L3116" t="s">
        <v>15798</v>
      </c>
      <c r="M3116" s="1" t="str">
        <f t="shared" si="327"/>
        <v>Ilm</v>
      </c>
      <c r="N3116" t="s">
        <v>3470</v>
      </c>
      <c r="O3116" t="s">
        <v>255</v>
      </c>
      <c r="P3116" t="s">
        <v>50</v>
      </c>
      <c r="Q3116" t="s">
        <v>15216</v>
      </c>
      <c r="R3116" t="s">
        <v>555</v>
      </c>
      <c r="S3116" t="s">
        <v>20089</v>
      </c>
      <c r="T3116" t="s">
        <v>1045</v>
      </c>
      <c r="U3116" t="s">
        <v>33</v>
      </c>
      <c r="V3116" t="s">
        <v>33</v>
      </c>
      <c r="W3116" t="s">
        <v>23184</v>
      </c>
      <c r="X3116" t="s">
        <v>23185</v>
      </c>
    </row>
    <row r="3117" spans="1:24" x14ac:dyDescent="0.25">
      <c r="A3117" t="s">
        <v>23186</v>
      </c>
      <c r="B3117" t="s">
        <v>23187</v>
      </c>
      <c r="C3117" s="1" t="str">
        <f t="shared" si="323"/>
        <v>21:0981</v>
      </c>
      <c r="D3117" s="1" t="str">
        <f t="shared" si="324"/>
        <v>21:0001</v>
      </c>
      <c r="E3117" t="s">
        <v>23155</v>
      </c>
      <c r="F3117" t="s">
        <v>23188</v>
      </c>
      <c r="H3117">
        <v>64.795881699999995</v>
      </c>
      <c r="I3117">
        <v>-108.1566772</v>
      </c>
      <c r="J3117" s="1" t="str">
        <f t="shared" si="326"/>
        <v>Till</v>
      </c>
      <c r="K3117" s="1" t="str">
        <f t="shared" si="328"/>
        <v>Grain Mount: 0.25 – 0.50 mm</v>
      </c>
      <c r="L3117" t="s">
        <v>15798</v>
      </c>
      <c r="M3117" s="1" t="str">
        <f t="shared" si="327"/>
        <v>Ilm</v>
      </c>
      <c r="N3117" t="s">
        <v>718</v>
      </c>
      <c r="O3117" t="s">
        <v>235</v>
      </c>
      <c r="P3117" t="s">
        <v>2340</v>
      </c>
      <c r="Q3117" t="s">
        <v>23189</v>
      </c>
      <c r="R3117" t="s">
        <v>33</v>
      </c>
      <c r="S3117" t="s">
        <v>3902</v>
      </c>
      <c r="T3117" t="s">
        <v>23190</v>
      </c>
      <c r="U3117" t="s">
        <v>33</v>
      </c>
      <c r="V3117" t="s">
        <v>1269</v>
      </c>
      <c r="W3117" t="s">
        <v>23191</v>
      </c>
      <c r="X3117" t="s">
        <v>23111</v>
      </c>
    </row>
    <row r="3118" spans="1:24" x14ac:dyDescent="0.25">
      <c r="A3118" t="s">
        <v>23192</v>
      </c>
      <c r="B3118" t="s">
        <v>23193</v>
      </c>
      <c r="C3118" s="1" t="str">
        <f t="shared" si="323"/>
        <v>21:0981</v>
      </c>
      <c r="D3118" s="1" t="str">
        <f t="shared" si="324"/>
        <v>21:0001</v>
      </c>
      <c r="E3118" t="s">
        <v>23155</v>
      </c>
      <c r="F3118" t="s">
        <v>23194</v>
      </c>
      <c r="H3118">
        <v>64.795881699999995</v>
      </c>
      <c r="I3118">
        <v>-108.1566772</v>
      </c>
      <c r="J3118" s="1" t="str">
        <f t="shared" si="326"/>
        <v>Till</v>
      </c>
      <c r="K3118" s="1" t="str">
        <f t="shared" si="328"/>
        <v>Grain Mount: 0.25 – 0.50 mm</v>
      </c>
      <c r="L3118" t="s">
        <v>15798</v>
      </c>
      <c r="M3118" s="1" t="str">
        <f t="shared" si="327"/>
        <v>Ilm</v>
      </c>
      <c r="N3118" t="s">
        <v>1552</v>
      </c>
      <c r="O3118" t="s">
        <v>33</v>
      </c>
      <c r="P3118" t="s">
        <v>676</v>
      </c>
      <c r="Q3118" t="s">
        <v>23195</v>
      </c>
      <c r="R3118" t="s">
        <v>33</v>
      </c>
      <c r="S3118" t="s">
        <v>3741</v>
      </c>
      <c r="T3118" t="s">
        <v>1847</v>
      </c>
      <c r="U3118" t="s">
        <v>641</v>
      </c>
      <c r="V3118" t="s">
        <v>33</v>
      </c>
      <c r="W3118" t="s">
        <v>22194</v>
      </c>
      <c r="X3118" t="s">
        <v>23196</v>
      </c>
    </row>
    <row r="3119" spans="1:24" x14ac:dyDescent="0.25">
      <c r="A3119" t="s">
        <v>23197</v>
      </c>
      <c r="B3119" t="s">
        <v>23198</v>
      </c>
      <c r="C3119" s="1" t="str">
        <f t="shared" si="323"/>
        <v>21:0981</v>
      </c>
      <c r="D3119" s="1" t="str">
        <f t="shared" si="324"/>
        <v>21:0001</v>
      </c>
      <c r="E3119" t="s">
        <v>23155</v>
      </c>
      <c r="F3119" t="s">
        <v>23199</v>
      </c>
      <c r="H3119">
        <v>64.795881699999995</v>
      </c>
      <c r="I3119">
        <v>-108.1566772</v>
      </c>
      <c r="J3119" s="1" t="str">
        <f t="shared" si="326"/>
        <v>Till</v>
      </c>
      <c r="K3119" s="1" t="str">
        <f t="shared" si="328"/>
        <v>Grain Mount: 0.25 – 0.50 mm</v>
      </c>
      <c r="L3119" t="s">
        <v>15798</v>
      </c>
      <c r="M3119" s="1" t="str">
        <f t="shared" si="327"/>
        <v>Ilm</v>
      </c>
      <c r="N3119" t="s">
        <v>494</v>
      </c>
      <c r="O3119" t="s">
        <v>474</v>
      </c>
      <c r="P3119" t="s">
        <v>2060</v>
      </c>
      <c r="Q3119" t="s">
        <v>23200</v>
      </c>
      <c r="R3119" t="s">
        <v>246</v>
      </c>
      <c r="S3119" t="s">
        <v>423</v>
      </c>
      <c r="T3119" t="s">
        <v>14631</v>
      </c>
      <c r="U3119" t="s">
        <v>33</v>
      </c>
      <c r="V3119" t="s">
        <v>509</v>
      </c>
      <c r="W3119" t="s">
        <v>23201</v>
      </c>
      <c r="X3119" t="s">
        <v>23202</v>
      </c>
    </row>
    <row r="3120" spans="1:24" x14ac:dyDescent="0.25">
      <c r="A3120" t="s">
        <v>23203</v>
      </c>
      <c r="B3120" t="s">
        <v>23204</v>
      </c>
      <c r="C3120" s="1" t="str">
        <f t="shared" si="323"/>
        <v>21:0981</v>
      </c>
      <c r="D3120" s="1" t="str">
        <f t="shared" si="324"/>
        <v>21:0001</v>
      </c>
      <c r="E3120" t="s">
        <v>23205</v>
      </c>
      <c r="F3120" t="s">
        <v>23206</v>
      </c>
      <c r="H3120">
        <v>64.510218600000002</v>
      </c>
      <c r="I3120">
        <v>-109.03948870000001</v>
      </c>
      <c r="J3120" s="1" t="str">
        <f t="shared" si="326"/>
        <v>Till</v>
      </c>
      <c r="K3120" s="1" t="str">
        <f t="shared" si="328"/>
        <v>Grain Mount: 0.25 – 0.50 mm</v>
      </c>
      <c r="L3120" t="s">
        <v>15798</v>
      </c>
      <c r="M3120" s="1" t="str">
        <f>HYPERLINK("http://geochem.nrcan.gc.ca/cdogs/content/kwd/kwd030543_e.htm", "Di")</f>
        <v>Di</v>
      </c>
      <c r="N3120" t="s">
        <v>21753</v>
      </c>
      <c r="O3120" t="s">
        <v>23207</v>
      </c>
      <c r="P3120" t="s">
        <v>20300</v>
      </c>
      <c r="Q3120" t="s">
        <v>11683</v>
      </c>
      <c r="R3120" t="s">
        <v>33</v>
      </c>
      <c r="S3120" t="s">
        <v>6702</v>
      </c>
      <c r="T3120" t="s">
        <v>4842</v>
      </c>
      <c r="U3120" t="s">
        <v>472</v>
      </c>
      <c r="V3120" t="s">
        <v>23208</v>
      </c>
      <c r="W3120" t="s">
        <v>987</v>
      </c>
      <c r="X3120" t="s">
        <v>15256</v>
      </c>
    </row>
    <row r="3121" spans="1:24" x14ac:dyDescent="0.25">
      <c r="A3121" t="s">
        <v>23209</v>
      </c>
      <c r="B3121" t="s">
        <v>23210</v>
      </c>
      <c r="C3121" s="1" t="str">
        <f t="shared" si="323"/>
        <v>21:0981</v>
      </c>
      <c r="D3121" s="1" t="str">
        <f t="shared" si="324"/>
        <v>21:0001</v>
      </c>
      <c r="E3121" t="s">
        <v>23205</v>
      </c>
      <c r="F3121" t="s">
        <v>23211</v>
      </c>
      <c r="H3121">
        <v>64.510218600000002</v>
      </c>
      <c r="I3121">
        <v>-109.03948870000001</v>
      </c>
      <c r="J3121" s="1" t="str">
        <f t="shared" si="326"/>
        <v>Till</v>
      </c>
      <c r="K3121" s="1" t="str">
        <f t="shared" si="328"/>
        <v>Grain Mount: 0.25 – 0.50 mm</v>
      </c>
      <c r="L3121" t="s">
        <v>15798</v>
      </c>
      <c r="M3121" s="1" t="str">
        <f>HYPERLINK("http://geochem.nrcan.gc.ca/cdogs/content/kwd/kwd030543_e.htm", "Di")</f>
        <v>Di</v>
      </c>
      <c r="N3121" t="s">
        <v>9766</v>
      </c>
      <c r="O3121" t="s">
        <v>23212</v>
      </c>
      <c r="P3121" t="s">
        <v>9486</v>
      </c>
      <c r="Q3121" t="s">
        <v>23213</v>
      </c>
      <c r="R3121" t="s">
        <v>420</v>
      </c>
      <c r="S3121" t="s">
        <v>23214</v>
      </c>
      <c r="T3121" t="s">
        <v>1837</v>
      </c>
      <c r="U3121" t="s">
        <v>965</v>
      </c>
      <c r="V3121" t="s">
        <v>22961</v>
      </c>
      <c r="W3121" t="s">
        <v>1213</v>
      </c>
      <c r="X3121" t="s">
        <v>9508</v>
      </c>
    </row>
    <row r="3122" spans="1:24" x14ac:dyDescent="0.25">
      <c r="A3122" t="s">
        <v>23215</v>
      </c>
      <c r="B3122" t="s">
        <v>23216</v>
      </c>
      <c r="C3122" s="1" t="str">
        <f t="shared" si="323"/>
        <v>21:0981</v>
      </c>
      <c r="D3122" s="1" t="str">
        <f t="shared" si="324"/>
        <v>21:0001</v>
      </c>
      <c r="E3122" t="s">
        <v>23205</v>
      </c>
      <c r="F3122" t="s">
        <v>23217</v>
      </c>
      <c r="H3122">
        <v>64.510218600000002</v>
      </c>
      <c r="I3122">
        <v>-109.03948870000001</v>
      </c>
      <c r="J3122" s="1" t="str">
        <f t="shared" si="326"/>
        <v>Till</v>
      </c>
      <c r="K3122" s="1" t="str">
        <f t="shared" si="328"/>
        <v>Grain Mount: 0.25 – 0.50 mm</v>
      </c>
      <c r="L3122" t="s">
        <v>15798</v>
      </c>
      <c r="M3122" s="1" t="str">
        <f>HYPERLINK("http://geochem.nrcan.gc.ca/cdogs/content/kwd/kwd030543_e.htm", "Di")</f>
        <v>Di</v>
      </c>
      <c r="N3122" t="s">
        <v>628</v>
      </c>
      <c r="O3122" t="s">
        <v>23218</v>
      </c>
      <c r="P3122" t="s">
        <v>11240</v>
      </c>
      <c r="Q3122" t="s">
        <v>20496</v>
      </c>
      <c r="R3122" t="s">
        <v>33</v>
      </c>
      <c r="S3122" t="s">
        <v>23219</v>
      </c>
      <c r="T3122" t="s">
        <v>1925</v>
      </c>
      <c r="U3122" t="s">
        <v>317</v>
      </c>
      <c r="V3122" t="s">
        <v>23220</v>
      </c>
      <c r="W3122" t="s">
        <v>36</v>
      </c>
      <c r="X3122" t="s">
        <v>23221</v>
      </c>
    </row>
    <row r="3123" spans="1:24" x14ac:dyDescent="0.25">
      <c r="A3123" t="s">
        <v>23222</v>
      </c>
      <c r="B3123" t="s">
        <v>23223</v>
      </c>
      <c r="C3123" s="1" t="str">
        <f t="shared" si="323"/>
        <v>21:0981</v>
      </c>
      <c r="D3123" s="1" t="str">
        <f t="shared" si="324"/>
        <v>21:0001</v>
      </c>
      <c r="E3123" t="s">
        <v>23205</v>
      </c>
      <c r="F3123" t="s">
        <v>23224</v>
      </c>
      <c r="H3123">
        <v>64.510218600000002</v>
      </c>
      <c r="I3123">
        <v>-109.03948870000001</v>
      </c>
      <c r="J3123" s="1" t="str">
        <f t="shared" si="326"/>
        <v>Till</v>
      </c>
      <c r="K3123" s="1" t="str">
        <f t="shared" si="328"/>
        <v>Grain Mount: 0.25 – 0.50 mm</v>
      </c>
      <c r="L3123" t="s">
        <v>15798</v>
      </c>
      <c r="M3123" s="1" t="str">
        <f>HYPERLINK("http://geochem.nrcan.gc.ca/cdogs/content/kwd/kwd030120_e.htm", "Ilm")</f>
        <v>Ilm</v>
      </c>
      <c r="N3123" t="s">
        <v>233</v>
      </c>
      <c r="O3123" t="s">
        <v>728</v>
      </c>
      <c r="P3123" t="s">
        <v>47</v>
      </c>
      <c r="Q3123" t="s">
        <v>15093</v>
      </c>
      <c r="R3123" t="s">
        <v>33</v>
      </c>
      <c r="S3123" t="s">
        <v>556</v>
      </c>
      <c r="T3123" t="s">
        <v>3720</v>
      </c>
      <c r="U3123" t="s">
        <v>33</v>
      </c>
      <c r="V3123" t="s">
        <v>33</v>
      </c>
      <c r="W3123" t="s">
        <v>11401</v>
      </c>
      <c r="X3123" t="s">
        <v>18564</v>
      </c>
    </row>
    <row r="3124" spans="1:24" x14ac:dyDescent="0.25">
      <c r="A3124" t="s">
        <v>23225</v>
      </c>
      <c r="B3124" t="s">
        <v>23226</v>
      </c>
      <c r="C3124" s="1" t="str">
        <f t="shared" si="323"/>
        <v>21:0981</v>
      </c>
      <c r="D3124" s="1" t="str">
        <f t="shared" si="324"/>
        <v>21:0001</v>
      </c>
      <c r="E3124" t="s">
        <v>23205</v>
      </c>
      <c r="F3124" t="s">
        <v>23227</v>
      </c>
      <c r="H3124">
        <v>64.510218600000002</v>
      </c>
      <c r="I3124">
        <v>-109.03948870000001</v>
      </c>
      <c r="J3124" s="1" t="str">
        <f t="shared" si="326"/>
        <v>Till</v>
      </c>
      <c r="K3124" s="1" t="str">
        <f t="shared" si="328"/>
        <v>Grain Mount: 0.25 – 0.50 mm</v>
      </c>
      <c r="L3124" t="s">
        <v>15798</v>
      </c>
      <c r="M3124" s="1" t="str">
        <f>HYPERLINK("http://geochem.nrcan.gc.ca/cdogs/content/kwd/kwd030533_e.htm", "Tur")</f>
        <v>Tur</v>
      </c>
      <c r="N3124" t="s">
        <v>23228</v>
      </c>
      <c r="O3124" t="s">
        <v>170</v>
      </c>
      <c r="P3124" t="s">
        <v>641</v>
      </c>
      <c r="Q3124" t="s">
        <v>23229</v>
      </c>
      <c r="R3124" t="s">
        <v>104</v>
      </c>
      <c r="S3124" t="s">
        <v>791</v>
      </c>
      <c r="T3124" t="s">
        <v>1172</v>
      </c>
      <c r="U3124" t="s">
        <v>13886</v>
      </c>
      <c r="V3124" t="s">
        <v>23230</v>
      </c>
      <c r="W3124" t="s">
        <v>3191</v>
      </c>
      <c r="X3124" t="s">
        <v>23231</v>
      </c>
    </row>
    <row r="3125" spans="1:24" x14ac:dyDescent="0.25">
      <c r="A3125" t="s">
        <v>23232</v>
      </c>
      <c r="B3125" t="s">
        <v>23233</v>
      </c>
      <c r="C3125" s="1" t="str">
        <f t="shared" si="323"/>
        <v>21:0981</v>
      </c>
      <c r="D3125" s="1" t="str">
        <f t="shared" si="324"/>
        <v>21:0001</v>
      </c>
      <c r="E3125" t="s">
        <v>23205</v>
      </c>
      <c r="F3125" t="s">
        <v>23234</v>
      </c>
      <c r="H3125">
        <v>64.510218600000002</v>
      </c>
      <c r="I3125">
        <v>-109.03948870000001</v>
      </c>
      <c r="J3125" s="1" t="str">
        <f t="shared" si="326"/>
        <v>Till</v>
      </c>
      <c r="K3125" s="1" t="str">
        <f t="shared" si="328"/>
        <v>Grain Mount: 0.25 – 0.50 mm</v>
      </c>
      <c r="L3125" t="s">
        <v>15798</v>
      </c>
      <c r="M3125" s="1" t="str">
        <f t="shared" ref="M3125:M3130" si="329">HYPERLINK("http://geochem.nrcan.gc.ca/cdogs/content/kwd/kwd030120_e.htm", "Ilm")</f>
        <v>Ilm</v>
      </c>
      <c r="N3125" t="s">
        <v>104</v>
      </c>
      <c r="O3125" t="s">
        <v>33</v>
      </c>
      <c r="P3125" t="s">
        <v>184</v>
      </c>
      <c r="Q3125" t="s">
        <v>23235</v>
      </c>
      <c r="R3125" t="s">
        <v>101</v>
      </c>
      <c r="S3125" t="s">
        <v>509</v>
      </c>
      <c r="T3125" t="s">
        <v>1870</v>
      </c>
      <c r="U3125" t="s">
        <v>33</v>
      </c>
      <c r="V3125" t="s">
        <v>101</v>
      </c>
      <c r="W3125" t="s">
        <v>23236</v>
      </c>
      <c r="X3125" t="s">
        <v>4907</v>
      </c>
    </row>
    <row r="3126" spans="1:24" x14ac:dyDescent="0.25">
      <c r="A3126" t="s">
        <v>23237</v>
      </c>
      <c r="B3126" t="s">
        <v>23238</v>
      </c>
      <c r="C3126" s="1" t="str">
        <f t="shared" si="323"/>
        <v>21:0981</v>
      </c>
      <c r="D3126" s="1" t="str">
        <f t="shared" si="324"/>
        <v>21:0001</v>
      </c>
      <c r="E3126" t="s">
        <v>23205</v>
      </c>
      <c r="F3126" t="s">
        <v>23239</v>
      </c>
      <c r="H3126">
        <v>64.510218600000002</v>
      </c>
      <c r="I3126">
        <v>-109.03948870000001</v>
      </c>
      <c r="J3126" s="1" t="str">
        <f t="shared" si="326"/>
        <v>Till</v>
      </c>
      <c r="K3126" s="1" t="str">
        <f t="shared" si="328"/>
        <v>Grain Mount: 0.25 – 0.50 mm</v>
      </c>
      <c r="L3126" t="s">
        <v>15798</v>
      </c>
      <c r="M3126" s="1" t="str">
        <f t="shared" si="329"/>
        <v>Ilm</v>
      </c>
      <c r="N3126" t="s">
        <v>254</v>
      </c>
      <c r="O3126" t="s">
        <v>33</v>
      </c>
      <c r="P3126" t="s">
        <v>470</v>
      </c>
      <c r="Q3126" t="s">
        <v>22735</v>
      </c>
      <c r="R3126" t="s">
        <v>33</v>
      </c>
      <c r="S3126" t="s">
        <v>556</v>
      </c>
      <c r="T3126" t="s">
        <v>1889</v>
      </c>
      <c r="U3126" t="s">
        <v>33</v>
      </c>
      <c r="V3126" t="s">
        <v>3202</v>
      </c>
      <c r="W3126" t="s">
        <v>23240</v>
      </c>
      <c r="X3126" t="s">
        <v>23241</v>
      </c>
    </row>
    <row r="3127" spans="1:24" x14ac:dyDescent="0.25">
      <c r="A3127" t="s">
        <v>23242</v>
      </c>
      <c r="B3127" t="s">
        <v>23243</v>
      </c>
      <c r="C3127" s="1" t="str">
        <f t="shared" si="323"/>
        <v>21:0981</v>
      </c>
      <c r="D3127" s="1" t="str">
        <f t="shared" si="324"/>
        <v>21:0001</v>
      </c>
      <c r="E3127" t="s">
        <v>23205</v>
      </c>
      <c r="F3127" t="s">
        <v>23244</v>
      </c>
      <c r="H3127">
        <v>64.510218600000002</v>
      </c>
      <c r="I3127">
        <v>-109.03948870000001</v>
      </c>
      <c r="J3127" s="1" t="str">
        <f t="shared" si="326"/>
        <v>Till</v>
      </c>
      <c r="K3127" s="1" t="str">
        <f t="shared" si="328"/>
        <v>Grain Mount: 0.25 – 0.50 mm</v>
      </c>
      <c r="L3127" t="s">
        <v>15798</v>
      </c>
      <c r="M3127" s="1" t="str">
        <f t="shared" si="329"/>
        <v>Ilm</v>
      </c>
      <c r="N3127" t="s">
        <v>676</v>
      </c>
      <c r="O3127" t="s">
        <v>226</v>
      </c>
      <c r="P3127" t="s">
        <v>33</v>
      </c>
      <c r="Q3127" t="s">
        <v>22856</v>
      </c>
      <c r="R3127" t="s">
        <v>246</v>
      </c>
      <c r="S3127" t="s">
        <v>1925</v>
      </c>
      <c r="T3127" t="s">
        <v>2378</v>
      </c>
      <c r="U3127" t="s">
        <v>33</v>
      </c>
      <c r="V3127" t="s">
        <v>78</v>
      </c>
      <c r="W3127" t="s">
        <v>20671</v>
      </c>
      <c r="X3127" t="s">
        <v>5403</v>
      </c>
    </row>
    <row r="3128" spans="1:24" x14ac:dyDescent="0.25">
      <c r="A3128" t="s">
        <v>23245</v>
      </c>
      <c r="B3128" t="s">
        <v>23246</v>
      </c>
      <c r="C3128" s="1" t="str">
        <f t="shared" si="323"/>
        <v>21:0981</v>
      </c>
      <c r="D3128" s="1" t="str">
        <f t="shared" si="324"/>
        <v>21:0001</v>
      </c>
      <c r="E3128" t="s">
        <v>23205</v>
      </c>
      <c r="F3128" t="s">
        <v>23247</v>
      </c>
      <c r="H3128">
        <v>64.510218600000002</v>
      </c>
      <c r="I3128">
        <v>-109.03948870000001</v>
      </c>
      <c r="J3128" s="1" t="str">
        <f t="shared" si="326"/>
        <v>Till</v>
      </c>
      <c r="K3128" s="1" t="str">
        <f t="shared" si="328"/>
        <v>Grain Mount: 0.25 – 0.50 mm</v>
      </c>
      <c r="L3128" t="s">
        <v>15798</v>
      </c>
      <c r="M3128" s="1" t="str">
        <f t="shared" si="329"/>
        <v>Ilm</v>
      </c>
      <c r="N3128" t="s">
        <v>412</v>
      </c>
      <c r="O3128" t="s">
        <v>255</v>
      </c>
      <c r="P3128" t="s">
        <v>425</v>
      </c>
      <c r="Q3128" t="s">
        <v>23248</v>
      </c>
      <c r="R3128" t="s">
        <v>33</v>
      </c>
      <c r="S3128" t="s">
        <v>1409</v>
      </c>
      <c r="T3128" t="s">
        <v>23249</v>
      </c>
      <c r="U3128" t="s">
        <v>33</v>
      </c>
      <c r="V3128" t="s">
        <v>1271</v>
      </c>
      <c r="W3128" t="s">
        <v>23250</v>
      </c>
      <c r="X3128" t="s">
        <v>23251</v>
      </c>
    </row>
    <row r="3129" spans="1:24" x14ac:dyDescent="0.25">
      <c r="A3129" t="s">
        <v>23252</v>
      </c>
      <c r="B3129" t="s">
        <v>23253</v>
      </c>
      <c r="C3129" s="1" t="str">
        <f t="shared" si="323"/>
        <v>21:0981</v>
      </c>
      <c r="D3129" s="1" t="str">
        <f t="shared" si="324"/>
        <v>21:0001</v>
      </c>
      <c r="E3129" t="s">
        <v>23205</v>
      </c>
      <c r="F3129" t="s">
        <v>23254</v>
      </c>
      <c r="H3129">
        <v>64.510218600000002</v>
      </c>
      <c r="I3129">
        <v>-109.03948870000001</v>
      </c>
      <c r="J3129" s="1" t="str">
        <f t="shared" si="326"/>
        <v>Till</v>
      </c>
      <c r="K3129" s="1" t="str">
        <f t="shared" si="328"/>
        <v>Grain Mount: 0.25 – 0.50 mm</v>
      </c>
      <c r="L3129" t="s">
        <v>15798</v>
      </c>
      <c r="M3129" s="1" t="str">
        <f t="shared" si="329"/>
        <v>Ilm</v>
      </c>
      <c r="N3129" t="s">
        <v>307</v>
      </c>
      <c r="O3129" t="s">
        <v>33</v>
      </c>
      <c r="P3129" t="s">
        <v>142</v>
      </c>
      <c r="Q3129" t="s">
        <v>23255</v>
      </c>
      <c r="R3129" t="s">
        <v>220</v>
      </c>
      <c r="S3129" t="s">
        <v>439</v>
      </c>
      <c r="T3129" t="s">
        <v>9961</v>
      </c>
      <c r="U3129" t="s">
        <v>33</v>
      </c>
      <c r="V3129" t="s">
        <v>449</v>
      </c>
      <c r="W3129" t="s">
        <v>23256</v>
      </c>
      <c r="X3129" t="s">
        <v>23257</v>
      </c>
    </row>
    <row r="3130" spans="1:24" x14ac:dyDescent="0.25">
      <c r="A3130" t="s">
        <v>23258</v>
      </c>
      <c r="B3130" t="s">
        <v>23259</v>
      </c>
      <c r="C3130" s="1" t="str">
        <f t="shared" si="323"/>
        <v>21:0981</v>
      </c>
      <c r="D3130" s="1" t="str">
        <f t="shared" si="324"/>
        <v>21:0001</v>
      </c>
      <c r="E3130" t="s">
        <v>23205</v>
      </c>
      <c r="F3130" t="s">
        <v>23260</v>
      </c>
      <c r="H3130">
        <v>64.510218600000002</v>
      </c>
      <c r="I3130">
        <v>-109.03948870000001</v>
      </c>
      <c r="J3130" s="1" t="str">
        <f t="shared" si="326"/>
        <v>Till</v>
      </c>
      <c r="K3130" s="1" t="str">
        <f t="shared" si="328"/>
        <v>Grain Mount: 0.25 – 0.50 mm</v>
      </c>
      <c r="L3130" t="s">
        <v>15798</v>
      </c>
      <c r="M3130" s="1" t="str">
        <f t="shared" si="329"/>
        <v>Ilm</v>
      </c>
      <c r="N3130" t="s">
        <v>509</v>
      </c>
      <c r="O3130" t="s">
        <v>33</v>
      </c>
      <c r="P3130" t="s">
        <v>1350</v>
      </c>
      <c r="Q3130" t="s">
        <v>23261</v>
      </c>
      <c r="R3130" t="s">
        <v>33</v>
      </c>
      <c r="S3130" t="s">
        <v>1408</v>
      </c>
      <c r="T3130" t="s">
        <v>258</v>
      </c>
      <c r="U3130" t="s">
        <v>33</v>
      </c>
      <c r="V3130" t="s">
        <v>33</v>
      </c>
      <c r="W3130" t="s">
        <v>23262</v>
      </c>
      <c r="X3130" t="s">
        <v>17988</v>
      </c>
    </row>
    <row r="3131" spans="1:24" x14ac:dyDescent="0.25">
      <c r="A3131" t="s">
        <v>23263</v>
      </c>
      <c r="B3131" t="s">
        <v>23264</v>
      </c>
      <c r="C3131" s="1" t="str">
        <f t="shared" si="323"/>
        <v>21:0981</v>
      </c>
      <c r="D3131" s="1" t="str">
        <f t="shared" si="324"/>
        <v>21:0001</v>
      </c>
      <c r="E3131" t="s">
        <v>23205</v>
      </c>
      <c r="F3131" t="s">
        <v>23265</v>
      </c>
      <c r="H3131">
        <v>64.510218600000002</v>
      </c>
      <c r="I3131">
        <v>-109.03948870000001</v>
      </c>
      <c r="J3131" s="1" t="str">
        <f t="shared" si="326"/>
        <v>Till</v>
      </c>
      <c r="K3131" s="1" t="str">
        <f t="shared" si="328"/>
        <v>Grain Mount: 0.25 – 0.50 mm</v>
      </c>
      <c r="L3131" t="s">
        <v>15798</v>
      </c>
      <c r="M3131" s="1" t="str">
        <f>HYPERLINK("http://geochem.nrcan.gc.ca/cdogs/content/kwd/kwd030125_e.htm", "Rt")</f>
        <v>Rt</v>
      </c>
      <c r="N3131" t="s">
        <v>2353</v>
      </c>
      <c r="O3131" t="s">
        <v>235</v>
      </c>
      <c r="P3131" t="s">
        <v>3235</v>
      </c>
      <c r="Q3131" t="s">
        <v>1687</v>
      </c>
      <c r="R3131" t="s">
        <v>1156</v>
      </c>
      <c r="S3131" t="s">
        <v>33</v>
      </c>
      <c r="T3131" t="s">
        <v>33</v>
      </c>
      <c r="U3131" t="s">
        <v>33</v>
      </c>
      <c r="V3131" t="s">
        <v>33</v>
      </c>
      <c r="W3131" t="s">
        <v>23266</v>
      </c>
      <c r="X3131" t="s">
        <v>23267</v>
      </c>
    </row>
    <row r="3132" spans="1:24" x14ac:dyDescent="0.25">
      <c r="A3132" t="s">
        <v>23268</v>
      </c>
      <c r="B3132" t="s">
        <v>23269</v>
      </c>
      <c r="C3132" s="1" t="str">
        <f t="shared" si="323"/>
        <v>21:0981</v>
      </c>
      <c r="D3132" s="1" t="str">
        <f t="shared" si="324"/>
        <v>21:0001</v>
      </c>
      <c r="E3132" t="s">
        <v>23205</v>
      </c>
      <c r="F3132" t="s">
        <v>23270</v>
      </c>
      <c r="H3132">
        <v>64.510218600000002</v>
      </c>
      <c r="I3132">
        <v>-109.03948870000001</v>
      </c>
      <c r="J3132" s="1" t="str">
        <f t="shared" si="326"/>
        <v>Till</v>
      </c>
      <c r="K3132" s="1" t="str">
        <f t="shared" si="328"/>
        <v>Grain Mount: 0.25 – 0.50 mm</v>
      </c>
      <c r="L3132" t="s">
        <v>15798</v>
      </c>
      <c r="M3132" s="1" t="str">
        <f>HYPERLINK("http://geochem.nrcan.gc.ca/cdogs/content/kwd/kwd030533_e.htm", "Tur")</f>
        <v>Tur</v>
      </c>
      <c r="N3132" t="s">
        <v>23271</v>
      </c>
      <c r="O3132" t="s">
        <v>1216</v>
      </c>
      <c r="P3132" t="s">
        <v>278</v>
      </c>
      <c r="Q3132" t="s">
        <v>23272</v>
      </c>
      <c r="R3132" t="s">
        <v>469</v>
      </c>
      <c r="S3132" t="s">
        <v>19189</v>
      </c>
      <c r="T3132" t="s">
        <v>195</v>
      </c>
      <c r="U3132" t="s">
        <v>23273</v>
      </c>
      <c r="V3132" t="s">
        <v>23274</v>
      </c>
      <c r="W3132" t="s">
        <v>13756</v>
      </c>
      <c r="X3132" t="s">
        <v>23275</v>
      </c>
    </row>
    <row r="3133" spans="1:24" x14ac:dyDescent="0.25">
      <c r="A3133" t="s">
        <v>23276</v>
      </c>
      <c r="B3133" t="s">
        <v>23277</v>
      </c>
      <c r="C3133" s="1" t="str">
        <f t="shared" si="323"/>
        <v>21:0981</v>
      </c>
      <c r="D3133" s="1" t="str">
        <f t="shared" si="324"/>
        <v>21:0001</v>
      </c>
      <c r="E3133" t="s">
        <v>23205</v>
      </c>
      <c r="F3133" t="s">
        <v>23278</v>
      </c>
      <c r="H3133">
        <v>64.510218600000002</v>
      </c>
      <c r="I3133">
        <v>-109.03948870000001</v>
      </c>
      <c r="J3133" s="1" t="str">
        <f t="shared" si="326"/>
        <v>Till</v>
      </c>
      <c r="K3133" s="1" t="str">
        <f t="shared" si="328"/>
        <v>Grain Mount: 0.25 – 0.50 mm</v>
      </c>
      <c r="L3133" t="s">
        <v>15798</v>
      </c>
      <c r="M3133" s="1" t="str">
        <f>HYPERLINK("http://geochem.nrcan.gc.ca/cdogs/content/kwd/kwd030125_e.htm", "Rt")</f>
        <v>Rt</v>
      </c>
      <c r="N3133" t="s">
        <v>469</v>
      </c>
      <c r="O3133" t="s">
        <v>462</v>
      </c>
      <c r="P3133" t="s">
        <v>221</v>
      </c>
      <c r="Q3133" t="s">
        <v>11340</v>
      </c>
      <c r="R3133" t="s">
        <v>235</v>
      </c>
      <c r="S3133" t="s">
        <v>555</v>
      </c>
      <c r="T3133" t="s">
        <v>33</v>
      </c>
      <c r="U3133" t="s">
        <v>255</v>
      </c>
      <c r="V3133" t="s">
        <v>33</v>
      </c>
      <c r="W3133" t="s">
        <v>23279</v>
      </c>
      <c r="X3133" t="s">
        <v>23280</v>
      </c>
    </row>
    <row r="3134" spans="1:24" x14ac:dyDescent="0.25">
      <c r="A3134" t="s">
        <v>23281</v>
      </c>
      <c r="B3134" t="s">
        <v>23282</v>
      </c>
      <c r="C3134" s="1" t="str">
        <f t="shared" si="323"/>
        <v>21:0981</v>
      </c>
      <c r="D3134" s="1" t="str">
        <f t="shared" si="324"/>
        <v>21:0001</v>
      </c>
      <c r="E3134" t="s">
        <v>23205</v>
      </c>
      <c r="F3134" t="s">
        <v>23283</v>
      </c>
      <c r="H3134">
        <v>64.510218600000002</v>
      </c>
      <c r="I3134">
        <v>-109.03948870000001</v>
      </c>
      <c r="J3134" s="1" t="str">
        <f t="shared" si="326"/>
        <v>Till</v>
      </c>
      <c r="K3134" s="1" t="str">
        <f t="shared" si="328"/>
        <v>Grain Mount: 0.25 – 0.50 mm</v>
      </c>
      <c r="L3134" t="s">
        <v>15798</v>
      </c>
      <c r="M3134" s="1" t="str">
        <f>HYPERLINK("http://geochem.nrcan.gc.ca/cdogs/content/kwd/kwd030125_e.htm", "Rt")</f>
        <v>Rt</v>
      </c>
      <c r="N3134" t="s">
        <v>412</v>
      </c>
      <c r="O3134" t="s">
        <v>246</v>
      </c>
      <c r="P3134" t="s">
        <v>709</v>
      </c>
      <c r="Q3134" t="s">
        <v>2204</v>
      </c>
      <c r="R3134" t="s">
        <v>33</v>
      </c>
      <c r="S3134" t="s">
        <v>87</v>
      </c>
      <c r="T3134" t="s">
        <v>223</v>
      </c>
      <c r="U3134" t="s">
        <v>33</v>
      </c>
      <c r="V3134" t="s">
        <v>33</v>
      </c>
      <c r="W3134" t="s">
        <v>5760</v>
      </c>
      <c r="X3134" t="s">
        <v>23284</v>
      </c>
    </row>
    <row r="3135" spans="1:24" x14ac:dyDescent="0.25">
      <c r="A3135" t="s">
        <v>23285</v>
      </c>
      <c r="B3135" t="s">
        <v>23286</v>
      </c>
      <c r="C3135" s="1" t="str">
        <f t="shared" si="323"/>
        <v>21:0981</v>
      </c>
      <c r="D3135" s="1" t="str">
        <f t="shared" si="324"/>
        <v>21:0001</v>
      </c>
      <c r="E3135" t="s">
        <v>23287</v>
      </c>
      <c r="F3135" t="s">
        <v>23288</v>
      </c>
      <c r="H3135">
        <v>64.034894300000005</v>
      </c>
      <c r="I3135">
        <v>-109.020844</v>
      </c>
      <c r="J3135" s="1" t="str">
        <f t="shared" si="326"/>
        <v>Till</v>
      </c>
      <c r="K3135" s="1" t="str">
        <f t="shared" si="328"/>
        <v>Grain Mount: 0.25 – 0.50 mm</v>
      </c>
      <c r="L3135" t="s">
        <v>15798</v>
      </c>
      <c r="M3135" s="1" t="str">
        <f>HYPERLINK("http://geochem.nrcan.gc.ca/cdogs/content/kwd/kwd030536_e.htm", "Lcx")</f>
        <v>Lcx</v>
      </c>
      <c r="N3135" t="s">
        <v>489</v>
      </c>
      <c r="O3135" t="s">
        <v>47</v>
      </c>
      <c r="P3135" t="s">
        <v>3470</v>
      </c>
      <c r="Q3135" t="s">
        <v>23289</v>
      </c>
      <c r="R3135" t="s">
        <v>90</v>
      </c>
      <c r="S3135" t="s">
        <v>7025</v>
      </c>
      <c r="T3135" t="s">
        <v>1416</v>
      </c>
      <c r="U3135" t="s">
        <v>457</v>
      </c>
      <c r="V3135" t="s">
        <v>409</v>
      </c>
      <c r="W3135" t="s">
        <v>23290</v>
      </c>
      <c r="X3135" t="s">
        <v>23291</v>
      </c>
    </row>
    <row r="3136" spans="1:24" x14ac:dyDescent="0.25">
      <c r="A3136" t="s">
        <v>23292</v>
      </c>
      <c r="B3136" t="s">
        <v>23293</v>
      </c>
      <c r="C3136" s="1" t="str">
        <f t="shared" si="323"/>
        <v>21:0981</v>
      </c>
      <c r="D3136" s="1" t="str">
        <f t="shared" si="324"/>
        <v>21:0001</v>
      </c>
      <c r="E3136" t="s">
        <v>23287</v>
      </c>
      <c r="F3136" t="s">
        <v>23294</v>
      </c>
      <c r="H3136">
        <v>64.034894300000005</v>
      </c>
      <c r="I3136">
        <v>-109.020844</v>
      </c>
      <c r="J3136" s="1" t="str">
        <f t="shared" si="326"/>
        <v>Till</v>
      </c>
      <c r="K3136" s="1" t="str">
        <f t="shared" si="328"/>
        <v>Grain Mount: 0.25 – 0.50 mm</v>
      </c>
      <c r="L3136" t="s">
        <v>15798</v>
      </c>
      <c r="M3136" s="1" t="str">
        <f>HYPERLINK("http://geochem.nrcan.gc.ca/cdogs/content/kwd/kwd030120_e.htm", "Ilm")</f>
        <v>Ilm</v>
      </c>
      <c r="N3136" t="s">
        <v>718</v>
      </c>
      <c r="O3136" t="s">
        <v>255</v>
      </c>
      <c r="P3136" t="s">
        <v>2353</v>
      </c>
      <c r="Q3136" t="s">
        <v>23295</v>
      </c>
      <c r="R3136" t="s">
        <v>33</v>
      </c>
      <c r="S3136" t="s">
        <v>258</v>
      </c>
      <c r="T3136" t="s">
        <v>3494</v>
      </c>
      <c r="U3136" t="s">
        <v>33</v>
      </c>
      <c r="V3136" t="s">
        <v>33</v>
      </c>
      <c r="W3136" t="s">
        <v>23296</v>
      </c>
      <c r="X3136" t="s">
        <v>23297</v>
      </c>
    </row>
    <row r="3137" spans="1:24" x14ac:dyDescent="0.25">
      <c r="A3137" t="s">
        <v>23298</v>
      </c>
      <c r="B3137" t="s">
        <v>23299</v>
      </c>
      <c r="C3137" s="1" t="str">
        <f t="shared" si="323"/>
        <v>21:0981</v>
      </c>
      <c r="D3137" s="1" t="str">
        <f t="shared" si="324"/>
        <v>21:0001</v>
      </c>
      <c r="E3137" t="s">
        <v>23287</v>
      </c>
      <c r="F3137" t="s">
        <v>23300</v>
      </c>
      <c r="H3137">
        <v>64.034894300000005</v>
      </c>
      <c r="I3137">
        <v>-109.020844</v>
      </c>
      <c r="J3137" s="1" t="str">
        <f t="shared" si="326"/>
        <v>Till</v>
      </c>
      <c r="K3137" s="1" t="str">
        <f t="shared" si="328"/>
        <v>Grain Mount: 0.25 – 0.50 mm</v>
      </c>
      <c r="L3137" t="s">
        <v>15798</v>
      </c>
      <c r="M3137" s="1" t="str">
        <f>HYPERLINK("http://geochem.nrcan.gc.ca/cdogs/content/kwd/kwd030541_e.htm", "Ti_Mag")</f>
        <v>Ti_Mag</v>
      </c>
      <c r="N3137" t="s">
        <v>3902</v>
      </c>
      <c r="O3137" t="s">
        <v>234</v>
      </c>
      <c r="P3137" t="s">
        <v>1881</v>
      </c>
      <c r="Q3137" t="s">
        <v>23301</v>
      </c>
      <c r="R3137" t="s">
        <v>234</v>
      </c>
      <c r="S3137" t="s">
        <v>439</v>
      </c>
      <c r="T3137" t="s">
        <v>662</v>
      </c>
      <c r="U3137" t="s">
        <v>235</v>
      </c>
      <c r="V3137" t="s">
        <v>3202</v>
      </c>
      <c r="W3137" t="s">
        <v>23302</v>
      </c>
      <c r="X3137" t="s">
        <v>23303</v>
      </c>
    </row>
    <row r="3138" spans="1:24" x14ac:dyDescent="0.25">
      <c r="A3138" t="s">
        <v>23304</v>
      </c>
      <c r="B3138" t="s">
        <v>23305</v>
      </c>
      <c r="C3138" s="1" t="str">
        <f t="shared" si="323"/>
        <v>21:0981</v>
      </c>
      <c r="D3138" s="1" t="str">
        <f t="shared" si="324"/>
        <v>21:0001</v>
      </c>
      <c r="E3138" t="s">
        <v>23287</v>
      </c>
      <c r="F3138" t="s">
        <v>23306</v>
      </c>
      <c r="H3138">
        <v>64.034894300000005</v>
      </c>
      <c r="I3138">
        <v>-109.020844</v>
      </c>
      <c r="J3138" s="1" t="str">
        <f t="shared" si="326"/>
        <v>Till</v>
      </c>
      <c r="K3138" s="1" t="str">
        <f t="shared" si="328"/>
        <v>Grain Mount: 0.25 – 0.50 mm</v>
      </c>
      <c r="L3138" t="s">
        <v>15798</v>
      </c>
      <c r="M3138" s="1" t="str">
        <f>HYPERLINK("http://geochem.nrcan.gc.ca/cdogs/content/kwd/kwd030541_e.htm", "Ti_Mag")</f>
        <v>Ti_Mag</v>
      </c>
      <c r="N3138" t="s">
        <v>1036</v>
      </c>
      <c r="O3138" t="s">
        <v>47</v>
      </c>
      <c r="P3138" t="s">
        <v>214</v>
      </c>
      <c r="Q3138" t="s">
        <v>23307</v>
      </c>
      <c r="R3138" t="s">
        <v>61</v>
      </c>
      <c r="S3138" t="s">
        <v>366</v>
      </c>
      <c r="T3138" t="s">
        <v>393</v>
      </c>
      <c r="U3138" t="s">
        <v>33</v>
      </c>
      <c r="V3138" t="s">
        <v>509</v>
      </c>
      <c r="W3138" t="s">
        <v>23308</v>
      </c>
      <c r="X3138" t="s">
        <v>23309</v>
      </c>
    </row>
    <row r="3139" spans="1:24" x14ac:dyDescent="0.25">
      <c r="A3139" t="s">
        <v>23310</v>
      </c>
      <c r="B3139" t="s">
        <v>23311</v>
      </c>
      <c r="C3139" s="1" t="str">
        <f t="shared" si="323"/>
        <v>21:0981</v>
      </c>
      <c r="D3139" s="1" t="str">
        <f t="shared" si="324"/>
        <v>21:0001</v>
      </c>
      <c r="E3139" t="s">
        <v>23287</v>
      </c>
      <c r="F3139" t="s">
        <v>23312</v>
      </c>
      <c r="H3139">
        <v>64.034894300000005</v>
      </c>
      <c r="I3139">
        <v>-109.020844</v>
      </c>
      <c r="J3139" s="1" t="str">
        <f t="shared" si="326"/>
        <v>Till</v>
      </c>
      <c r="K3139" s="1" t="str">
        <f t="shared" si="328"/>
        <v>Grain Mount: 0.25 – 0.50 mm</v>
      </c>
      <c r="L3139" t="s">
        <v>15798</v>
      </c>
      <c r="M3139" s="1" t="str">
        <f t="shared" ref="M3139:M3145" si="330">HYPERLINK("http://geochem.nrcan.gc.ca/cdogs/content/kwd/kwd030120_e.htm", "Ilm")</f>
        <v>Ilm</v>
      </c>
      <c r="N3139" t="s">
        <v>1193</v>
      </c>
      <c r="O3139" t="s">
        <v>234</v>
      </c>
      <c r="P3139" t="s">
        <v>90</v>
      </c>
      <c r="Q3139" t="s">
        <v>23313</v>
      </c>
      <c r="R3139" t="s">
        <v>223</v>
      </c>
      <c r="S3139" t="s">
        <v>2581</v>
      </c>
      <c r="T3139" t="s">
        <v>578</v>
      </c>
      <c r="U3139" t="s">
        <v>33</v>
      </c>
      <c r="V3139" t="s">
        <v>291</v>
      </c>
      <c r="W3139" t="s">
        <v>23314</v>
      </c>
      <c r="X3139" t="s">
        <v>23315</v>
      </c>
    </row>
    <row r="3140" spans="1:24" x14ac:dyDescent="0.25">
      <c r="A3140" t="s">
        <v>23316</v>
      </c>
      <c r="B3140" t="s">
        <v>23317</v>
      </c>
      <c r="C3140" s="1" t="str">
        <f t="shared" si="323"/>
        <v>21:0981</v>
      </c>
      <c r="D3140" s="1" t="str">
        <f t="shared" si="324"/>
        <v>21:0001</v>
      </c>
      <c r="E3140" t="s">
        <v>23287</v>
      </c>
      <c r="F3140" t="s">
        <v>23318</v>
      </c>
      <c r="H3140">
        <v>64.034894300000005</v>
      </c>
      <c r="I3140">
        <v>-109.020844</v>
      </c>
      <c r="J3140" s="1" t="str">
        <f t="shared" si="326"/>
        <v>Till</v>
      </c>
      <c r="K3140" s="1" t="str">
        <f t="shared" si="328"/>
        <v>Grain Mount: 0.25 – 0.50 mm</v>
      </c>
      <c r="L3140" t="s">
        <v>15798</v>
      </c>
      <c r="M3140" s="1" t="str">
        <f t="shared" si="330"/>
        <v>Ilm</v>
      </c>
      <c r="N3140" t="s">
        <v>641</v>
      </c>
      <c r="O3140" t="s">
        <v>235</v>
      </c>
      <c r="P3140" t="s">
        <v>142</v>
      </c>
      <c r="Q3140" t="s">
        <v>23319</v>
      </c>
      <c r="R3140" t="s">
        <v>33</v>
      </c>
      <c r="S3140" t="s">
        <v>214</v>
      </c>
      <c r="T3140" t="s">
        <v>19616</v>
      </c>
      <c r="U3140" t="s">
        <v>33</v>
      </c>
      <c r="V3140" t="s">
        <v>36</v>
      </c>
      <c r="W3140" t="s">
        <v>23320</v>
      </c>
      <c r="X3140" t="s">
        <v>17896</v>
      </c>
    </row>
    <row r="3141" spans="1:24" x14ac:dyDescent="0.25">
      <c r="A3141" t="s">
        <v>23321</v>
      </c>
      <c r="B3141" t="s">
        <v>23322</v>
      </c>
      <c r="C3141" s="1" t="str">
        <f t="shared" si="323"/>
        <v>21:0981</v>
      </c>
      <c r="D3141" s="1" t="str">
        <f t="shared" si="324"/>
        <v>21:0001</v>
      </c>
      <c r="E3141" t="s">
        <v>23287</v>
      </c>
      <c r="F3141" t="s">
        <v>23323</v>
      </c>
      <c r="H3141">
        <v>64.034894300000005</v>
      </c>
      <c r="I3141">
        <v>-109.020844</v>
      </c>
      <c r="J3141" s="1" t="str">
        <f t="shared" si="326"/>
        <v>Till</v>
      </c>
      <c r="K3141" s="1" t="str">
        <f t="shared" si="328"/>
        <v>Grain Mount: 0.25 – 0.50 mm</v>
      </c>
      <c r="L3141" t="s">
        <v>15798</v>
      </c>
      <c r="M3141" s="1" t="str">
        <f t="shared" si="330"/>
        <v>Ilm</v>
      </c>
      <c r="N3141" t="s">
        <v>641</v>
      </c>
      <c r="O3141" t="s">
        <v>420</v>
      </c>
      <c r="P3141" t="s">
        <v>470</v>
      </c>
      <c r="Q3141" t="s">
        <v>23324</v>
      </c>
      <c r="R3141" t="s">
        <v>33</v>
      </c>
      <c r="S3141" t="s">
        <v>10177</v>
      </c>
      <c r="T3141" t="s">
        <v>23325</v>
      </c>
      <c r="U3141" t="s">
        <v>33</v>
      </c>
      <c r="V3141" t="s">
        <v>409</v>
      </c>
      <c r="W3141" t="s">
        <v>2499</v>
      </c>
      <c r="X3141" t="s">
        <v>6596</v>
      </c>
    </row>
    <row r="3142" spans="1:24" x14ac:dyDescent="0.25">
      <c r="A3142" t="s">
        <v>23326</v>
      </c>
      <c r="B3142" t="s">
        <v>23327</v>
      </c>
      <c r="C3142" s="1" t="str">
        <f t="shared" si="323"/>
        <v>21:0981</v>
      </c>
      <c r="D3142" s="1" t="str">
        <f t="shared" si="324"/>
        <v>21:0001</v>
      </c>
      <c r="E3142" t="s">
        <v>23287</v>
      </c>
      <c r="F3142" t="s">
        <v>23328</v>
      </c>
      <c r="H3142">
        <v>64.034894300000005</v>
      </c>
      <c r="I3142">
        <v>-109.020844</v>
      </c>
      <c r="J3142" s="1" t="str">
        <f t="shared" si="326"/>
        <v>Till</v>
      </c>
      <c r="K3142" s="1" t="str">
        <f t="shared" si="328"/>
        <v>Grain Mount: 0.25 – 0.50 mm</v>
      </c>
      <c r="L3142" t="s">
        <v>15798</v>
      </c>
      <c r="M3142" s="1" t="str">
        <f t="shared" si="330"/>
        <v>Ilm</v>
      </c>
      <c r="N3142" t="s">
        <v>380</v>
      </c>
      <c r="O3142" t="s">
        <v>420</v>
      </c>
      <c r="P3142" t="s">
        <v>1269</v>
      </c>
      <c r="Q3142" t="s">
        <v>23329</v>
      </c>
      <c r="R3142" t="s">
        <v>245</v>
      </c>
      <c r="S3142" t="s">
        <v>1549</v>
      </c>
      <c r="T3142" t="s">
        <v>2828</v>
      </c>
      <c r="U3142" t="s">
        <v>33</v>
      </c>
      <c r="V3142" t="s">
        <v>78</v>
      </c>
      <c r="W3142" t="s">
        <v>23330</v>
      </c>
      <c r="X3142" t="s">
        <v>23331</v>
      </c>
    </row>
    <row r="3143" spans="1:24" x14ac:dyDescent="0.25">
      <c r="A3143" t="s">
        <v>23332</v>
      </c>
      <c r="B3143" t="s">
        <v>23333</v>
      </c>
      <c r="C3143" s="1" t="str">
        <f t="shared" si="323"/>
        <v>21:0981</v>
      </c>
      <c r="D3143" s="1" t="str">
        <f t="shared" si="324"/>
        <v>21:0001</v>
      </c>
      <c r="E3143" t="s">
        <v>23287</v>
      </c>
      <c r="F3143" t="s">
        <v>23334</v>
      </c>
      <c r="H3143">
        <v>64.034894300000005</v>
      </c>
      <c r="I3143">
        <v>-109.020844</v>
      </c>
      <c r="J3143" s="1" t="str">
        <f t="shared" si="326"/>
        <v>Till</v>
      </c>
      <c r="K3143" s="1" t="str">
        <f t="shared" si="328"/>
        <v>Grain Mount: 0.25 – 0.50 mm</v>
      </c>
      <c r="L3143" t="s">
        <v>15798</v>
      </c>
      <c r="M3143" s="1" t="str">
        <f t="shared" si="330"/>
        <v>Ilm</v>
      </c>
      <c r="N3143" t="s">
        <v>318</v>
      </c>
      <c r="O3143" t="s">
        <v>235</v>
      </c>
      <c r="P3143" t="s">
        <v>470</v>
      </c>
      <c r="Q3143" t="s">
        <v>23335</v>
      </c>
      <c r="R3143" t="s">
        <v>33</v>
      </c>
      <c r="S3143" t="s">
        <v>472</v>
      </c>
      <c r="T3143" t="s">
        <v>8117</v>
      </c>
      <c r="U3143" t="s">
        <v>245</v>
      </c>
      <c r="V3143" t="s">
        <v>50</v>
      </c>
      <c r="W3143" t="s">
        <v>2747</v>
      </c>
      <c r="X3143" t="s">
        <v>11402</v>
      </c>
    </row>
    <row r="3144" spans="1:24" x14ac:dyDescent="0.25">
      <c r="A3144" t="s">
        <v>23336</v>
      </c>
      <c r="B3144" t="s">
        <v>23337</v>
      </c>
      <c r="C3144" s="1" t="str">
        <f t="shared" si="323"/>
        <v>21:0981</v>
      </c>
      <c r="D3144" s="1" t="str">
        <f t="shared" si="324"/>
        <v>21:0001</v>
      </c>
      <c r="E3144" t="s">
        <v>23287</v>
      </c>
      <c r="F3144" t="s">
        <v>23338</v>
      </c>
      <c r="H3144">
        <v>64.034894300000005</v>
      </c>
      <c r="I3144">
        <v>-109.020844</v>
      </c>
      <c r="J3144" s="1" t="str">
        <f t="shared" si="326"/>
        <v>Till</v>
      </c>
      <c r="K3144" s="1" t="str">
        <f t="shared" si="328"/>
        <v>Grain Mount: 0.25 – 0.50 mm</v>
      </c>
      <c r="L3144" t="s">
        <v>15798</v>
      </c>
      <c r="M3144" s="1" t="str">
        <f t="shared" si="330"/>
        <v>Ilm</v>
      </c>
      <c r="N3144" t="s">
        <v>469</v>
      </c>
      <c r="O3144" t="s">
        <v>245</v>
      </c>
      <c r="P3144" t="s">
        <v>307</v>
      </c>
      <c r="Q3144" t="s">
        <v>23339</v>
      </c>
      <c r="R3144" t="s">
        <v>61</v>
      </c>
      <c r="S3144" t="s">
        <v>3130</v>
      </c>
      <c r="T3144" t="s">
        <v>2054</v>
      </c>
      <c r="U3144" t="s">
        <v>462</v>
      </c>
      <c r="V3144" t="s">
        <v>1780</v>
      </c>
      <c r="W3144" t="s">
        <v>23340</v>
      </c>
      <c r="X3144" t="s">
        <v>23341</v>
      </c>
    </row>
    <row r="3145" spans="1:24" x14ac:dyDescent="0.25">
      <c r="A3145" t="s">
        <v>23342</v>
      </c>
      <c r="B3145" t="s">
        <v>23343</v>
      </c>
      <c r="C3145" s="1" t="str">
        <f t="shared" si="323"/>
        <v>21:0981</v>
      </c>
      <c r="D3145" s="1" t="str">
        <f t="shared" si="324"/>
        <v>21:0001</v>
      </c>
      <c r="E3145" t="s">
        <v>23287</v>
      </c>
      <c r="F3145" t="s">
        <v>23344</v>
      </c>
      <c r="H3145">
        <v>64.034894300000005</v>
      </c>
      <c r="I3145">
        <v>-109.020844</v>
      </c>
      <c r="J3145" s="1" t="str">
        <f t="shared" si="326"/>
        <v>Till</v>
      </c>
      <c r="K3145" s="1" t="str">
        <f t="shared" si="328"/>
        <v>Grain Mount: 0.25 – 0.50 mm</v>
      </c>
      <c r="L3145" t="s">
        <v>15798</v>
      </c>
      <c r="M3145" s="1" t="str">
        <f t="shared" si="330"/>
        <v>Ilm</v>
      </c>
      <c r="N3145" t="s">
        <v>318</v>
      </c>
      <c r="O3145" t="s">
        <v>555</v>
      </c>
      <c r="P3145" t="s">
        <v>307</v>
      </c>
      <c r="Q3145" t="s">
        <v>23345</v>
      </c>
      <c r="R3145" t="s">
        <v>728</v>
      </c>
      <c r="S3145" t="s">
        <v>219</v>
      </c>
      <c r="T3145" t="s">
        <v>8455</v>
      </c>
      <c r="U3145" t="s">
        <v>33</v>
      </c>
      <c r="V3145" t="s">
        <v>33</v>
      </c>
      <c r="W3145" t="s">
        <v>22386</v>
      </c>
      <c r="X3145" t="s">
        <v>23346</v>
      </c>
    </row>
    <row r="3146" spans="1:24" x14ac:dyDescent="0.25">
      <c r="A3146" t="s">
        <v>23347</v>
      </c>
      <c r="B3146" t="s">
        <v>23348</v>
      </c>
      <c r="C3146" s="1" t="str">
        <f t="shared" si="323"/>
        <v>21:0981</v>
      </c>
      <c r="D3146" s="1" t="str">
        <f t="shared" si="324"/>
        <v>21:0001</v>
      </c>
      <c r="E3146" t="s">
        <v>23287</v>
      </c>
      <c r="F3146" t="s">
        <v>23349</v>
      </c>
      <c r="H3146">
        <v>64.034894300000005</v>
      </c>
      <c r="I3146">
        <v>-109.020844</v>
      </c>
      <c r="J3146" s="1" t="str">
        <f t="shared" si="326"/>
        <v>Till</v>
      </c>
      <c r="K3146" s="1" t="str">
        <f t="shared" si="328"/>
        <v>Grain Mount: 0.25 – 0.50 mm</v>
      </c>
      <c r="L3146" t="s">
        <v>15798</v>
      </c>
      <c r="M3146" s="1" t="str">
        <f>HYPERLINK("http://geochem.nrcan.gc.ca/cdogs/content/kwd/kwd030536_e.htm", "Lcx")</f>
        <v>Lcx</v>
      </c>
      <c r="N3146" t="s">
        <v>645</v>
      </c>
      <c r="O3146" t="s">
        <v>33</v>
      </c>
      <c r="P3146" t="s">
        <v>1078</v>
      </c>
      <c r="Q3146" t="s">
        <v>23350</v>
      </c>
      <c r="R3146" t="s">
        <v>462</v>
      </c>
      <c r="S3146" t="s">
        <v>456</v>
      </c>
      <c r="T3146" t="s">
        <v>4118</v>
      </c>
      <c r="U3146" t="s">
        <v>457</v>
      </c>
      <c r="V3146" t="s">
        <v>291</v>
      </c>
      <c r="W3146" t="s">
        <v>23351</v>
      </c>
      <c r="X3146" t="s">
        <v>23352</v>
      </c>
    </row>
    <row r="3147" spans="1:24" x14ac:dyDescent="0.25">
      <c r="A3147" t="s">
        <v>23353</v>
      </c>
      <c r="B3147" t="s">
        <v>23354</v>
      </c>
      <c r="C3147" s="1" t="str">
        <f t="shared" si="323"/>
        <v>21:0981</v>
      </c>
      <c r="D3147" s="1" t="str">
        <f t="shared" si="324"/>
        <v>21:0001</v>
      </c>
      <c r="E3147" t="s">
        <v>23287</v>
      </c>
      <c r="F3147" t="s">
        <v>23355</v>
      </c>
      <c r="H3147">
        <v>64.034894300000005</v>
      </c>
      <c r="I3147">
        <v>-109.020844</v>
      </c>
      <c r="J3147" s="1" t="str">
        <f t="shared" si="326"/>
        <v>Till</v>
      </c>
      <c r="K3147" s="1" t="str">
        <f t="shared" si="328"/>
        <v>Grain Mount: 0.25 – 0.50 mm</v>
      </c>
      <c r="L3147" t="s">
        <v>15798</v>
      </c>
      <c r="M3147" s="1" t="str">
        <f>HYPERLINK("http://geochem.nrcan.gc.ca/cdogs/content/kwd/kwd030546_e.htm", "Missing")</f>
        <v>Missing</v>
      </c>
      <c r="N3147" t="s">
        <v>424</v>
      </c>
      <c r="O3147" t="s">
        <v>245</v>
      </c>
      <c r="P3147" t="s">
        <v>449</v>
      </c>
      <c r="Q3147" t="s">
        <v>4430</v>
      </c>
      <c r="R3147" t="s">
        <v>226</v>
      </c>
      <c r="S3147" t="s">
        <v>33</v>
      </c>
      <c r="T3147" t="s">
        <v>33</v>
      </c>
      <c r="U3147" t="s">
        <v>33</v>
      </c>
      <c r="V3147" t="s">
        <v>462</v>
      </c>
      <c r="W3147" t="s">
        <v>156</v>
      </c>
      <c r="X3147" t="s">
        <v>558</v>
      </c>
    </row>
    <row r="3148" spans="1:24" x14ac:dyDescent="0.25">
      <c r="A3148" t="s">
        <v>23356</v>
      </c>
      <c r="B3148" t="s">
        <v>23357</v>
      </c>
      <c r="C3148" s="1" t="str">
        <f t="shared" si="323"/>
        <v>21:0981</v>
      </c>
      <c r="D3148" s="1" t="str">
        <f t="shared" si="324"/>
        <v>21:0001</v>
      </c>
      <c r="E3148" t="s">
        <v>23287</v>
      </c>
      <c r="F3148" t="s">
        <v>23358</v>
      </c>
      <c r="H3148">
        <v>64.034894300000005</v>
      </c>
      <c r="I3148">
        <v>-109.020844</v>
      </c>
      <c r="J3148" s="1" t="str">
        <f t="shared" si="326"/>
        <v>Till</v>
      </c>
      <c r="K3148" s="1" t="str">
        <f t="shared" si="328"/>
        <v>Grain Mount: 0.25 – 0.50 mm</v>
      </c>
      <c r="L3148" t="s">
        <v>15798</v>
      </c>
      <c r="M3148" s="1" t="str">
        <f>HYPERLINK("http://geochem.nrcan.gc.ca/cdogs/content/kwd/kwd030120_e.htm", "Ilm")</f>
        <v>Ilm</v>
      </c>
      <c r="N3148" t="s">
        <v>409</v>
      </c>
      <c r="O3148" t="s">
        <v>420</v>
      </c>
      <c r="P3148" t="s">
        <v>457</v>
      </c>
      <c r="Q3148" t="s">
        <v>22363</v>
      </c>
      <c r="R3148" t="s">
        <v>226</v>
      </c>
      <c r="S3148" t="s">
        <v>11796</v>
      </c>
      <c r="T3148" t="s">
        <v>14353</v>
      </c>
      <c r="U3148" t="s">
        <v>33</v>
      </c>
      <c r="V3148" t="s">
        <v>209</v>
      </c>
      <c r="W3148" t="s">
        <v>23359</v>
      </c>
      <c r="X3148" t="s">
        <v>10105</v>
      </c>
    </row>
    <row r="3149" spans="1:24" x14ac:dyDescent="0.25">
      <c r="A3149" t="s">
        <v>23360</v>
      </c>
      <c r="B3149" t="s">
        <v>23361</v>
      </c>
      <c r="C3149" s="1" t="str">
        <f t="shared" si="323"/>
        <v>21:0981</v>
      </c>
      <c r="D3149" s="1" t="str">
        <f t="shared" si="324"/>
        <v>21:0001</v>
      </c>
      <c r="E3149" t="s">
        <v>23287</v>
      </c>
      <c r="F3149" t="s">
        <v>23362</v>
      </c>
      <c r="H3149">
        <v>64.034894300000005</v>
      </c>
      <c r="I3149">
        <v>-109.020844</v>
      </c>
      <c r="J3149" s="1" t="str">
        <f t="shared" si="326"/>
        <v>Till</v>
      </c>
      <c r="K3149" s="1" t="str">
        <f t="shared" si="328"/>
        <v>Grain Mount: 0.25 – 0.50 mm</v>
      </c>
      <c r="L3149" t="s">
        <v>15798</v>
      </c>
      <c r="M3149" s="1" t="str">
        <f>HYPERLINK("http://geochem.nrcan.gc.ca/cdogs/content/kwd/kwd030532_e.htm", "Amp")</f>
        <v>Amp</v>
      </c>
      <c r="N3149" t="s">
        <v>23363</v>
      </c>
      <c r="O3149" t="s">
        <v>23364</v>
      </c>
      <c r="P3149" t="s">
        <v>457</v>
      </c>
      <c r="Q3149" t="s">
        <v>23365</v>
      </c>
      <c r="R3149" t="s">
        <v>22170</v>
      </c>
      <c r="S3149" t="s">
        <v>1479</v>
      </c>
      <c r="T3149" t="s">
        <v>823</v>
      </c>
      <c r="U3149" t="s">
        <v>23366</v>
      </c>
      <c r="V3149" t="s">
        <v>23367</v>
      </c>
      <c r="W3149" t="s">
        <v>11379</v>
      </c>
      <c r="X3149" t="s">
        <v>23368</v>
      </c>
    </row>
    <row r="3150" spans="1:24" x14ac:dyDescent="0.25">
      <c r="A3150" t="s">
        <v>23369</v>
      </c>
      <c r="B3150" t="s">
        <v>23370</v>
      </c>
      <c r="C3150" s="1" t="str">
        <f t="shared" si="323"/>
        <v>21:0981</v>
      </c>
      <c r="D3150" s="1" t="str">
        <f t="shared" si="324"/>
        <v>21:0001</v>
      </c>
      <c r="E3150" t="s">
        <v>23287</v>
      </c>
      <c r="F3150" t="s">
        <v>23371</v>
      </c>
      <c r="H3150">
        <v>64.034894300000005</v>
      </c>
      <c r="I3150">
        <v>-109.020844</v>
      </c>
      <c r="J3150" s="1" t="str">
        <f t="shared" si="326"/>
        <v>Till</v>
      </c>
      <c r="K3150" s="1" t="str">
        <f t="shared" si="328"/>
        <v>Grain Mount: 0.25 – 0.50 mm</v>
      </c>
      <c r="L3150" t="s">
        <v>15798</v>
      </c>
      <c r="M3150" s="1" t="str">
        <f>HYPERLINK("http://geochem.nrcan.gc.ca/cdogs/content/kwd/kwd030120_e.htm", "Ilm")</f>
        <v>Ilm</v>
      </c>
      <c r="N3150" t="s">
        <v>209</v>
      </c>
      <c r="O3150" t="s">
        <v>226</v>
      </c>
      <c r="P3150" t="s">
        <v>221</v>
      </c>
      <c r="Q3150" t="s">
        <v>23372</v>
      </c>
      <c r="R3150" t="s">
        <v>226</v>
      </c>
      <c r="S3150" t="s">
        <v>3902</v>
      </c>
      <c r="T3150" t="s">
        <v>17273</v>
      </c>
      <c r="U3150" t="s">
        <v>104</v>
      </c>
      <c r="V3150" t="s">
        <v>425</v>
      </c>
      <c r="W3150" t="s">
        <v>23373</v>
      </c>
      <c r="X3150" t="s">
        <v>23374</v>
      </c>
    </row>
    <row r="3151" spans="1:24" x14ac:dyDescent="0.25">
      <c r="A3151" t="s">
        <v>23375</v>
      </c>
      <c r="B3151" t="s">
        <v>23376</v>
      </c>
      <c r="C3151" s="1" t="str">
        <f t="shared" si="323"/>
        <v>21:0981</v>
      </c>
      <c r="D3151" s="1" t="str">
        <f t="shared" si="324"/>
        <v>21:0001</v>
      </c>
      <c r="E3151" t="s">
        <v>23287</v>
      </c>
      <c r="F3151" t="s">
        <v>23377</v>
      </c>
      <c r="H3151">
        <v>64.034894300000005</v>
      </c>
      <c r="I3151">
        <v>-109.020844</v>
      </c>
      <c r="J3151" s="1" t="str">
        <f t="shared" si="326"/>
        <v>Till</v>
      </c>
      <c r="K3151" s="1" t="str">
        <f t="shared" si="328"/>
        <v>Grain Mount: 0.25 – 0.50 mm</v>
      </c>
      <c r="L3151" t="s">
        <v>15798</v>
      </c>
      <c r="M3151" s="1" t="str">
        <f>HYPERLINK("http://geochem.nrcan.gc.ca/cdogs/content/kwd/kwd030120_e.htm", "Ilm")</f>
        <v>Ilm</v>
      </c>
      <c r="N3151" t="s">
        <v>555</v>
      </c>
      <c r="O3151" t="s">
        <v>220</v>
      </c>
      <c r="P3151" t="s">
        <v>718</v>
      </c>
      <c r="Q3151" t="s">
        <v>23378</v>
      </c>
      <c r="R3151" t="s">
        <v>33</v>
      </c>
      <c r="S3151" t="s">
        <v>2152</v>
      </c>
      <c r="T3151" t="s">
        <v>451</v>
      </c>
      <c r="U3151" t="s">
        <v>291</v>
      </c>
      <c r="V3151" t="s">
        <v>291</v>
      </c>
      <c r="W3151" t="s">
        <v>23379</v>
      </c>
      <c r="X3151" t="s">
        <v>19853</v>
      </c>
    </row>
    <row r="3152" spans="1:24" x14ac:dyDescent="0.25">
      <c r="A3152" t="s">
        <v>23380</v>
      </c>
      <c r="B3152" t="s">
        <v>23381</v>
      </c>
      <c r="C3152" s="1" t="str">
        <f t="shared" si="323"/>
        <v>21:0981</v>
      </c>
      <c r="D3152" s="1" t="str">
        <f t="shared" si="324"/>
        <v>21:0001</v>
      </c>
      <c r="E3152" t="s">
        <v>23287</v>
      </c>
      <c r="F3152" t="s">
        <v>23382</v>
      </c>
      <c r="H3152">
        <v>64.034894300000005</v>
      </c>
      <c r="I3152">
        <v>-109.020844</v>
      </c>
      <c r="J3152" s="1" t="str">
        <f t="shared" si="326"/>
        <v>Till</v>
      </c>
      <c r="K3152" s="1" t="str">
        <f t="shared" si="328"/>
        <v>Grain Mount: 0.25 – 0.50 mm</v>
      </c>
      <c r="L3152" t="s">
        <v>15798</v>
      </c>
      <c r="M3152" s="1" t="str">
        <f>HYPERLINK("http://geochem.nrcan.gc.ca/cdogs/content/kwd/kwd030120_e.htm", "Ilm")</f>
        <v>Ilm</v>
      </c>
      <c r="N3152" t="s">
        <v>501</v>
      </c>
      <c r="O3152" t="s">
        <v>234</v>
      </c>
      <c r="P3152" t="s">
        <v>278</v>
      </c>
      <c r="Q3152" t="s">
        <v>23383</v>
      </c>
      <c r="R3152" t="s">
        <v>33</v>
      </c>
      <c r="S3152" t="s">
        <v>2813</v>
      </c>
      <c r="T3152" t="s">
        <v>23384</v>
      </c>
      <c r="U3152" t="s">
        <v>246</v>
      </c>
      <c r="V3152" t="s">
        <v>33</v>
      </c>
      <c r="W3152" t="s">
        <v>23385</v>
      </c>
      <c r="X3152" t="s">
        <v>23386</v>
      </c>
    </row>
    <row r="3153" spans="1:24" x14ac:dyDescent="0.25">
      <c r="A3153" t="s">
        <v>23387</v>
      </c>
      <c r="B3153" t="s">
        <v>23388</v>
      </c>
      <c r="C3153" s="1" t="str">
        <f t="shared" si="323"/>
        <v>21:0981</v>
      </c>
      <c r="D3153" s="1" t="str">
        <f t="shared" si="324"/>
        <v>21:0001</v>
      </c>
      <c r="E3153" t="s">
        <v>23287</v>
      </c>
      <c r="F3153" t="s">
        <v>23389</v>
      </c>
      <c r="H3153">
        <v>64.034894300000005</v>
      </c>
      <c r="I3153">
        <v>-109.020844</v>
      </c>
      <c r="J3153" s="1" t="str">
        <f t="shared" si="326"/>
        <v>Till</v>
      </c>
      <c r="K3153" s="1" t="str">
        <f t="shared" si="328"/>
        <v>Grain Mount: 0.25 – 0.50 mm</v>
      </c>
      <c r="L3153" t="s">
        <v>15798</v>
      </c>
      <c r="M3153" s="1" t="str">
        <f>HYPERLINK("http://geochem.nrcan.gc.ca/cdogs/content/kwd/kwd030120_e.htm", "Ilm")</f>
        <v>Ilm</v>
      </c>
      <c r="N3153" t="s">
        <v>184</v>
      </c>
      <c r="O3153" t="s">
        <v>142</v>
      </c>
      <c r="P3153" t="s">
        <v>676</v>
      </c>
      <c r="Q3153" t="s">
        <v>23390</v>
      </c>
      <c r="R3153" t="s">
        <v>411</v>
      </c>
      <c r="S3153" t="s">
        <v>4499</v>
      </c>
      <c r="T3153" t="s">
        <v>6300</v>
      </c>
      <c r="U3153" t="s">
        <v>33</v>
      </c>
      <c r="V3153" t="s">
        <v>474</v>
      </c>
      <c r="W3153" t="s">
        <v>23391</v>
      </c>
      <c r="X3153" t="s">
        <v>23392</v>
      </c>
    </row>
    <row r="3154" spans="1:24" x14ac:dyDescent="0.25">
      <c r="A3154" t="s">
        <v>23393</v>
      </c>
      <c r="B3154" t="s">
        <v>23394</v>
      </c>
      <c r="C3154" s="1" t="str">
        <f t="shared" si="323"/>
        <v>21:0981</v>
      </c>
      <c r="D3154" s="1" t="str">
        <f t="shared" si="324"/>
        <v>21:0001</v>
      </c>
      <c r="E3154" t="s">
        <v>23287</v>
      </c>
      <c r="F3154" t="s">
        <v>23395</v>
      </c>
      <c r="H3154">
        <v>64.034894300000005</v>
      </c>
      <c r="I3154">
        <v>-109.020844</v>
      </c>
      <c r="J3154" s="1" t="str">
        <f t="shared" si="326"/>
        <v>Till</v>
      </c>
      <c r="K3154" s="1" t="str">
        <f t="shared" si="328"/>
        <v>Grain Mount: 0.25 – 0.50 mm</v>
      </c>
      <c r="L3154" t="s">
        <v>15798</v>
      </c>
      <c r="M3154" s="1" t="str">
        <f>HYPERLINK("http://geochem.nrcan.gc.ca/cdogs/content/kwd/kwd030120_e.htm", "Ilm")</f>
        <v>Ilm</v>
      </c>
      <c r="N3154" t="s">
        <v>686</v>
      </c>
      <c r="O3154" t="s">
        <v>474</v>
      </c>
      <c r="P3154" t="s">
        <v>4992</v>
      </c>
      <c r="Q3154" t="s">
        <v>23396</v>
      </c>
      <c r="R3154" t="s">
        <v>33</v>
      </c>
      <c r="S3154" t="s">
        <v>23397</v>
      </c>
      <c r="T3154" t="s">
        <v>1295</v>
      </c>
      <c r="U3154" t="s">
        <v>33</v>
      </c>
      <c r="V3154" t="s">
        <v>33</v>
      </c>
      <c r="W3154" t="s">
        <v>4870</v>
      </c>
      <c r="X3154" t="s">
        <v>23398</v>
      </c>
    </row>
    <row r="3155" spans="1:24" x14ac:dyDescent="0.25">
      <c r="A3155" t="s">
        <v>23399</v>
      </c>
      <c r="B3155" t="s">
        <v>23400</v>
      </c>
      <c r="C3155" s="1" t="str">
        <f t="shared" si="323"/>
        <v>21:0981</v>
      </c>
      <c r="D3155" s="1" t="str">
        <f t="shared" si="324"/>
        <v>21:0001</v>
      </c>
      <c r="E3155" t="s">
        <v>23287</v>
      </c>
      <c r="F3155" t="s">
        <v>23401</v>
      </c>
      <c r="H3155">
        <v>64.034894300000005</v>
      </c>
      <c r="I3155">
        <v>-109.020844</v>
      </c>
      <c r="J3155" s="1" t="str">
        <f t="shared" si="326"/>
        <v>Till</v>
      </c>
      <c r="K3155" s="1" t="str">
        <f t="shared" si="328"/>
        <v>Grain Mount: 0.25 – 0.50 mm</v>
      </c>
      <c r="L3155" t="s">
        <v>15798</v>
      </c>
      <c r="M3155" s="1" t="str">
        <f>HYPERLINK("http://geochem.nrcan.gc.ca/cdogs/content/kwd/kwd030541_e.htm", "Ti_Mag")</f>
        <v>Ti_Mag</v>
      </c>
      <c r="N3155" t="s">
        <v>19717</v>
      </c>
      <c r="O3155" t="s">
        <v>214</v>
      </c>
      <c r="P3155" t="s">
        <v>156</v>
      </c>
      <c r="Q3155" t="s">
        <v>23402</v>
      </c>
      <c r="R3155" t="s">
        <v>278</v>
      </c>
      <c r="S3155" t="s">
        <v>2083</v>
      </c>
      <c r="T3155" t="s">
        <v>1115</v>
      </c>
      <c r="U3155" t="s">
        <v>33</v>
      </c>
      <c r="V3155" t="s">
        <v>23403</v>
      </c>
      <c r="W3155" t="s">
        <v>4093</v>
      </c>
      <c r="X3155" t="s">
        <v>23404</v>
      </c>
    </row>
    <row r="3156" spans="1:24" x14ac:dyDescent="0.25">
      <c r="A3156" t="s">
        <v>23405</v>
      </c>
      <c r="B3156" t="s">
        <v>23406</v>
      </c>
      <c r="C3156" s="1" t="str">
        <f t="shared" ref="C3156:C3219" si="331">HYPERLINK("http://geochem.nrcan.gc.ca/cdogs/content/bdl/bdl210981_e.htm", "21:0981")</f>
        <v>21:0981</v>
      </c>
      <c r="D3156" s="1" t="str">
        <f t="shared" ref="D3156:D3219" si="332">HYPERLINK("http://geochem.nrcan.gc.ca/cdogs/content/svy/svy210001_e.htm", "21:0001")</f>
        <v>21:0001</v>
      </c>
      <c r="E3156" t="s">
        <v>23287</v>
      </c>
      <c r="F3156" t="s">
        <v>23407</v>
      </c>
      <c r="H3156">
        <v>64.034894300000005</v>
      </c>
      <c r="I3156">
        <v>-109.020844</v>
      </c>
      <c r="J3156" s="1" t="str">
        <f t="shared" si="326"/>
        <v>Till</v>
      </c>
      <c r="K3156" s="1" t="str">
        <f t="shared" si="328"/>
        <v>Grain Mount: 0.25 – 0.50 mm</v>
      </c>
      <c r="L3156" t="s">
        <v>15798</v>
      </c>
      <c r="M3156" s="1" t="str">
        <f>HYPERLINK("http://geochem.nrcan.gc.ca/cdogs/content/kwd/kwd030120_e.htm", "Ilm")</f>
        <v>Ilm</v>
      </c>
      <c r="N3156" t="s">
        <v>398</v>
      </c>
      <c r="O3156" t="s">
        <v>115</v>
      </c>
      <c r="P3156" t="s">
        <v>1365</v>
      </c>
      <c r="Q3156" t="s">
        <v>23408</v>
      </c>
      <c r="R3156" t="s">
        <v>366</v>
      </c>
      <c r="S3156" t="s">
        <v>2423</v>
      </c>
      <c r="T3156" t="s">
        <v>1397</v>
      </c>
      <c r="U3156" t="s">
        <v>90</v>
      </c>
      <c r="V3156" t="s">
        <v>33</v>
      </c>
      <c r="W3156" t="s">
        <v>23409</v>
      </c>
      <c r="X3156" t="s">
        <v>23410</v>
      </c>
    </row>
    <row r="3157" spans="1:24" x14ac:dyDescent="0.25">
      <c r="A3157" t="s">
        <v>23411</v>
      </c>
      <c r="B3157" t="s">
        <v>23412</v>
      </c>
      <c r="C3157" s="1" t="str">
        <f t="shared" si="331"/>
        <v>21:0981</v>
      </c>
      <c r="D3157" s="1" t="str">
        <f t="shared" si="332"/>
        <v>21:0001</v>
      </c>
      <c r="E3157" t="s">
        <v>23287</v>
      </c>
      <c r="F3157" t="s">
        <v>23413</v>
      </c>
      <c r="H3157">
        <v>64.034894300000005</v>
      </c>
      <c r="I3157">
        <v>-109.020844</v>
      </c>
      <c r="J3157" s="1" t="str">
        <f t="shared" si="326"/>
        <v>Till</v>
      </c>
      <c r="K3157" s="1" t="str">
        <f t="shared" si="328"/>
        <v>Grain Mount: 0.25 – 0.50 mm</v>
      </c>
      <c r="L3157" t="s">
        <v>15798</v>
      </c>
      <c r="M3157" s="1" t="str">
        <f>HYPERLINK("http://geochem.nrcan.gc.ca/cdogs/content/kwd/kwd030120_e.htm", "Ilm")</f>
        <v>Ilm</v>
      </c>
      <c r="N3157" t="s">
        <v>399</v>
      </c>
      <c r="O3157" t="s">
        <v>33</v>
      </c>
      <c r="P3157" t="s">
        <v>245</v>
      </c>
      <c r="Q3157" t="s">
        <v>23414</v>
      </c>
      <c r="R3157" t="s">
        <v>555</v>
      </c>
      <c r="S3157" t="s">
        <v>23415</v>
      </c>
      <c r="T3157" t="s">
        <v>14153</v>
      </c>
      <c r="U3157" t="s">
        <v>33</v>
      </c>
      <c r="V3157" t="s">
        <v>33</v>
      </c>
      <c r="W3157" t="s">
        <v>23416</v>
      </c>
      <c r="X3157" t="s">
        <v>18564</v>
      </c>
    </row>
    <row r="3158" spans="1:24" x14ac:dyDescent="0.25">
      <c r="A3158" t="s">
        <v>23417</v>
      </c>
      <c r="B3158" t="s">
        <v>23418</v>
      </c>
      <c r="C3158" s="1" t="str">
        <f t="shared" si="331"/>
        <v>21:0981</v>
      </c>
      <c r="D3158" s="1" t="str">
        <f t="shared" si="332"/>
        <v>21:0001</v>
      </c>
      <c r="E3158" t="s">
        <v>23287</v>
      </c>
      <c r="F3158" t="s">
        <v>23419</v>
      </c>
      <c r="H3158">
        <v>64.034894300000005</v>
      </c>
      <c r="I3158">
        <v>-109.020844</v>
      </c>
      <c r="J3158" s="1" t="str">
        <f t="shared" si="326"/>
        <v>Till</v>
      </c>
      <c r="K3158" s="1" t="str">
        <f t="shared" si="328"/>
        <v>Grain Mount: 0.25 – 0.50 mm</v>
      </c>
      <c r="L3158" t="s">
        <v>15798</v>
      </c>
      <c r="M3158" s="1" t="str">
        <f>HYPERLINK("http://geochem.nrcan.gc.ca/cdogs/content/kwd/kwd030120_e.htm", "Ilm")</f>
        <v>Ilm</v>
      </c>
      <c r="N3158" t="s">
        <v>398</v>
      </c>
      <c r="O3158" t="s">
        <v>331</v>
      </c>
      <c r="P3158" t="s">
        <v>469</v>
      </c>
      <c r="Q3158" t="s">
        <v>23420</v>
      </c>
      <c r="R3158" t="s">
        <v>87</v>
      </c>
      <c r="S3158" t="s">
        <v>9499</v>
      </c>
      <c r="T3158" t="s">
        <v>611</v>
      </c>
      <c r="U3158" t="s">
        <v>462</v>
      </c>
      <c r="V3158" t="s">
        <v>380</v>
      </c>
      <c r="W3158" t="s">
        <v>22489</v>
      </c>
      <c r="X3158" t="s">
        <v>2938</v>
      </c>
    </row>
    <row r="3159" spans="1:24" x14ac:dyDescent="0.25">
      <c r="A3159" t="s">
        <v>23421</v>
      </c>
      <c r="B3159" t="s">
        <v>23422</v>
      </c>
      <c r="C3159" s="1" t="str">
        <f t="shared" si="331"/>
        <v>21:0981</v>
      </c>
      <c r="D3159" s="1" t="str">
        <f t="shared" si="332"/>
        <v>21:0001</v>
      </c>
      <c r="E3159" t="s">
        <v>23287</v>
      </c>
      <c r="F3159" t="s">
        <v>23423</v>
      </c>
      <c r="H3159">
        <v>64.034894300000005</v>
      </c>
      <c r="I3159">
        <v>-109.020844</v>
      </c>
      <c r="J3159" s="1" t="str">
        <f t="shared" si="326"/>
        <v>Till</v>
      </c>
      <c r="K3159" s="1" t="str">
        <f t="shared" si="328"/>
        <v>Grain Mount: 0.25 – 0.50 mm</v>
      </c>
      <c r="L3159" t="s">
        <v>15798</v>
      </c>
      <c r="M3159" s="1" t="str">
        <f>HYPERLINK("http://geochem.nrcan.gc.ca/cdogs/content/kwd/kwd030120_e.htm", "Ilm")</f>
        <v>Ilm</v>
      </c>
      <c r="N3159" t="s">
        <v>641</v>
      </c>
      <c r="O3159" t="s">
        <v>366</v>
      </c>
      <c r="P3159" t="s">
        <v>1223</v>
      </c>
      <c r="Q3159" t="s">
        <v>22628</v>
      </c>
      <c r="R3159" t="s">
        <v>33</v>
      </c>
      <c r="S3159" t="s">
        <v>815</v>
      </c>
      <c r="T3159" t="s">
        <v>11747</v>
      </c>
      <c r="U3159" t="s">
        <v>33</v>
      </c>
      <c r="V3159" t="s">
        <v>33</v>
      </c>
      <c r="W3159" t="s">
        <v>3488</v>
      </c>
      <c r="X3159" t="s">
        <v>15004</v>
      </c>
    </row>
    <row r="3160" spans="1:24" x14ac:dyDescent="0.25">
      <c r="A3160" t="s">
        <v>23424</v>
      </c>
      <c r="B3160" t="s">
        <v>23425</v>
      </c>
      <c r="C3160" s="1" t="str">
        <f t="shared" si="331"/>
        <v>21:0981</v>
      </c>
      <c r="D3160" s="1" t="str">
        <f t="shared" si="332"/>
        <v>21:0001</v>
      </c>
      <c r="E3160" t="s">
        <v>23426</v>
      </c>
      <c r="F3160" t="s">
        <v>23427</v>
      </c>
      <c r="H3160">
        <v>64.161269599999997</v>
      </c>
      <c r="I3160">
        <v>-108.56334680000001</v>
      </c>
      <c r="J3160" s="1" t="str">
        <f t="shared" si="326"/>
        <v>Till</v>
      </c>
      <c r="K3160" s="1" t="str">
        <f t="shared" si="328"/>
        <v>Grain Mount: 0.25 – 0.50 mm</v>
      </c>
      <c r="L3160" t="s">
        <v>15982</v>
      </c>
      <c r="M3160" s="1" t="str">
        <f>HYPERLINK("http://geochem.nrcan.gc.ca/cdogs/content/kwd/kwd030543_e.htm", "Di")</f>
        <v>Di</v>
      </c>
      <c r="N3160" t="s">
        <v>14595</v>
      </c>
      <c r="O3160" t="s">
        <v>23428</v>
      </c>
      <c r="P3160" t="s">
        <v>4080</v>
      </c>
      <c r="Q3160" t="s">
        <v>23429</v>
      </c>
      <c r="R3160" t="s">
        <v>33</v>
      </c>
      <c r="S3160" t="s">
        <v>1553</v>
      </c>
      <c r="T3160" t="s">
        <v>1346</v>
      </c>
      <c r="U3160" t="s">
        <v>23430</v>
      </c>
      <c r="V3160" t="s">
        <v>23431</v>
      </c>
      <c r="W3160" t="s">
        <v>380</v>
      </c>
      <c r="X3160" t="s">
        <v>23432</v>
      </c>
    </row>
    <row r="3161" spans="1:24" x14ac:dyDescent="0.25">
      <c r="A3161" t="s">
        <v>23433</v>
      </c>
      <c r="B3161" t="s">
        <v>23434</v>
      </c>
      <c r="C3161" s="1" t="str">
        <f t="shared" si="331"/>
        <v>21:0981</v>
      </c>
      <c r="D3161" s="1" t="str">
        <f t="shared" si="332"/>
        <v>21:0001</v>
      </c>
      <c r="E3161" t="s">
        <v>23426</v>
      </c>
      <c r="F3161" t="s">
        <v>23435</v>
      </c>
      <c r="H3161">
        <v>64.161269599999997</v>
      </c>
      <c r="I3161">
        <v>-108.56334680000001</v>
      </c>
      <c r="J3161" s="1" t="str">
        <f t="shared" si="326"/>
        <v>Till</v>
      </c>
      <c r="K3161" s="1" t="str">
        <f t="shared" si="328"/>
        <v>Grain Mount: 0.25 – 0.50 mm</v>
      </c>
      <c r="L3161" t="s">
        <v>15982</v>
      </c>
      <c r="M3161" s="1" t="str">
        <f>HYPERLINK("http://geochem.nrcan.gc.ca/cdogs/content/kwd/kwd030543_e.htm", "Di")</f>
        <v>Di</v>
      </c>
      <c r="N3161" t="s">
        <v>21753</v>
      </c>
      <c r="O3161" t="s">
        <v>23436</v>
      </c>
      <c r="P3161" t="s">
        <v>15895</v>
      </c>
      <c r="Q3161" t="s">
        <v>23437</v>
      </c>
      <c r="R3161" t="s">
        <v>33</v>
      </c>
      <c r="S3161" t="s">
        <v>23438</v>
      </c>
      <c r="T3161" t="s">
        <v>4883</v>
      </c>
      <c r="U3161" t="s">
        <v>534</v>
      </c>
      <c r="V3161" t="s">
        <v>23439</v>
      </c>
      <c r="W3161" t="s">
        <v>676</v>
      </c>
      <c r="X3161" t="s">
        <v>23440</v>
      </c>
    </row>
    <row r="3162" spans="1:24" x14ac:dyDescent="0.25">
      <c r="A3162" t="s">
        <v>23441</v>
      </c>
      <c r="B3162" t="s">
        <v>23442</v>
      </c>
      <c r="C3162" s="1" t="str">
        <f t="shared" si="331"/>
        <v>21:0981</v>
      </c>
      <c r="D3162" s="1" t="str">
        <f t="shared" si="332"/>
        <v>21:0001</v>
      </c>
      <c r="E3162" t="s">
        <v>23426</v>
      </c>
      <c r="F3162" t="s">
        <v>23443</v>
      </c>
      <c r="H3162">
        <v>64.161269599999997</v>
      </c>
      <c r="I3162">
        <v>-108.56334680000001</v>
      </c>
      <c r="J3162" s="1" t="str">
        <f t="shared" si="326"/>
        <v>Till</v>
      </c>
      <c r="K3162" s="1" t="str">
        <f t="shared" si="328"/>
        <v>Grain Mount: 0.25 – 0.50 mm</v>
      </c>
      <c r="L3162" t="s">
        <v>15982</v>
      </c>
      <c r="M3162" s="1" t="str">
        <f>HYPERLINK("http://geochem.nrcan.gc.ca/cdogs/content/kwd/kwd030543_e.htm", "Di")</f>
        <v>Di</v>
      </c>
      <c r="N3162" t="s">
        <v>205</v>
      </c>
      <c r="O3162" t="s">
        <v>23444</v>
      </c>
      <c r="P3162" t="s">
        <v>8347</v>
      </c>
      <c r="Q3162" t="s">
        <v>23445</v>
      </c>
      <c r="R3162" t="s">
        <v>33</v>
      </c>
      <c r="S3162" t="s">
        <v>23446</v>
      </c>
      <c r="T3162" t="s">
        <v>1390</v>
      </c>
      <c r="U3162" t="s">
        <v>7985</v>
      </c>
      <c r="V3162" t="s">
        <v>23447</v>
      </c>
      <c r="W3162" t="s">
        <v>245</v>
      </c>
      <c r="X3162" t="s">
        <v>23448</v>
      </c>
    </row>
    <row r="3163" spans="1:24" x14ac:dyDescent="0.25">
      <c r="A3163" t="s">
        <v>23449</v>
      </c>
      <c r="B3163" t="s">
        <v>23450</v>
      </c>
      <c r="C3163" s="1" t="str">
        <f t="shared" si="331"/>
        <v>21:0981</v>
      </c>
      <c r="D3163" s="1" t="str">
        <f t="shared" si="332"/>
        <v>21:0001</v>
      </c>
      <c r="E3163" t="s">
        <v>23426</v>
      </c>
      <c r="F3163" t="s">
        <v>23451</v>
      </c>
      <c r="H3163">
        <v>64.161269599999997</v>
      </c>
      <c r="I3163">
        <v>-108.56334680000001</v>
      </c>
      <c r="J3163" s="1" t="str">
        <f t="shared" si="326"/>
        <v>Till</v>
      </c>
      <c r="K3163" s="1" t="str">
        <f t="shared" si="328"/>
        <v>Grain Mount: 0.25 – 0.50 mm</v>
      </c>
      <c r="L3163" t="s">
        <v>15982</v>
      </c>
      <c r="M3163" s="1" t="str">
        <f>HYPERLINK("http://geochem.nrcan.gc.ca/cdogs/content/kwd/kwd030543_e.htm", "Di")</f>
        <v>Di</v>
      </c>
      <c r="N3163" t="s">
        <v>23452</v>
      </c>
      <c r="O3163" t="s">
        <v>23453</v>
      </c>
      <c r="P3163" t="s">
        <v>1231</v>
      </c>
      <c r="Q3163" t="s">
        <v>23454</v>
      </c>
      <c r="R3163" t="s">
        <v>226</v>
      </c>
      <c r="S3163" t="s">
        <v>23455</v>
      </c>
      <c r="T3163" t="s">
        <v>1527</v>
      </c>
      <c r="U3163" t="s">
        <v>1827</v>
      </c>
      <c r="V3163" t="s">
        <v>23456</v>
      </c>
      <c r="W3163" t="s">
        <v>245</v>
      </c>
      <c r="X3163" t="s">
        <v>201</v>
      </c>
    </row>
    <row r="3164" spans="1:24" x14ac:dyDescent="0.25">
      <c r="A3164" t="s">
        <v>23457</v>
      </c>
      <c r="B3164" t="s">
        <v>23458</v>
      </c>
      <c r="C3164" s="1" t="str">
        <f t="shared" si="331"/>
        <v>21:0981</v>
      </c>
      <c r="D3164" s="1" t="str">
        <f t="shared" si="332"/>
        <v>21:0001</v>
      </c>
      <c r="E3164" t="s">
        <v>23426</v>
      </c>
      <c r="F3164" t="s">
        <v>23459</v>
      </c>
      <c r="H3164">
        <v>64.161269599999997</v>
      </c>
      <c r="I3164">
        <v>-108.56334680000001</v>
      </c>
      <c r="J3164" s="1" t="str">
        <f t="shared" si="326"/>
        <v>Till</v>
      </c>
      <c r="K3164" s="1" t="str">
        <f t="shared" si="328"/>
        <v>Grain Mount: 0.25 – 0.50 mm</v>
      </c>
      <c r="L3164" t="s">
        <v>15982</v>
      </c>
      <c r="M3164" s="1" t="str">
        <f>HYPERLINK("http://geochem.nrcan.gc.ca/cdogs/content/kwd/kwd030120_e.htm", "Ilm")</f>
        <v>Ilm</v>
      </c>
      <c r="N3164" t="s">
        <v>490</v>
      </c>
      <c r="O3164" t="s">
        <v>399</v>
      </c>
      <c r="P3164" t="s">
        <v>669</v>
      </c>
      <c r="Q3164" t="s">
        <v>23460</v>
      </c>
      <c r="R3164" t="s">
        <v>33</v>
      </c>
      <c r="S3164" t="s">
        <v>509</v>
      </c>
      <c r="T3164" t="s">
        <v>23461</v>
      </c>
      <c r="U3164" t="s">
        <v>411</v>
      </c>
      <c r="V3164" t="s">
        <v>792</v>
      </c>
      <c r="W3164" t="s">
        <v>23462</v>
      </c>
      <c r="X3164" t="s">
        <v>17974</v>
      </c>
    </row>
    <row r="3165" spans="1:24" x14ac:dyDescent="0.25">
      <c r="A3165" t="s">
        <v>23463</v>
      </c>
      <c r="B3165" t="s">
        <v>23464</v>
      </c>
      <c r="C3165" s="1" t="str">
        <f t="shared" si="331"/>
        <v>21:0981</v>
      </c>
      <c r="D3165" s="1" t="str">
        <f t="shared" si="332"/>
        <v>21:0001</v>
      </c>
      <c r="E3165" t="s">
        <v>23426</v>
      </c>
      <c r="F3165" t="s">
        <v>23465</v>
      </c>
      <c r="H3165">
        <v>64.161269599999997</v>
      </c>
      <c r="I3165">
        <v>-108.56334680000001</v>
      </c>
      <c r="J3165" s="1" t="str">
        <f t="shared" si="326"/>
        <v>Till</v>
      </c>
      <c r="K3165" s="1" t="str">
        <f t="shared" si="328"/>
        <v>Grain Mount: 0.25 – 0.50 mm</v>
      </c>
      <c r="L3165" t="s">
        <v>15982</v>
      </c>
      <c r="M3165" s="1" t="str">
        <f>HYPERLINK("http://geochem.nrcan.gc.ca/cdogs/content/kwd/kwd030120_e.htm", "Ilm")</f>
        <v>Ilm</v>
      </c>
      <c r="N3165" t="s">
        <v>645</v>
      </c>
      <c r="O3165" t="s">
        <v>234</v>
      </c>
      <c r="P3165" t="s">
        <v>709</v>
      </c>
      <c r="Q3165" t="s">
        <v>23466</v>
      </c>
      <c r="R3165" t="s">
        <v>33</v>
      </c>
      <c r="S3165" t="s">
        <v>13353</v>
      </c>
      <c r="T3165" t="s">
        <v>2377</v>
      </c>
      <c r="U3165" t="s">
        <v>142</v>
      </c>
      <c r="V3165" t="s">
        <v>1213</v>
      </c>
      <c r="W3165" t="s">
        <v>23467</v>
      </c>
      <c r="X3165" t="s">
        <v>23468</v>
      </c>
    </row>
    <row r="3166" spans="1:24" x14ac:dyDescent="0.25">
      <c r="A3166" t="s">
        <v>23469</v>
      </c>
      <c r="B3166" t="s">
        <v>23470</v>
      </c>
      <c r="C3166" s="1" t="str">
        <f t="shared" si="331"/>
        <v>21:0981</v>
      </c>
      <c r="D3166" s="1" t="str">
        <f t="shared" si="332"/>
        <v>21:0001</v>
      </c>
      <c r="E3166" t="s">
        <v>23426</v>
      </c>
      <c r="F3166" t="s">
        <v>23471</v>
      </c>
      <c r="H3166">
        <v>64.161269599999997</v>
      </c>
      <c r="I3166">
        <v>-108.56334680000001</v>
      </c>
      <c r="J3166" s="1" t="str">
        <f t="shared" si="326"/>
        <v>Till</v>
      </c>
      <c r="K3166" s="1" t="str">
        <f t="shared" si="328"/>
        <v>Grain Mount: 0.25 – 0.50 mm</v>
      </c>
      <c r="L3166" t="s">
        <v>15982</v>
      </c>
      <c r="M3166" s="1" t="str">
        <f>HYPERLINK("http://geochem.nrcan.gc.ca/cdogs/content/kwd/kwd030541_e.htm", "Ti_Mag")</f>
        <v>Ti_Mag</v>
      </c>
      <c r="N3166" t="s">
        <v>1149</v>
      </c>
      <c r="O3166" t="s">
        <v>420</v>
      </c>
      <c r="P3166" t="s">
        <v>214</v>
      </c>
      <c r="Q3166" t="s">
        <v>23472</v>
      </c>
      <c r="R3166" t="s">
        <v>33</v>
      </c>
      <c r="S3166" t="s">
        <v>5349</v>
      </c>
      <c r="T3166" t="s">
        <v>651</v>
      </c>
      <c r="U3166" t="s">
        <v>33</v>
      </c>
      <c r="V3166" t="s">
        <v>3202</v>
      </c>
      <c r="W3166" t="s">
        <v>23473</v>
      </c>
      <c r="X3166" t="s">
        <v>23474</v>
      </c>
    </row>
    <row r="3167" spans="1:24" x14ac:dyDescent="0.25">
      <c r="A3167" t="s">
        <v>23475</v>
      </c>
      <c r="B3167" t="s">
        <v>23476</v>
      </c>
      <c r="C3167" s="1" t="str">
        <f t="shared" si="331"/>
        <v>21:0981</v>
      </c>
      <c r="D3167" s="1" t="str">
        <f t="shared" si="332"/>
        <v>21:0001</v>
      </c>
      <c r="E3167" t="s">
        <v>23426</v>
      </c>
      <c r="F3167" t="s">
        <v>23477</v>
      </c>
      <c r="H3167">
        <v>64.161269599999997</v>
      </c>
      <c r="I3167">
        <v>-108.56334680000001</v>
      </c>
      <c r="J3167" s="1" t="str">
        <f t="shared" ref="J3167:J3230" si="333">HYPERLINK("http://geochem.nrcan.gc.ca/cdogs/content/kwd/kwd020044_e.htm", "Till")</f>
        <v>Till</v>
      </c>
      <c r="K3167" s="1" t="str">
        <f t="shared" si="328"/>
        <v>Grain Mount: 0.25 – 0.50 mm</v>
      </c>
      <c r="L3167" t="s">
        <v>15982</v>
      </c>
      <c r="M3167" s="1" t="str">
        <f>HYPERLINK("http://geochem.nrcan.gc.ca/cdogs/content/kwd/kwd030541_e.htm", "Ti_Mag")</f>
        <v>Ti_Mag</v>
      </c>
      <c r="N3167" t="s">
        <v>4842</v>
      </c>
      <c r="O3167" t="s">
        <v>686</v>
      </c>
      <c r="P3167" t="s">
        <v>2038</v>
      </c>
      <c r="Q3167" t="s">
        <v>23478</v>
      </c>
      <c r="R3167" t="s">
        <v>33</v>
      </c>
      <c r="S3167" t="s">
        <v>4677</v>
      </c>
      <c r="T3167" t="s">
        <v>3124</v>
      </c>
      <c r="U3167" t="s">
        <v>411</v>
      </c>
      <c r="V3167" t="s">
        <v>156</v>
      </c>
      <c r="W3167" t="s">
        <v>23479</v>
      </c>
      <c r="X3167" t="s">
        <v>23480</v>
      </c>
    </row>
    <row r="3168" spans="1:24" x14ac:dyDescent="0.25">
      <c r="A3168" t="s">
        <v>23481</v>
      </c>
      <c r="B3168" t="s">
        <v>23482</v>
      </c>
      <c r="C3168" s="1" t="str">
        <f t="shared" si="331"/>
        <v>21:0981</v>
      </c>
      <c r="D3168" s="1" t="str">
        <f t="shared" si="332"/>
        <v>21:0001</v>
      </c>
      <c r="E3168" t="s">
        <v>23426</v>
      </c>
      <c r="F3168" t="s">
        <v>23483</v>
      </c>
      <c r="H3168">
        <v>64.161269599999997</v>
      </c>
      <c r="I3168">
        <v>-108.56334680000001</v>
      </c>
      <c r="J3168" s="1" t="str">
        <f t="shared" si="333"/>
        <v>Till</v>
      </c>
      <c r="K3168" s="1" t="str">
        <f t="shared" si="328"/>
        <v>Grain Mount: 0.25 – 0.50 mm</v>
      </c>
      <c r="L3168" t="s">
        <v>15982</v>
      </c>
      <c r="M3168" s="1" t="str">
        <f>HYPERLINK("http://geochem.nrcan.gc.ca/cdogs/content/kwd/kwd030120_e.htm", "Ilm")</f>
        <v>Ilm</v>
      </c>
      <c r="N3168" t="s">
        <v>782</v>
      </c>
      <c r="O3168" t="s">
        <v>33</v>
      </c>
      <c r="P3168" t="s">
        <v>1156</v>
      </c>
      <c r="Q3168" t="s">
        <v>23484</v>
      </c>
      <c r="R3168" t="s">
        <v>184</v>
      </c>
      <c r="S3168" t="s">
        <v>2234</v>
      </c>
      <c r="T3168" t="s">
        <v>10816</v>
      </c>
      <c r="U3168" t="s">
        <v>223</v>
      </c>
      <c r="V3168" t="s">
        <v>33</v>
      </c>
      <c r="W3168" t="s">
        <v>23485</v>
      </c>
      <c r="X3168" t="s">
        <v>23486</v>
      </c>
    </row>
    <row r="3169" spans="1:24" x14ac:dyDescent="0.25">
      <c r="A3169" t="s">
        <v>23487</v>
      </c>
      <c r="B3169" t="s">
        <v>23488</v>
      </c>
      <c r="C3169" s="1" t="str">
        <f t="shared" si="331"/>
        <v>21:0981</v>
      </c>
      <c r="D3169" s="1" t="str">
        <f t="shared" si="332"/>
        <v>21:0001</v>
      </c>
      <c r="E3169" t="s">
        <v>23426</v>
      </c>
      <c r="F3169" t="s">
        <v>23489</v>
      </c>
      <c r="H3169">
        <v>64.161269599999997</v>
      </c>
      <c r="I3169">
        <v>-108.56334680000001</v>
      </c>
      <c r="J3169" s="1" t="str">
        <f t="shared" si="333"/>
        <v>Till</v>
      </c>
      <c r="K3169" s="1" t="str">
        <f t="shared" si="328"/>
        <v>Grain Mount: 0.25 – 0.50 mm</v>
      </c>
      <c r="L3169" t="s">
        <v>15982</v>
      </c>
      <c r="M3169" s="1" t="str">
        <f>HYPERLINK("http://geochem.nrcan.gc.ca/cdogs/content/kwd/kwd030120_e.htm", "Ilm")</f>
        <v>Ilm</v>
      </c>
      <c r="N3169" t="s">
        <v>170</v>
      </c>
      <c r="O3169" t="s">
        <v>366</v>
      </c>
      <c r="P3169" t="s">
        <v>718</v>
      </c>
      <c r="Q3169" t="s">
        <v>23490</v>
      </c>
      <c r="R3169" t="s">
        <v>90</v>
      </c>
      <c r="S3169" t="s">
        <v>2093</v>
      </c>
      <c r="T3169" t="s">
        <v>3889</v>
      </c>
      <c r="U3169" t="s">
        <v>33</v>
      </c>
      <c r="V3169" t="s">
        <v>33</v>
      </c>
      <c r="W3169" t="s">
        <v>23491</v>
      </c>
      <c r="X3169" t="s">
        <v>23492</v>
      </c>
    </row>
    <row r="3170" spans="1:24" x14ac:dyDescent="0.25">
      <c r="A3170" t="s">
        <v>23493</v>
      </c>
      <c r="B3170" t="s">
        <v>23494</v>
      </c>
      <c r="C3170" s="1" t="str">
        <f t="shared" si="331"/>
        <v>21:0981</v>
      </c>
      <c r="D3170" s="1" t="str">
        <f t="shared" si="332"/>
        <v>21:0001</v>
      </c>
      <c r="E3170" t="s">
        <v>23426</v>
      </c>
      <c r="F3170" t="s">
        <v>23495</v>
      </c>
      <c r="H3170">
        <v>64.161269599999997</v>
      </c>
      <c r="I3170">
        <v>-108.56334680000001</v>
      </c>
      <c r="J3170" s="1" t="str">
        <f t="shared" si="333"/>
        <v>Till</v>
      </c>
      <c r="K3170" s="1" t="str">
        <f t="shared" si="328"/>
        <v>Grain Mount: 0.25 – 0.50 mm</v>
      </c>
      <c r="L3170" t="s">
        <v>15982</v>
      </c>
      <c r="M3170" s="1" t="str">
        <f>HYPERLINK("http://geochem.nrcan.gc.ca/cdogs/content/kwd/kwd030120_e.htm", "Ilm")</f>
        <v>Ilm</v>
      </c>
      <c r="N3170" t="s">
        <v>1213</v>
      </c>
      <c r="O3170" t="s">
        <v>366</v>
      </c>
      <c r="P3170" t="s">
        <v>490</v>
      </c>
      <c r="Q3170" t="s">
        <v>16381</v>
      </c>
      <c r="R3170" t="s">
        <v>33</v>
      </c>
      <c r="S3170" t="s">
        <v>23496</v>
      </c>
      <c r="T3170" t="s">
        <v>2530</v>
      </c>
      <c r="U3170" t="s">
        <v>33</v>
      </c>
      <c r="V3170" t="s">
        <v>33</v>
      </c>
      <c r="W3170" t="s">
        <v>23497</v>
      </c>
      <c r="X3170" t="s">
        <v>23498</v>
      </c>
    </row>
    <row r="3171" spans="1:24" x14ac:dyDescent="0.25">
      <c r="A3171" t="s">
        <v>23499</v>
      </c>
      <c r="B3171" t="s">
        <v>23500</v>
      </c>
      <c r="C3171" s="1" t="str">
        <f t="shared" si="331"/>
        <v>21:0981</v>
      </c>
      <c r="D3171" s="1" t="str">
        <f t="shared" si="332"/>
        <v>21:0001</v>
      </c>
      <c r="E3171" t="s">
        <v>23426</v>
      </c>
      <c r="F3171" t="s">
        <v>23501</v>
      </c>
      <c r="H3171">
        <v>64.161269599999997</v>
      </c>
      <c r="I3171">
        <v>-108.56334680000001</v>
      </c>
      <c r="J3171" s="1" t="str">
        <f t="shared" si="333"/>
        <v>Till</v>
      </c>
      <c r="K3171" s="1" t="str">
        <f t="shared" si="328"/>
        <v>Grain Mount: 0.25 – 0.50 mm</v>
      </c>
      <c r="L3171" t="s">
        <v>15982</v>
      </c>
      <c r="M3171" s="1" t="str">
        <f>HYPERLINK("http://geochem.nrcan.gc.ca/cdogs/content/kwd/kwd030118_e.htm", "Hem")</f>
        <v>Hem</v>
      </c>
      <c r="N3171" t="s">
        <v>2948</v>
      </c>
      <c r="O3171" t="s">
        <v>33</v>
      </c>
      <c r="P3171" t="s">
        <v>186</v>
      </c>
      <c r="Q3171" t="s">
        <v>9980</v>
      </c>
      <c r="R3171" t="s">
        <v>33</v>
      </c>
      <c r="S3171" t="s">
        <v>411</v>
      </c>
      <c r="T3171" t="s">
        <v>33</v>
      </c>
      <c r="U3171" t="s">
        <v>421</v>
      </c>
      <c r="V3171" t="s">
        <v>414</v>
      </c>
      <c r="W3171" t="s">
        <v>501</v>
      </c>
      <c r="X3171" t="s">
        <v>23502</v>
      </c>
    </row>
    <row r="3172" spans="1:24" x14ac:dyDescent="0.25">
      <c r="A3172" t="s">
        <v>23503</v>
      </c>
      <c r="B3172" t="s">
        <v>23504</v>
      </c>
      <c r="C3172" s="1" t="str">
        <f t="shared" si="331"/>
        <v>21:0981</v>
      </c>
      <c r="D3172" s="1" t="str">
        <f t="shared" si="332"/>
        <v>21:0001</v>
      </c>
      <c r="E3172" t="s">
        <v>23426</v>
      </c>
      <c r="F3172" t="s">
        <v>23505</v>
      </c>
      <c r="H3172">
        <v>64.161269599999997</v>
      </c>
      <c r="I3172">
        <v>-108.56334680000001</v>
      </c>
      <c r="J3172" s="1" t="str">
        <f t="shared" si="333"/>
        <v>Till</v>
      </c>
      <c r="K3172" s="1" t="str">
        <f t="shared" si="328"/>
        <v>Grain Mount: 0.25 – 0.50 mm</v>
      </c>
      <c r="L3172" t="s">
        <v>15982</v>
      </c>
      <c r="M3172" s="1" t="str">
        <f>HYPERLINK("http://geochem.nrcan.gc.ca/cdogs/content/kwd/kwd030536_e.htm", "Lcx")</f>
        <v>Lcx</v>
      </c>
      <c r="N3172" t="s">
        <v>651</v>
      </c>
      <c r="O3172" t="s">
        <v>47</v>
      </c>
      <c r="P3172" t="s">
        <v>50</v>
      </c>
      <c r="Q3172" t="s">
        <v>23506</v>
      </c>
      <c r="R3172" t="s">
        <v>104</v>
      </c>
      <c r="S3172" t="s">
        <v>1147</v>
      </c>
      <c r="T3172" t="s">
        <v>4305</v>
      </c>
      <c r="U3172" t="s">
        <v>33</v>
      </c>
      <c r="V3172" t="s">
        <v>509</v>
      </c>
      <c r="W3172" t="s">
        <v>23507</v>
      </c>
      <c r="X3172" t="s">
        <v>23508</v>
      </c>
    </row>
    <row r="3173" spans="1:24" x14ac:dyDescent="0.25">
      <c r="A3173" t="s">
        <v>23509</v>
      </c>
      <c r="B3173" t="s">
        <v>23510</v>
      </c>
      <c r="C3173" s="1" t="str">
        <f t="shared" si="331"/>
        <v>21:0981</v>
      </c>
      <c r="D3173" s="1" t="str">
        <f t="shared" si="332"/>
        <v>21:0001</v>
      </c>
      <c r="E3173" t="s">
        <v>23426</v>
      </c>
      <c r="F3173" t="s">
        <v>23511</v>
      </c>
      <c r="H3173">
        <v>64.161269599999997</v>
      </c>
      <c r="I3173">
        <v>-108.56334680000001</v>
      </c>
      <c r="J3173" s="1" t="str">
        <f t="shared" si="333"/>
        <v>Till</v>
      </c>
      <c r="K3173" s="1" t="str">
        <f t="shared" si="328"/>
        <v>Grain Mount: 0.25 – 0.50 mm</v>
      </c>
      <c r="L3173" t="s">
        <v>15982</v>
      </c>
      <c r="M3173" s="1" t="str">
        <f>HYPERLINK("http://geochem.nrcan.gc.ca/cdogs/content/kwd/kwd030120_e.htm", "Ilm")</f>
        <v>Ilm</v>
      </c>
      <c r="N3173" t="s">
        <v>718</v>
      </c>
      <c r="O3173" t="s">
        <v>33</v>
      </c>
      <c r="P3173" t="s">
        <v>156</v>
      </c>
      <c r="Q3173" t="s">
        <v>491</v>
      </c>
      <c r="R3173" t="s">
        <v>33</v>
      </c>
      <c r="S3173" t="s">
        <v>10710</v>
      </c>
      <c r="T3173" t="s">
        <v>23512</v>
      </c>
      <c r="U3173" t="s">
        <v>33</v>
      </c>
      <c r="V3173" t="s">
        <v>23513</v>
      </c>
      <c r="W3173" t="s">
        <v>23514</v>
      </c>
      <c r="X3173" t="s">
        <v>23515</v>
      </c>
    </row>
    <row r="3174" spans="1:24" x14ac:dyDescent="0.25">
      <c r="A3174" t="s">
        <v>23516</v>
      </c>
      <c r="B3174" t="s">
        <v>23517</v>
      </c>
      <c r="C3174" s="1" t="str">
        <f t="shared" si="331"/>
        <v>21:0981</v>
      </c>
      <c r="D3174" s="1" t="str">
        <f t="shared" si="332"/>
        <v>21:0001</v>
      </c>
      <c r="E3174" t="s">
        <v>23426</v>
      </c>
      <c r="F3174" t="s">
        <v>23518</v>
      </c>
      <c r="H3174">
        <v>64.161269599999997</v>
      </c>
      <c r="I3174">
        <v>-108.56334680000001</v>
      </c>
      <c r="J3174" s="1" t="str">
        <f t="shared" si="333"/>
        <v>Till</v>
      </c>
      <c r="K3174" s="1" t="str">
        <f t="shared" si="328"/>
        <v>Grain Mount: 0.25 – 0.50 mm</v>
      </c>
      <c r="L3174" t="s">
        <v>15982</v>
      </c>
      <c r="M3174" s="1" t="str">
        <f>HYPERLINK("http://geochem.nrcan.gc.ca/cdogs/content/kwd/kwd030120_e.htm", "Ilm")</f>
        <v>Ilm</v>
      </c>
      <c r="N3174" t="s">
        <v>144</v>
      </c>
      <c r="O3174" t="s">
        <v>33</v>
      </c>
      <c r="P3174" t="s">
        <v>246</v>
      </c>
      <c r="Q3174" t="s">
        <v>23519</v>
      </c>
      <c r="R3174" t="s">
        <v>411</v>
      </c>
      <c r="S3174" t="s">
        <v>6567</v>
      </c>
      <c r="T3174" t="s">
        <v>12099</v>
      </c>
      <c r="U3174" t="s">
        <v>33</v>
      </c>
      <c r="V3174" t="s">
        <v>686</v>
      </c>
      <c r="W3174" t="s">
        <v>23520</v>
      </c>
      <c r="X3174" t="s">
        <v>23521</v>
      </c>
    </row>
    <row r="3175" spans="1:24" x14ac:dyDescent="0.25">
      <c r="A3175" t="s">
        <v>23522</v>
      </c>
      <c r="B3175" t="s">
        <v>23523</v>
      </c>
      <c r="C3175" s="1" t="str">
        <f t="shared" si="331"/>
        <v>21:0981</v>
      </c>
      <c r="D3175" s="1" t="str">
        <f t="shared" si="332"/>
        <v>21:0001</v>
      </c>
      <c r="E3175" t="s">
        <v>23426</v>
      </c>
      <c r="F3175" t="s">
        <v>23524</v>
      </c>
      <c r="H3175">
        <v>64.161269599999997</v>
      </c>
      <c r="I3175">
        <v>-108.56334680000001</v>
      </c>
      <c r="J3175" s="1" t="str">
        <f t="shared" si="333"/>
        <v>Till</v>
      </c>
      <c r="K3175" s="1" t="str">
        <f t="shared" si="328"/>
        <v>Grain Mount: 0.25 – 0.50 mm</v>
      </c>
      <c r="L3175" t="s">
        <v>15982</v>
      </c>
      <c r="M3175" s="1" t="str">
        <f>HYPERLINK("http://geochem.nrcan.gc.ca/cdogs/content/kwd/kwd030541_e.htm", "Ti_Mag")</f>
        <v>Ti_Mag</v>
      </c>
      <c r="N3175" t="s">
        <v>1009</v>
      </c>
      <c r="O3175" t="s">
        <v>366</v>
      </c>
      <c r="P3175" t="s">
        <v>1295</v>
      </c>
      <c r="Q3175" t="s">
        <v>23525</v>
      </c>
      <c r="R3175" t="s">
        <v>33</v>
      </c>
      <c r="S3175" t="s">
        <v>4869</v>
      </c>
      <c r="T3175" t="s">
        <v>728</v>
      </c>
      <c r="U3175" t="s">
        <v>33</v>
      </c>
      <c r="V3175" t="s">
        <v>1161</v>
      </c>
      <c r="W3175" t="s">
        <v>1090</v>
      </c>
      <c r="X3175" t="s">
        <v>23526</v>
      </c>
    </row>
    <row r="3176" spans="1:24" x14ac:dyDescent="0.25">
      <c r="A3176" t="s">
        <v>23527</v>
      </c>
      <c r="B3176" t="s">
        <v>23528</v>
      </c>
      <c r="C3176" s="1" t="str">
        <f t="shared" si="331"/>
        <v>21:0981</v>
      </c>
      <c r="D3176" s="1" t="str">
        <f t="shared" si="332"/>
        <v>21:0001</v>
      </c>
      <c r="E3176" t="s">
        <v>23426</v>
      </c>
      <c r="F3176" t="s">
        <v>23529</v>
      </c>
      <c r="H3176">
        <v>64.161269599999997</v>
      </c>
      <c r="I3176">
        <v>-108.56334680000001</v>
      </c>
      <c r="J3176" s="1" t="str">
        <f t="shared" si="333"/>
        <v>Till</v>
      </c>
      <c r="K3176" s="1" t="str">
        <f t="shared" si="328"/>
        <v>Grain Mount: 0.25 – 0.50 mm</v>
      </c>
      <c r="L3176" t="s">
        <v>15982</v>
      </c>
      <c r="M3176" s="1" t="str">
        <f>HYPERLINK("http://geochem.nrcan.gc.ca/cdogs/content/kwd/kwd030120_e.htm", "Ilm")</f>
        <v>Ilm</v>
      </c>
      <c r="N3176" t="s">
        <v>233</v>
      </c>
      <c r="O3176" t="s">
        <v>33</v>
      </c>
      <c r="P3176" t="s">
        <v>156</v>
      </c>
      <c r="Q3176" t="s">
        <v>23530</v>
      </c>
      <c r="R3176" t="s">
        <v>474</v>
      </c>
      <c r="S3176" t="s">
        <v>1231</v>
      </c>
      <c r="T3176" t="s">
        <v>3158</v>
      </c>
      <c r="U3176" t="s">
        <v>33</v>
      </c>
      <c r="V3176" t="s">
        <v>490</v>
      </c>
      <c r="W3176" t="s">
        <v>23531</v>
      </c>
      <c r="X3176" t="s">
        <v>22115</v>
      </c>
    </row>
    <row r="3177" spans="1:24" x14ac:dyDescent="0.25">
      <c r="A3177" t="s">
        <v>23532</v>
      </c>
      <c r="B3177" t="s">
        <v>23533</v>
      </c>
      <c r="C3177" s="1" t="str">
        <f t="shared" si="331"/>
        <v>21:0981</v>
      </c>
      <c r="D3177" s="1" t="str">
        <f t="shared" si="332"/>
        <v>21:0001</v>
      </c>
      <c r="E3177" t="s">
        <v>23426</v>
      </c>
      <c r="F3177" t="s">
        <v>23534</v>
      </c>
      <c r="H3177">
        <v>64.161269599999997</v>
      </c>
      <c r="I3177">
        <v>-108.56334680000001</v>
      </c>
      <c r="J3177" s="1" t="str">
        <f t="shared" si="333"/>
        <v>Till</v>
      </c>
      <c r="K3177" s="1" t="str">
        <f t="shared" si="328"/>
        <v>Grain Mount: 0.25 – 0.50 mm</v>
      </c>
      <c r="L3177" t="s">
        <v>15982</v>
      </c>
      <c r="M3177" s="1" t="str">
        <f>HYPERLINK("http://geochem.nrcan.gc.ca/cdogs/content/kwd/kwd030120_e.htm", "Ilm")</f>
        <v>Ilm</v>
      </c>
      <c r="N3177" t="s">
        <v>411</v>
      </c>
      <c r="O3177" t="s">
        <v>234</v>
      </c>
      <c r="P3177" t="s">
        <v>307</v>
      </c>
      <c r="Q3177" t="s">
        <v>23535</v>
      </c>
      <c r="R3177" t="s">
        <v>101</v>
      </c>
      <c r="S3177" t="s">
        <v>1009</v>
      </c>
      <c r="T3177" t="s">
        <v>8521</v>
      </c>
      <c r="U3177" t="s">
        <v>318</v>
      </c>
      <c r="V3177" t="s">
        <v>645</v>
      </c>
      <c r="W3177" t="s">
        <v>23536</v>
      </c>
      <c r="X3177" t="s">
        <v>20098</v>
      </c>
    </row>
    <row r="3178" spans="1:24" x14ac:dyDescent="0.25">
      <c r="A3178" t="s">
        <v>23537</v>
      </c>
      <c r="B3178" t="s">
        <v>23538</v>
      </c>
      <c r="C3178" s="1" t="str">
        <f t="shared" si="331"/>
        <v>21:0981</v>
      </c>
      <c r="D3178" s="1" t="str">
        <f t="shared" si="332"/>
        <v>21:0001</v>
      </c>
      <c r="E3178" t="s">
        <v>23426</v>
      </c>
      <c r="F3178" t="s">
        <v>23539</v>
      </c>
      <c r="H3178">
        <v>64.161269599999997</v>
      </c>
      <c r="I3178">
        <v>-108.56334680000001</v>
      </c>
      <c r="J3178" s="1" t="str">
        <f t="shared" si="333"/>
        <v>Till</v>
      </c>
      <c r="K3178" s="1" t="str">
        <f t="shared" si="328"/>
        <v>Grain Mount: 0.25 – 0.50 mm</v>
      </c>
      <c r="L3178" t="s">
        <v>15982</v>
      </c>
      <c r="M3178" s="1" t="str">
        <f>HYPERLINK("http://geochem.nrcan.gc.ca/cdogs/content/kwd/kwd030541_e.htm", "Ti_Mag")</f>
        <v>Ti_Mag</v>
      </c>
      <c r="N3178" t="s">
        <v>161</v>
      </c>
      <c r="O3178" t="s">
        <v>234</v>
      </c>
      <c r="P3178" t="s">
        <v>4992</v>
      </c>
      <c r="Q3178" t="s">
        <v>23540</v>
      </c>
      <c r="R3178" t="s">
        <v>87</v>
      </c>
      <c r="S3178" t="s">
        <v>4869</v>
      </c>
      <c r="T3178" t="s">
        <v>10047</v>
      </c>
      <c r="U3178" t="s">
        <v>255</v>
      </c>
      <c r="V3178" t="s">
        <v>15695</v>
      </c>
      <c r="W3178" t="s">
        <v>12429</v>
      </c>
      <c r="X3178" t="s">
        <v>23541</v>
      </c>
    </row>
    <row r="3179" spans="1:24" x14ac:dyDescent="0.25">
      <c r="A3179" t="s">
        <v>23542</v>
      </c>
      <c r="B3179" t="s">
        <v>23543</v>
      </c>
      <c r="C3179" s="1" t="str">
        <f t="shared" si="331"/>
        <v>21:0981</v>
      </c>
      <c r="D3179" s="1" t="str">
        <f t="shared" si="332"/>
        <v>21:0001</v>
      </c>
      <c r="E3179" t="s">
        <v>23426</v>
      </c>
      <c r="F3179" t="s">
        <v>23544</v>
      </c>
      <c r="H3179">
        <v>64.161269599999997</v>
      </c>
      <c r="I3179">
        <v>-108.56334680000001</v>
      </c>
      <c r="J3179" s="1" t="str">
        <f t="shared" si="333"/>
        <v>Till</v>
      </c>
      <c r="K3179" s="1" t="str">
        <f t="shared" si="328"/>
        <v>Grain Mount: 0.25 – 0.50 mm</v>
      </c>
      <c r="L3179" t="s">
        <v>15982</v>
      </c>
      <c r="M3179" s="1" t="str">
        <f>HYPERLINK("http://geochem.nrcan.gc.ca/cdogs/content/kwd/kwd030120_e.htm", "Ilm")</f>
        <v>Ilm</v>
      </c>
      <c r="N3179" t="s">
        <v>278</v>
      </c>
      <c r="O3179" t="s">
        <v>235</v>
      </c>
      <c r="P3179" t="s">
        <v>955</v>
      </c>
      <c r="Q3179" t="s">
        <v>9291</v>
      </c>
      <c r="R3179" t="s">
        <v>33</v>
      </c>
      <c r="S3179" t="s">
        <v>2049</v>
      </c>
      <c r="T3179" t="s">
        <v>111</v>
      </c>
      <c r="U3179" t="s">
        <v>245</v>
      </c>
      <c r="V3179" t="s">
        <v>462</v>
      </c>
      <c r="W3179" t="s">
        <v>23545</v>
      </c>
      <c r="X3179" t="s">
        <v>17209</v>
      </c>
    </row>
    <row r="3180" spans="1:24" x14ac:dyDescent="0.25">
      <c r="A3180" t="s">
        <v>23546</v>
      </c>
      <c r="B3180" t="s">
        <v>23547</v>
      </c>
      <c r="C3180" s="1" t="str">
        <f t="shared" si="331"/>
        <v>21:0981</v>
      </c>
      <c r="D3180" s="1" t="str">
        <f t="shared" si="332"/>
        <v>21:0001</v>
      </c>
      <c r="E3180" t="s">
        <v>23426</v>
      </c>
      <c r="F3180" t="s">
        <v>23548</v>
      </c>
      <c r="H3180">
        <v>64.161269599999997</v>
      </c>
      <c r="I3180">
        <v>-108.56334680000001</v>
      </c>
      <c r="J3180" s="1" t="str">
        <f t="shared" si="333"/>
        <v>Till</v>
      </c>
      <c r="K3180" s="1" t="str">
        <f t="shared" ref="K3180:K3243" si="334">HYPERLINK("http://geochem.nrcan.gc.ca/cdogs/content/kwd/kwd080043_e.htm", "Grain Mount: 0.25 – 0.50 mm")</f>
        <v>Grain Mount: 0.25 – 0.50 mm</v>
      </c>
      <c r="L3180" t="s">
        <v>15982</v>
      </c>
      <c r="M3180" s="1" t="str">
        <f>HYPERLINK("http://geochem.nrcan.gc.ca/cdogs/content/kwd/kwd030120_e.htm", "Ilm")</f>
        <v>Ilm</v>
      </c>
      <c r="N3180" t="s">
        <v>4430</v>
      </c>
      <c r="O3180" t="s">
        <v>246</v>
      </c>
      <c r="P3180" t="s">
        <v>1350</v>
      </c>
      <c r="Q3180" t="s">
        <v>23549</v>
      </c>
      <c r="R3180" t="s">
        <v>33</v>
      </c>
      <c r="S3180" t="s">
        <v>280</v>
      </c>
      <c r="T3180" t="s">
        <v>20637</v>
      </c>
      <c r="U3180" t="s">
        <v>226</v>
      </c>
      <c r="V3180" t="s">
        <v>33</v>
      </c>
      <c r="W3180" t="s">
        <v>23550</v>
      </c>
      <c r="X3180" t="s">
        <v>23551</v>
      </c>
    </row>
    <row r="3181" spans="1:24" x14ac:dyDescent="0.25">
      <c r="A3181" t="s">
        <v>23552</v>
      </c>
      <c r="B3181" t="s">
        <v>23553</v>
      </c>
      <c r="C3181" s="1" t="str">
        <f t="shared" si="331"/>
        <v>21:0981</v>
      </c>
      <c r="D3181" s="1" t="str">
        <f t="shared" si="332"/>
        <v>21:0001</v>
      </c>
      <c r="E3181" t="s">
        <v>23426</v>
      </c>
      <c r="F3181" t="s">
        <v>23554</v>
      </c>
      <c r="H3181">
        <v>64.161269599999997</v>
      </c>
      <c r="I3181">
        <v>-108.56334680000001</v>
      </c>
      <c r="J3181" s="1" t="str">
        <f t="shared" si="333"/>
        <v>Till</v>
      </c>
      <c r="K3181" s="1" t="str">
        <f t="shared" si="334"/>
        <v>Grain Mount: 0.25 – 0.50 mm</v>
      </c>
      <c r="L3181" t="s">
        <v>15982</v>
      </c>
      <c r="M3181" s="1" t="str">
        <f>HYPERLINK("http://geochem.nrcan.gc.ca/cdogs/content/kwd/kwd030536_e.htm", "Lcx")</f>
        <v>Lcx</v>
      </c>
      <c r="N3181" t="s">
        <v>718</v>
      </c>
      <c r="O3181" t="s">
        <v>33</v>
      </c>
      <c r="P3181" t="s">
        <v>1269</v>
      </c>
      <c r="Q3181" t="s">
        <v>23555</v>
      </c>
      <c r="R3181" t="s">
        <v>101</v>
      </c>
      <c r="S3181" t="s">
        <v>293</v>
      </c>
      <c r="T3181" t="s">
        <v>1428</v>
      </c>
      <c r="U3181" t="s">
        <v>33</v>
      </c>
      <c r="V3181" t="s">
        <v>78</v>
      </c>
      <c r="W3181" t="s">
        <v>23556</v>
      </c>
      <c r="X3181" t="s">
        <v>23557</v>
      </c>
    </row>
    <row r="3182" spans="1:24" x14ac:dyDescent="0.25">
      <c r="A3182" t="s">
        <v>23558</v>
      </c>
      <c r="B3182" t="s">
        <v>23559</v>
      </c>
      <c r="C3182" s="1" t="str">
        <f t="shared" si="331"/>
        <v>21:0981</v>
      </c>
      <c r="D3182" s="1" t="str">
        <f t="shared" si="332"/>
        <v>21:0001</v>
      </c>
      <c r="E3182" t="s">
        <v>23426</v>
      </c>
      <c r="F3182" t="s">
        <v>23560</v>
      </c>
      <c r="H3182">
        <v>64.161269599999997</v>
      </c>
      <c r="I3182">
        <v>-108.56334680000001</v>
      </c>
      <c r="J3182" s="1" t="str">
        <f t="shared" si="333"/>
        <v>Till</v>
      </c>
      <c r="K3182" s="1" t="str">
        <f t="shared" si="334"/>
        <v>Grain Mount: 0.25 – 0.50 mm</v>
      </c>
      <c r="L3182" t="s">
        <v>15982</v>
      </c>
      <c r="M3182" s="1" t="str">
        <f>HYPERLINK("http://geochem.nrcan.gc.ca/cdogs/content/kwd/kwd030120_e.htm", "Ilm")</f>
        <v>Ilm</v>
      </c>
      <c r="N3182" t="s">
        <v>469</v>
      </c>
      <c r="O3182" t="s">
        <v>420</v>
      </c>
      <c r="P3182" t="s">
        <v>2060</v>
      </c>
      <c r="Q3182" t="s">
        <v>23561</v>
      </c>
      <c r="R3182" t="s">
        <v>33</v>
      </c>
      <c r="S3182" t="s">
        <v>858</v>
      </c>
      <c r="T3182" t="s">
        <v>456</v>
      </c>
      <c r="U3182" t="s">
        <v>47</v>
      </c>
      <c r="V3182" t="s">
        <v>115</v>
      </c>
      <c r="W3182" t="s">
        <v>23562</v>
      </c>
      <c r="X3182" t="s">
        <v>18768</v>
      </c>
    </row>
    <row r="3183" spans="1:24" x14ac:dyDescent="0.25">
      <c r="A3183" t="s">
        <v>23563</v>
      </c>
      <c r="B3183" t="s">
        <v>23564</v>
      </c>
      <c r="C3183" s="1" t="str">
        <f t="shared" si="331"/>
        <v>21:0981</v>
      </c>
      <c r="D3183" s="1" t="str">
        <f t="shared" si="332"/>
        <v>21:0001</v>
      </c>
      <c r="E3183" t="s">
        <v>23426</v>
      </c>
      <c r="F3183" t="s">
        <v>23565</v>
      </c>
      <c r="H3183">
        <v>64.161269599999997</v>
      </c>
      <c r="I3183">
        <v>-108.56334680000001</v>
      </c>
      <c r="J3183" s="1" t="str">
        <f t="shared" si="333"/>
        <v>Till</v>
      </c>
      <c r="K3183" s="1" t="str">
        <f t="shared" si="334"/>
        <v>Grain Mount: 0.25 – 0.50 mm</v>
      </c>
      <c r="L3183" t="s">
        <v>15982</v>
      </c>
      <c r="M3183" s="1" t="str">
        <f>HYPERLINK("http://geochem.nrcan.gc.ca/cdogs/content/kwd/kwd030120_e.htm", "Ilm")</f>
        <v>Ilm</v>
      </c>
      <c r="N3183" t="s">
        <v>782</v>
      </c>
      <c r="O3183" t="s">
        <v>331</v>
      </c>
      <c r="P3183" t="s">
        <v>531</v>
      </c>
      <c r="Q3183" t="s">
        <v>23566</v>
      </c>
      <c r="R3183" t="s">
        <v>420</v>
      </c>
      <c r="S3183" t="s">
        <v>9410</v>
      </c>
      <c r="T3183" t="s">
        <v>6433</v>
      </c>
      <c r="U3183" t="s">
        <v>641</v>
      </c>
      <c r="V3183" t="s">
        <v>2290</v>
      </c>
      <c r="W3183" t="s">
        <v>21344</v>
      </c>
      <c r="X3183" t="s">
        <v>23567</v>
      </c>
    </row>
    <row r="3184" spans="1:24" x14ac:dyDescent="0.25">
      <c r="A3184" t="s">
        <v>23568</v>
      </c>
      <c r="B3184" t="s">
        <v>23569</v>
      </c>
      <c r="C3184" s="1" t="str">
        <f t="shared" si="331"/>
        <v>21:0981</v>
      </c>
      <c r="D3184" s="1" t="str">
        <f t="shared" si="332"/>
        <v>21:0001</v>
      </c>
      <c r="E3184" t="s">
        <v>23426</v>
      </c>
      <c r="F3184" t="s">
        <v>23570</v>
      </c>
      <c r="H3184">
        <v>64.161269599999997</v>
      </c>
      <c r="I3184">
        <v>-108.56334680000001</v>
      </c>
      <c r="J3184" s="1" t="str">
        <f t="shared" si="333"/>
        <v>Till</v>
      </c>
      <c r="K3184" s="1" t="str">
        <f t="shared" si="334"/>
        <v>Grain Mount: 0.25 – 0.50 mm</v>
      </c>
      <c r="L3184" t="s">
        <v>15982</v>
      </c>
      <c r="M3184" s="1" t="str">
        <f>HYPERLINK("http://geochem.nrcan.gc.ca/cdogs/content/kwd/kwd030120_e.htm", "Ilm")</f>
        <v>Ilm</v>
      </c>
      <c r="N3184" t="s">
        <v>509</v>
      </c>
      <c r="O3184" t="s">
        <v>366</v>
      </c>
      <c r="P3184" t="s">
        <v>186</v>
      </c>
      <c r="Q3184" t="s">
        <v>23571</v>
      </c>
      <c r="R3184" t="s">
        <v>33</v>
      </c>
      <c r="S3184" t="s">
        <v>23572</v>
      </c>
      <c r="T3184" t="s">
        <v>816</v>
      </c>
      <c r="U3184" t="s">
        <v>33</v>
      </c>
      <c r="V3184" t="s">
        <v>4827</v>
      </c>
      <c r="W3184" t="s">
        <v>23573</v>
      </c>
      <c r="X3184" t="s">
        <v>23574</v>
      </c>
    </row>
    <row r="3185" spans="1:24" x14ac:dyDescent="0.25">
      <c r="A3185" t="s">
        <v>23575</v>
      </c>
      <c r="B3185" t="s">
        <v>23576</v>
      </c>
      <c r="C3185" s="1" t="str">
        <f t="shared" si="331"/>
        <v>21:0981</v>
      </c>
      <c r="D3185" s="1" t="str">
        <f t="shared" si="332"/>
        <v>21:0001</v>
      </c>
      <c r="E3185" t="s">
        <v>23426</v>
      </c>
      <c r="F3185" t="s">
        <v>23577</v>
      </c>
      <c r="H3185">
        <v>64.161269599999997</v>
      </c>
      <c r="I3185">
        <v>-108.56334680000001</v>
      </c>
      <c r="J3185" s="1" t="str">
        <f t="shared" si="333"/>
        <v>Till</v>
      </c>
      <c r="K3185" s="1" t="str">
        <f t="shared" si="334"/>
        <v>Grain Mount: 0.25 – 0.50 mm</v>
      </c>
      <c r="L3185" t="s">
        <v>15982</v>
      </c>
      <c r="M3185" s="1" t="str">
        <f>HYPERLINK("http://geochem.nrcan.gc.ca/cdogs/content/kwd/kwd030541_e.htm", "Ti_Mag")</f>
        <v>Ti_Mag</v>
      </c>
      <c r="N3185" t="s">
        <v>4206</v>
      </c>
      <c r="O3185" t="s">
        <v>33</v>
      </c>
      <c r="P3185" t="s">
        <v>1036</v>
      </c>
      <c r="Q3185" t="s">
        <v>23578</v>
      </c>
      <c r="R3185" t="s">
        <v>245</v>
      </c>
      <c r="S3185" t="s">
        <v>8764</v>
      </c>
      <c r="T3185" t="s">
        <v>2392</v>
      </c>
      <c r="U3185" t="s">
        <v>33</v>
      </c>
      <c r="V3185" t="s">
        <v>2434</v>
      </c>
      <c r="W3185" t="s">
        <v>23579</v>
      </c>
      <c r="X3185" t="s">
        <v>23580</v>
      </c>
    </row>
    <row r="3186" spans="1:24" x14ac:dyDescent="0.25">
      <c r="A3186" t="s">
        <v>23581</v>
      </c>
      <c r="B3186" t="s">
        <v>23582</v>
      </c>
      <c r="C3186" s="1" t="str">
        <f t="shared" si="331"/>
        <v>21:0981</v>
      </c>
      <c r="D3186" s="1" t="str">
        <f t="shared" si="332"/>
        <v>21:0001</v>
      </c>
      <c r="E3186" t="s">
        <v>23426</v>
      </c>
      <c r="F3186" t="s">
        <v>23583</v>
      </c>
      <c r="H3186">
        <v>64.161269599999997</v>
      </c>
      <c r="I3186">
        <v>-108.56334680000001</v>
      </c>
      <c r="J3186" s="1" t="str">
        <f t="shared" si="333"/>
        <v>Till</v>
      </c>
      <c r="K3186" s="1" t="str">
        <f t="shared" si="334"/>
        <v>Grain Mount: 0.25 – 0.50 mm</v>
      </c>
      <c r="L3186" t="s">
        <v>15982</v>
      </c>
      <c r="M3186" s="1" t="str">
        <f>HYPERLINK("http://geochem.nrcan.gc.ca/cdogs/content/kwd/kwd030120_e.htm", "Ilm")</f>
        <v>Ilm</v>
      </c>
      <c r="N3186" t="s">
        <v>501</v>
      </c>
      <c r="O3186" t="s">
        <v>399</v>
      </c>
      <c r="P3186" t="s">
        <v>3902</v>
      </c>
      <c r="Q3186" t="s">
        <v>23584</v>
      </c>
      <c r="R3186" t="s">
        <v>33</v>
      </c>
      <c r="S3186" t="s">
        <v>9049</v>
      </c>
      <c r="T3186" t="s">
        <v>2581</v>
      </c>
      <c r="U3186" t="s">
        <v>33</v>
      </c>
      <c r="V3186" t="s">
        <v>409</v>
      </c>
      <c r="W3186" t="s">
        <v>23585</v>
      </c>
      <c r="X3186" t="s">
        <v>23586</v>
      </c>
    </row>
    <row r="3187" spans="1:24" x14ac:dyDescent="0.25">
      <c r="A3187" t="s">
        <v>23587</v>
      </c>
      <c r="B3187" t="s">
        <v>23588</v>
      </c>
      <c r="C3187" s="1" t="str">
        <f t="shared" si="331"/>
        <v>21:0981</v>
      </c>
      <c r="D3187" s="1" t="str">
        <f t="shared" si="332"/>
        <v>21:0001</v>
      </c>
      <c r="E3187" t="s">
        <v>23426</v>
      </c>
      <c r="F3187" t="s">
        <v>23589</v>
      </c>
      <c r="H3187">
        <v>64.161269599999997</v>
      </c>
      <c r="I3187">
        <v>-108.56334680000001</v>
      </c>
      <c r="J3187" s="1" t="str">
        <f t="shared" si="333"/>
        <v>Till</v>
      </c>
      <c r="K3187" s="1" t="str">
        <f t="shared" si="334"/>
        <v>Grain Mount: 0.25 – 0.50 mm</v>
      </c>
      <c r="L3187" t="s">
        <v>15982</v>
      </c>
      <c r="M3187" s="1" t="str">
        <f>HYPERLINK("http://geochem.nrcan.gc.ca/cdogs/content/kwd/kwd030120_e.htm", "Ilm")</f>
        <v>Ilm</v>
      </c>
      <c r="N3187" t="s">
        <v>501</v>
      </c>
      <c r="O3187" t="s">
        <v>33</v>
      </c>
      <c r="P3187" t="s">
        <v>47</v>
      </c>
      <c r="Q3187" t="s">
        <v>23590</v>
      </c>
      <c r="R3187" t="s">
        <v>366</v>
      </c>
      <c r="S3187" t="s">
        <v>5662</v>
      </c>
      <c r="T3187" t="s">
        <v>6539</v>
      </c>
      <c r="U3187" t="s">
        <v>33</v>
      </c>
      <c r="V3187" t="s">
        <v>282</v>
      </c>
      <c r="W3187" t="s">
        <v>23591</v>
      </c>
      <c r="X3187" t="s">
        <v>23592</v>
      </c>
    </row>
    <row r="3188" spans="1:24" x14ac:dyDescent="0.25">
      <c r="A3188" t="s">
        <v>23593</v>
      </c>
      <c r="B3188" t="s">
        <v>23594</v>
      </c>
      <c r="C3188" s="1" t="str">
        <f t="shared" si="331"/>
        <v>21:0981</v>
      </c>
      <c r="D3188" s="1" t="str">
        <f t="shared" si="332"/>
        <v>21:0001</v>
      </c>
      <c r="E3188" t="s">
        <v>23426</v>
      </c>
      <c r="F3188" t="s">
        <v>23595</v>
      </c>
      <c r="H3188">
        <v>64.161269599999997</v>
      </c>
      <c r="I3188">
        <v>-108.56334680000001</v>
      </c>
      <c r="J3188" s="1" t="str">
        <f t="shared" si="333"/>
        <v>Till</v>
      </c>
      <c r="K3188" s="1" t="str">
        <f t="shared" si="334"/>
        <v>Grain Mount: 0.25 – 0.50 mm</v>
      </c>
      <c r="L3188" t="s">
        <v>15982</v>
      </c>
      <c r="M3188" s="1" t="str">
        <f>HYPERLINK("http://geochem.nrcan.gc.ca/cdogs/content/kwd/kwd030120_e.htm", "Ilm")</f>
        <v>Ilm</v>
      </c>
      <c r="N3188" t="s">
        <v>1161</v>
      </c>
      <c r="O3188" t="s">
        <v>3191</v>
      </c>
      <c r="P3188" t="s">
        <v>490</v>
      </c>
      <c r="Q3188" t="s">
        <v>23596</v>
      </c>
      <c r="R3188" t="s">
        <v>33</v>
      </c>
      <c r="S3188" t="s">
        <v>3109</v>
      </c>
      <c r="T3188" t="s">
        <v>23128</v>
      </c>
      <c r="U3188" t="s">
        <v>33</v>
      </c>
      <c r="V3188" t="s">
        <v>957</v>
      </c>
      <c r="W3188" t="s">
        <v>23314</v>
      </c>
      <c r="X3188" t="s">
        <v>514</v>
      </c>
    </row>
    <row r="3189" spans="1:24" x14ac:dyDescent="0.25">
      <c r="A3189" t="s">
        <v>23597</v>
      </c>
      <c r="B3189" t="s">
        <v>23598</v>
      </c>
      <c r="C3189" s="1" t="str">
        <f t="shared" si="331"/>
        <v>21:0981</v>
      </c>
      <c r="D3189" s="1" t="str">
        <f t="shared" si="332"/>
        <v>21:0001</v>
      </c>
      <c r="E3189" t="s">
        <v>23426</v>
      </c>
      <c r="F3189" t="s">
        <v>23599</v>
      </c>
      <c r="H3189">
        <v>64.161269599999997</v>
      </c>
      <c r="I3189">
        <v>-108.56334680000001</v>
      </c>
      <c r="J3189" s="1" t="str">
        <f t="shared" si="333"/>
        <v>Till</v>
      </c>
      <c r="K3189" s="1" t="str">
        <f t="shared" si="334"/>
        <v>Grain Mount: 0.25 – 0.50 mm</v>
      </c>
      <c r="L3189" t="s">
        <v>15982</v>
      </c>
      <c r="M3189" s="1" t="str">
        <f>HYPERLINK("http://geochem.nrcan.gc.ca/cdogs/content/kwd/kwd030125_e.htm", "Rt")</f>
        <v>Rt</v>
      </c>
      <c r="N3189" t="s">
        <v>531</v>
      </c>
      <c r="O3189" t="s">
        <v>220</v>
      </c>
      <c r="P3189" t="s">
        <v>4992</v>
      </c>
      <c r="Q3189" t="s">
        <v>4748</v>
      </c>
      <c r="R3189" t="s">
        <v>33</v>
      </c>
      <c r="S3189" t="s">
        <v>278</v>
      </c>
      <c r="T3189" t="s">
        <v>209</v>
      </c>
      <c r="U3189" t="s">
        <v>33</v>
      </c>
      <c r="V3189" t="s">
        <v>33</v>
      </c>
      <c r="W3189" t="s">
        <v>23600</v>
      </c>
      <c r="X3189" t="s">
        <v>23601</v>
      </c>
    </row>
    <row r="3190" spans="1:24" x14ac:dyDescent="0.25">
      <c r="A3190" t="s">
        <v>23602</v>
      </c>
      <c r="B3190" t="s">
        <v>23603</v>
      </c>
      <c r="C3190" s="1" t="str">
        <f t="shared" si="331"/>
        <v>21:0981</v>
      </c>
      <c r="D3190" s="1" t="str">
        <f t="shared" si="332"/>
        <v>21:0001</v>
      </c>
      <c r="E3190" t="s">
        <v>23426</v>
      </c>
      <c r="F3190" t="s">
        <v>23604</v>
      </c>
      <c r="H3190">
        <v>64.161269599999997</v>
      </c>
      <c r="I3190">
        <v>-108.56334680000001</v>
      </c>
      <c r="J3190" s="1" t="str">
        <f t="shared" si="333"/>
        <v>Till</v>
      </c>
      <c r="K3190" s="1" t="str">
        <f t="shared" si="334"/>
        <v>Grain Mount: 0.25 – 0.50 mm</v>
      </c>
      <c r="L3190" t="s">
        <v>15982</v>
      </c>
      <c r="M3190" s="1" t="str">
        <f>HYPERLINK("http://geochem.nrcan.gc.ca/cdogs/content/kwd/kwd030120_e.htm", "Ilm")</f>
        <v>Ilm</v>
      </c>
      <c r="N3190" t="s">
        <v>509</v>
      </c>
      <c r="O3190" t="s">
        <v>686</v>
      </c>
      <c r="P3190" t="s">
        <v>449</v>
      </c>
      <c r="Q3190" t="s">
        <v>10064</v>
      </c>
      <c r="R3190" t="s">
        <v>234</v>
      </c>
      <c r="S3190" t="s">
        <v>669</v>
      </c>
      <c r="T3190" t="s">
        <v>23605</v>
      </c>
      <c r="U3190" t="s">
        <v>33</v>
      </c>
      <c r="V3190" t="s">
        <v>23606</v>
      </c>
      <c r="W3190" t="s">
        <v>23607</v>
      </c>
      <c r="X3190" t="s">
        <v>23608</v>
      </c>
    </row>
    <row r="3191" spans="1:24" x14ac:dyDescent="0.25">
      <c r="A3191" t="s">
        <v>23609</v>
      </c>
      <c r="B3191" t="s">
        <v>23610</v>
      </c>
      <c r="C3191" s="1" t="str">
        <f t="shared" si="331"/>
        <v>21:0981</v>
      </c>
      <c r="D3191" s="1" t="str">
        <f t="shared" si="332"/>
        <v>21:0001</v>
      </c>
      <c r="E3191" t="s">
        <v>23426</v>
      </c>
      <c r="F3191" t="s">
        <v>23611</v>
      </c>
      <c r="H3191">
        <v>64.161269599999997</v>
      </c>
      <c r="I3191">
        <v>-108.56334680000001</v>
      </c>
      <c r="J3191" s="1" t="str">
        <f t="shared" si="333"/>
        <v>Till</v>
      </c>
      <c r="K3191" s="1" t="str">
        <f t="shared" si="334"/>
        <v>Grain Mount: 0.25 – 0.50 mm</v>
      </c>
      <c r="L3191" t="s">
        <v>15982</v>
      </c>
      <c r="M3191" s="1" t="str">
        <f>HYPERLINK("http://geochem.nrcan.gc.ca/cdogs/content/kwd/kwd030120_e.htm", "Ilm")</f>
        <v>Ilm</v>
      </c>
      <c r="N3191" t="s">
        <v>307</v>
      </c>
      <c r="O3191" t="s">
        <v>33</v>
      </c>
      <c r="P3191" t="s">
        <v>33</v>
      </c>
      <c r="Q3191" t="s">
        <v>23612</v>
      </c>
      <c r="R3191" t="s">
        <v>223</v>
      </c>
      <c r="S3191" t="s">
        <v>18680</v>
      </c>
      <c r="T3191" t="s">
        <v>11264</v>
      </c>
      <c r="U3191" t="s">
        <v>33</v>
      </c>
      <c r="V3191" t="s">
        <v>2356</v>
      </c>
      <c r="W3191" t="s">
        <v>23613</v>
      </c>
      <c r="X3191" t="s">
        <v>23614</v>
      </c>
    </row>
    <row r="3192" spans="1:24" x14ac:dyDescent="0.25">
      <c r="A3192" t="s">
        <v>23615</v>
      </c>
      <c r="B3192" t="s">
        <v>23616</v>
      </c>
      <c r="C3192" s="1" t="str">
        <f t="shared" si="331"/>
        <v>21:0981</v>
      </c>
      <c r="D3192" s="1" t="str">
        <f t="shared" si="332"/>
        <v>21:0001</v>
      </c>
      <c r="E3192" t="s">
        <v>23426</v>
      </c>
      <c r="F3192" t="s">
        <v>23617</v>
      </c>
      <c r="H3192">
        <v>64.161269599999997</v>
      </c>
      <c r="I3192">
        <v>-108.56334680000001</v>
      </c>
      <c r="J3192" s="1" t="str">
        <f t="shared" si="333"/>
        <v>Till</v>
      </c>
      <c r="K3192" s="1" t="str">
        <f t="shared" si="334"/>
        <v>Grain Mount: 0.25 – 0.50 mm</v>
      </c>
      <c r="L3192" t="s">
        <v>15982</v>
      </c>
      <c r="M3192" s="1" t="str">
        <f>HYPERLINK("http://geochem.nrcan.gc.ca/cdogs/content/kwd/kwd030120_e.htm", "Ilm")</f>
        <v>Ilm</v>
      </c>
      <c r="N3192" t="s">
        <v>469</v>
      </c>
      <c r="O3192" t="s">
        <v>728</v>
      </c>
      <c r="P3192" t="s">
        <v>676</v>
      </c>
      <c r="Q3192" t="s">
        <v>23618</v>
      </c>
      <c r="R3192" t="s">
        <v>235</v>
      </c>
      <c r="S3192" t="s">
        <v>6539</v>
      </c>
      <c r="T3192" t="s">
        <v>23430</v>
      </c>
      <c r="U3192" t="s">
        <v>142</v>
      </c>
      <c r="V3192" t="s">
        <v>451</v>
      </c>
      <c r="W3192" t="s">
        <v>22854</v>
      </c>
      <c r="X3192" t="s">
        <v>23619</v>
      </c>
    </row>
    <row r="3193" spans="1:24" x14ac:dyDescent="0.25">
      <c r="A3193" t="s">
        <v>23620</v>
      </c>
      <c r="B3193" t="s">
        <v>23621</v>
      </c>
      <c r="C3193" s="1" t="str">
        <f t="shared" si="331"/>
        <v>21:0981</v>
      </c>
      <c r="D3193" s="1" t="str">
        <f t="shared" si="332"/>
        <v>21:0001</v>
      </c>
      <c r="E3193" t="s">
        <v>23426</v>
      </c>
      <c r="F3193" t="s">
        <v>23622</v>
      </c>
      <c r="H3193">
        <v>64.161269599999997</v>
      </c>
      <c r="I3193">
        <v>-108.56334680000001</v>
      </c>
      <c r="J3193" s="1" t="str">
        <f t="shared" si="333"/>
        <v>Till</v>
      </c>
      <c r="K3193" s="1" t="str">
        <f t="shared" si="334"/>
        <v>Grain Mount: 0.25 – 0.50 mm</v>
      </c>
      <c r="L3193" t="s">
        <v>15982</v>
      </c>
      <c r="M3193" s="1" t="str">
        <f>HYPERLINK("http://geochem.nrcan.gc.ca/cdogs/content/kwd/kwd030125_e.htm", "Rt")</f>
        <v>Rt</v>
      </c>
      <c r="N3193" t="s">
        <v>219</v>
      </c>
      <c r="O3193" t="s">
        <v>457</v>
      </c>
      <c r="P3193" t="s">
        <v>1436</v>
      </c>
      <c r="Q3193" t="s">
        <v>1881</v>
      </c>
      <c r="R3193" t="s">
        <v>33</v>
      </c>
      <c r="S3193" t="s">
        <v>555</v>
      </c>
      <c r="T3193" t="s">
        <v>220</v>
      </c>
      <c r="U3193" t="s">
        <v>184</v>
      </c>
      <c r="V3193" t="s">
        <v>703</v>
      </c>
      <c r="W3193" t="s">
        <v>23623</v>
      </c>
      <c r="X3193" t="s">
        <v>23624</v>
      </c>
    </row>
    <row r="3194" spans="1:24" x14ac:dyDescent="0.25">
      <c r="A3194" t="s">
        <v>23625</v>
      </c>
      <c r="B3194" t="s">
        <v>23626</v>
      </c>
      <c r="C3194" s="1" t="str">
        <f t="shared" si="331"/>
        <v>21:0981</v>
      </c>
      <c r="D3194" s="1" t="str">
        <f t="shared" si="332"/>
        <v>21:0001</v>
      </c>
      <c r="E3194" t="s">
        <v>23426</v>
      </c>
      <c r="F3194" t="s">
        <v>23627</v>
      </c>
      <c r="H3194">
        <v>64.161269599999997</v>
      </c>
      <c r="I3194">
        <v>-108.56334680000001</v>
      </c>
      <c r="J3194" s="1" t="str">
        <f t="shared" si="333"/>
        <v>Till</v>
      </c>
      <c r="K3194" s="1" t="str">
        <f t="shared" si="334"/>
        <v>Grain Mount: 0.25 – 0.50 mm</v>
      </c>
      <c r="L3194" t="s">
        <v>15982</v>
      </c>
      <c r="M3194" s="1" t="str">
        <f>HYPERLINK("http://geochem.nrcan.gc.ca/cdogs/content/kwd/kwd030536_e.htm", "Lcx")</f>
        <v>Lcx</v>
      </c>
      <c r="N3194" t="s">
        <v>782</v>
      </c>
      <c r="O3194" t="s">
        <v>36</v>
      </c>
      <c r="P3194" t="s">
        <v>4206</v>
      </c>
      <c r="Q3194" t="s">
        <v>23628</v>
      </c>
      <c r="R3194" t="s">
        <v>33</v>
      </c>
      <c r="S3194" t="s">
        <v>4984</v>
      </c>
      <c r="T3194" t="s">
        <v>751</v>
      </c>
      <c r="U3194" t="s">
        <v>33</v>
      </c>
      <c r="V3194" t="s">
        <v>5355</v>
      </c>
      <c r="W3194" t="s">
        <v>23629</v>
      </c>
      <c r="X3194" t="s">
        <v>23630</v>
      </c>
    </row>
    <row r="3195" spans="1:24" x14ac:dyDescent="0.25">
      <c r="A3195" t="s">
        <v>23631</v>
      </c>
      <c r="B3195" t="s">
        <v>23632</v>
      </c>
      <c r="C3195" s="1" t="str">
        <f t="shared" si="331"/>
        <v>21:0981</v>
      </c>
      <c r="D3195" s="1" t="str">
        <f t="shared" si="332"/>
        <v>21:0001</v>
      </c>
      <c r="E3195" t="s">
        <v>23426</v>
      </c>
      <c r="F3195" t="s">
        <v>23633</v>
      </c>
      <c r="H3195">
        <v>64.161269599999997</v>
      </c>
      <c r="I3195">
        <v>-108.56334680000001</v>
      </c>
      <c r="J3195" s="1" t="str">
        <f t="shared" si="333"/>
        <v>Till</v>
      </c>
      <c r="K3195" s="1" t="str">
        <f t="shared" si="334"/>
        <v>Grain Mount: 0.25 – 0.50 mm</v>
      </c>
      <c r="L3195" t="s">
        <v>15982</v>
      </c>
      <c r="M3195" s="1" t="str">
        <f>HYPERLINK("http://geochem.nrcan.gc.ca/cdogs/content/kwd/kwd030120_e.htm", "Ilm")</f>
        <v>Ilm</v>
      </c>
      <c r="N3195" t="s">
        <v>144</v>
      </c>
      <c r="O3195" t="s">
        <v>220</v>
      </c>
      <c r="P3195" t="s">
        <v>61</v>
      </c>
      <c r="Q3195" t="s">
        <v>23634</v>
      </c>
      <c r="R3195" t="s">
        <v>226</v>
      </c>
      <c r="S3195" t="s">
        <v>14609</v>
      </c>
      <c r="T3195" t="s">
        <v>21291</v>
      </c>
      <c r="U3195" t="s">
        <v>33</v>
      </c>
      <c r="V3195" t="s">
        <v>6675</v>
      </c>
      <c r="W3195" t="s">
        <v>23635</v>
      </c>
      <c r="X3195" t="s">
        <v>23636</v>
      </c>
    </row>
    <row r="3196" spans="1:24" x14ac:dyDescent="0.25">
      <c r="A3196" t="s">
        <v>23637</v>
      </c>
      <c r="B3196" t="s">
        <v>23638</v>
      </c>
      <c r="C3196" s="1" t="str">
        <f t="shared" si="331"/>
        <v>21:0981</v>
      </c>
      <c r="D3196" s="1" t="str">
        <f t="shared" si="332"/>
        <v>21:0001</v>
      </c>
      <c r="E3196" t="s">
        <v>23426</v>
      </c>
      <c r="F3196" t="s">
        <v>23639</v>
      </c>
      <c r="H3196">
        <v>64.161269599999997</v>
      </c>
      <c r="I3196">
        <v>-108.56334680000001</v>
      </c>
      <c r="J3196" s="1" t="str">
        <f t="shared" si="333"/>
        <v>Till</v>
      </c>
      <c r="K3196" s="1" t="str">
        <f t="shared" si="334"/>
        <v>Grain Mount: 0.25 – 0.50 mm</v>
      </c>
      <c r="L3196" t="s">
        <v>15982</v>
      </c>
      <c r="M3196" s="1" t="str">
        <f>HYPERLINK("http://geochem.nrcan.gc.ca/cdogs/content/kwd/kwd030120_e.htm", "Ilm")</f>
        <v>Ilm</v>
      </c>
      <c r="N3196" t="s">
        <v>318</v>
      </c>
      <c r="O3196" t="s">
        <v>245</v>
      </c>
      <c r="P3196" t="s">
        <v>1124</v>
      </c>
      <c r="Q3196" t="s">
        <v>22385</v>
      </c>
      <c r="R3196" t="s">
        <v>474</v>
      </c>
      <c r="S3196" t="s">
        <v>1704</v>
      </c>
      <c r="T3196" t="s">
        <v>13940</v>
      </c>
      <c r="U3196" t="s">
        <v>209</v>
      </c>
      <c r="V3196" t="s">
        <v>7025</v>
      </c>
      <c r="W3196" t="s">
        <v>23640</v>
      </c>
      <c r="X3196" t="s">
        <v>23641</v>
      </c>
    </row>
    <row r="3197" spans="1:24" x14ac:dyDescent="0.25">
      <c r="A3197" t="s">
        <v>23642</v>
      </c>
      <c r="B3197" t="s">
        <v>23643</v>
      </c>
      <c r="C3197" s="1" t="str">
        <f t="shared" si="331"/>
        <v>21:0981</v>
      </c>
      <c r="D3197" s="1" t="str">
        <f t="shared" si="332"/>
        <v>21:0001</v>
      </c>
      <c r="E3197" t="s">
        <v>23426</v>
      </c>
      <c r="F3197" t="s">
        <v>23644</v>
      </c>
      <c r="H3197">
        <v>64.161269599999997</v>
      </c>
      <c r="I3197">
        <v>-108.56334680000001</v>
      </c>
      <c r="J3197" s="1" t="str">
        <f t="shared" si="333"/>
        <v>Till</v>
      </c>
      <c r="K3197" s="1" t="str">
        <f t="shared" si="334"/>
        <v>Grain Mount: 0.25 – 0.50 mm</v>
      </c>
      <c r="L3197" t="s">
        <v>15982</v>
      </c>
      <c r="M3197" s="1" t="str">
        <f>HYPERLINK("http://geochem.nrcan.gc.ca/cdogs/content/kwd/kwd030125_e.htm", "Rt")</f>
        <v>Rt</v>
      </c>
      <c r="N3197" t="s">
        <v>156</v>
      </c>
      <c r="O3197" t="s">
        <v>235</v>
      </c>
      <c r="P3197" t="s">
        <v>6412</v>
      </c>
      <c r="Q3197" t="s">
        <v>633</v>
      </c>
      <c r="R3197" t="s">
        <v>234</v>
      </c>
      <c r="S3197" t="s">
        <v>36</v>
      </c>
      <c r="T3197" t="s">
        <v>409</v>
      </c>
      <c r="U3197" t="s">
        <v>33</v>
      </c>
      <c r="V3197" t="s">
        <v>2060</v>
      </c>
      <c r="W3197" t="s">
        <v>23645</v>
      </c>
      <c r="X3197" t="s">
        <v>23646</v>
      </c>
    </row>
    <row r="3198" spans="1:24" x14ac:dyDescent="0.25">
      <c r="A3198" t="s">
        <v>23647</v>
      </c>
      <c r="B3198" t="s">
        <v>23648</v>
      </c>
      <c r="C3198" s="1" t="str">
        <f t="shared" si="331"/>
        <v>21:0981</v>
      </c>
      <c r="D3198" s="1" t="str">
        <f t="shared" si="332"/>
        <v>21:0001</v>
      </c>
      <c r="E3198" t="s">
        <v>23426</v>
      </c>
      <c r="F3198" t="s">
        <v>23649</v>
      </c>
      <c r="H3198">
        <v>64.161269599999997</v>
      </c>
      <c r="I3198">
        <v>-108.56334680000001</v>
      </c>
      <c r="J3198" s="1" t="str">
        <f t="shared" si="333"/>
        <v>Till</v>
      </c>
      <c r="K3198" s="1" t="str">
        <f t="shared" si="334"/>
        <v>Grain Mount: 0.25 – 0.50 mm</v>
      </c>
      <c r="L3198" t="s">
        <v>15982</v>
      </c>
      <c r="M3198" s="1" t="str">
        <f>HYPERLINK("http://geochem.nrcan.gc.ca/cdogs/content/kwd/kwd030541_e.htm", "Ti_Mag")</f>
        <v>Ti_Mag</v>
      </c>
      <c r="N3198" t="s">
        <v>9581</v>
      </c>
      <c r="O3198" t="s">
        <v>33</v>
      </c>
      <c r="P3198" t="s">
        <v>400</v>
      </c>
      <c r="Q3198" t="s">
        <v>23650</v>
      </c>
      <c r="R3198" t="s">
        <v>33</v>
      </c>
      <c r="S3198" t="s">
        <v>4748</v>
      </c>
      <c r="T3198" t="s">
        <v>4550</v>
      </c>
      <c r="U3198" t="s">
        <v>474</v>
      </c>
      <c r="V3198" t="s">
        <v>645</v>
      </c>
      <c r="W3198" t="s">
        <v>23651</v>
      </c>
      <c r="X3198" t="s">
        <v>23652</v>
      </c>
    </row>
    <row r="3199" spans="1:24" x14ac:dyDescent="0.25">
      <c r="A3199" t="s">
        <v>23653</v>
      </c>
      <c r="B3199" t="s">
        <v>23654</v>
      </c>
      <c r="C3199" s="1" t="str">
        <f t="shared" si="331"/>
        <v>21:0981</v>
      </c>
      <c r="D3199" s="1" t="str">
        <f t="shared" si="332"/>
        <v>21:0001</v>
      </c>
      <c r="E3199" t="s">
        <v>23426</v>
      </c>
      <c r="F3199" t="s">
        <v>23655</v>
      </c>
      <c r="H3199">
        <v>64.161269599999997</v>
      </c>
      <c r="I3199">
        <v>-108.56334680000001</v>
      </c>
      <c r="J3199" s="1" t="str">
        <f t="shared" si="333"/>
        <v>Till</v>
      </c>
      <c r="K3199" s="1" t="str">
        <f t="shared" si="334"/>
        <v>Grain Mount: 0.25 – 0.50 mm</v>
      </c>
      <c r="L3199" t="s">
        <v>15982</v>
      </c>
      <c r="M3199" s="1" t="str">
        <f>HYPERLINK("http://geochem.nrcan.gc.ca/cdogs/content/kwd/kwd030541_e.htm", "Ti_Mag")</f>
        <v>Ti_Mag</v>
      </c>
      <c r="N3199" t="s">
        <v>6094</v>
      </c>
      <c r="O3199" t="s">
        <v>33</v>
      </c>
      <c r="P3199" t="s">
        <v>1527</v>
      </c>
      <c r="Q3199" t="s">
        <v>23656</v>
      </c>
      <c r="R3199" t="s">
        <v>33</v>
      </c>
      <c r="S3199" t="s">
        <v>1213</v>
      </c>
      <c r="T3199" t="s">
        <v>4373</v>
      </c>
      <c r="U3199" t="s">
        <v>33</v>
      </c>
      <c r="V3199" t="s">
        <v>474</v>
      </c>
      <c r="W3199" t="s">
        <v>23657</v>
      </c>
      <c r="X3199" t="s">
        <v>23658</v>
      </c>
    </row>
    <row r="3200" spans="1:24" x14ac:dyDescent="0.25">
      <c r="A3200" t="s">
        <v>23659</v>
      </c>
      <c r="B3200" t="s">
        <v>23660</v>
      </c>
      <c r="C3200" s="1" t="str">
        <f t="shared" si="331"/>
        <v>21:0981</v>
      </c>
      <c r="D3200" s="1" t="str">
        <f t="shared" si="332"/>
        <v>21:0001</v>
      </c>
      <c r="E3200" t="s">
        <v>23426</v>
      </c>
      <c r="F3200" t="s">
        <v>23661</v>
      </c>
      <c r="H3200">
        <v>64.161269599999997</v>
      </c>
      <c r="I3200">
        <v>-108.56334680000001</v>
      </c>
      <c r="J3200" s="1" t="str">
        <f t="shared" si="333"/>
        <v>Till</v>
      </c>
      <c r="K3200" s="1" t="str">
        <f t="shared" si="334"/>
        <v>Grain Mount: 0.25 – 0.50 mm</v>
      </c>
      <c r="L3200" t="s">
        <v>15982</v>
      </c>
      <c r="M3200" s="1" t="str">
        <f>HYPERLINK("http://geochem.nrcan.gc.ca/cdogs/content/kwd/kwd030120_e.htm", "Ilm")</f>
        <v>Ilm</v>
      </c>
      <c r="N3200" t="s">
        <v>4430</v>
      </c>
      <c r="O3200" t="s">
        <v>366</v>
      </c>
      <c r="P3200" t="s">
        <v>421</v>
      </c>
      <c r="Q3200" t="s">
        <v>23662</v>
      </c>
      <c r="R3200" t="s">
        <v>226</v>
      </c>
      <c r="S3200" t="s">
        <v>20568</v>
      </c>
      <c r="T3200" t="s">
        <v>599</v>
      </c>
      <c r="U3200" t="s">
        <v>398</v>
      </c>
      <c r="V3200" t="s">
        <v>33</v>
      </c>
      <c r="W3200" t="s">
        <v>23663</v>
      </c>
      <c r="X3200" t="s">
        <v>23664</v>
      </c>
    </row>
    <row r="3201" spans="1:24" x14ac:dyDescent="0.25">
      <c r="A3201" t="s">
        <v>23665</v>
      </c>
      <c r="B3201" t="s">
        <v>23666</v>
      </c>
      <c r="C3201" s="1" t="str">
        <f t="shared" si="331"/>
        <v>21:0981</v>
      </c>
      <c r="D3201" s="1" t="str">
        <f t="shared" si="332"/>
        <v>21:0001</v>
      </c>
      <c r="E3201" t="s">
        <v>23426</v>
      </c>
      <c r="F3201" t="s">
        <v>23667</v>
      </c>
      <c r="H3201">
        <v>64.161269599999997</v>
      </c>
      <c r="I3201">
        <v>-108.56334680000001</v>
      </c>
      <c r="J3201" s="1" t="str">
        <f t="shared" si="333"/>
        <v>Till</v>
      </c>
      <c r="K3201" s="1" t="str">
        <f t="shared" si="334"/>
        <v>Grain Mount: 0.25 – 0.50 mm</v>
      </c>
      <c r="L3201" t="s">
        <v>15982</v>
      </c>
      <c r="M3201" s="1" t="str">
        <f>HYPERLINK("http://geochem.nrcan.gc.ca/cdogs/content/kwd/kwd030120_e.htm", "Ilm")</f>
        <v>Ilm</v>
      </c>
      <c r="N3201" t="s">
        <v>318</v>
      </c>
      <c r="O3201" t="s">
        <v>33</v>
      </c>
      <c r="P3201" t="s">
        <v>662</v>
      </c>
      <c r="Q3201" t="s">
        <v>10035</v>
      </c>
      <c r="R3201" t="s">
        <v>291</v>
      </c>
      <c r="S3201" t="s">
        <v>9921</v>
      </c>
      <c r="T3201" t="s">
        <v>9499</v>
      </c>
      <c r="U3201" t="s">
        <v>33</v>
      </c>
      <c r="V3201" t="s">
        <v>424</v>
      </c>
      <c r="W3201" t="s">
        <v>23668</v>
      </c>
      <c r="X3201" t="s">
        <v>19815</v>
      </c>
    </row>
    <row r="3202" spans="1:24" x14ac:dyDescent="0.25">
      <c r="A3202" t="s">
        <v>23669</v>
      </c>
      <c r="B3202" t="s">
        <v>23670</v>
      </c>
      <c r="C3202" s="1" t="str">
        <f t="shared" si="331"/>
        <v>21:0981</v>
      </c>
      <c r="D3202" s="1" t="str">
        <f t="shared" si="332"/>
        <v>21:0001</v>
      </c>
      <c r="E3202" t="s">
        <v>23426</v>
      </c>
      <c r="F3202" t="s">
        <v>23671</v>
      </c>
      <c r="H3202">
        <v>64.161269599999997</v>
      </c>
      <c r="I3202">
        <v>-108.56334680000001</v>
      </c>
      <c r="J3202" s="1" t="str">
        <f t="shared" si="333"/>
        <v>Till</v>
      </c>
      <c r="K3202" s="1" t="str">
        <f t="shared" si="334"/>
        <v>Grain Mount: 0.25 – 0.50 mm</v>
      </c>
      <c r="L3202" t="s">
        <v>15982</v>
      </c>
      <c r="M3202" s="1" t="str">
        <f>HYPERLINK("http://geochem.nrcan.gc.ca/cdogs/content/kwd/kwd030120_e.htm", "Ilm")</f>
        <v>Ilm</v>
      </c>
      <c r="N3202" t="s">
        <v>2948</v>
      </c>
      <c r="O3202" t="s">
        <v>184</v>
      </c>
      <c r="P3202" t="s">
        <v>709</v>
      </c>
      <c r="Q3202" t="s">
        <v>23672</v>
      </c>
      <c r="R3202" t="s">
        <v>33</v>
      </c>
      <c r="S3202" t="s">
        <v>1207</v>
      </c>
      <c r="T3202" t="s">
        <v>14153</v>
      </c>
      <c r="U3202" t="s">
        <v>33</v>
      </c>
      <c r="V3202" t="s">
        <v>462</v>
      </c>
      <c r="W3202" t="s">
        <v>23673</v>
      </c>
      <c r="X3202" t="s">
        <v>23674</v>
      </c>
    </row>
    <row r="3203" spans="1:24" x14ac:dyDescent="0.25">
      <c r="A3203" t="s">
        <v>23675</v>
      </c>
      <c r="B3203" t="s">
        <v>23676</v>
      </c>
      <c r="C3203" s="1" t="str">
        <f t="shared" si="331"/>
        <v>21:0981</v>
      </c>
      <c r="D3203" s="1" t="str">
        <f t="shared" si="332"/>
        <v>21:0001</v>
      </c>
      <c r="E3203" t="s">
        <v>23426</v>
      </c>
      <c r="F3203" t="s">
        <v>23677</v>
      </c>
      <c r="H3203">
        <v>64.161269599999997</v>
      </c>
      <c r="I3203">
        <v>-108.56334680000001</v>
      </c>
      <c r="J3203" s="1" t="str">
        <f t="shared" si="333"/>
        <v>Till</v>
      </c>
      <c r="K3203" s="1" t="str">
        <f t="shared" si="334"/>
        <v>Grain Mount: 0.25 – 0.50 mm</v>
      </c>
      <c r="L3203" t="s">
        <v>15982</v>
      </c>
      <c r="M3203" s="1" t="str">
        <f>HYPERLINK("http://geochem.nrcan.gc.ca/cdogs/content/kwd/kwd030120_e.htm", "Ilm")</f>
        <v>Ilm</v>
      </c>
      <c r="N3203" t="s">
        <v>33</v>
      </c>
      <c r="O3203" t="s">
        <v>420</v>
      </c>
      <c r="P3203" t="s">
        <v>33</v>
      </c>
      <c r="Q3203" t="s">
        <v>23678</v>
      </c>
      <c r="R3203" t="s">
        <v>33</v>
      </c>
      <c r="S3203" t="s">
        <v>129</v>
      </c>
      <c r="T3203" t="s">
        <v>23679</v>
      </c>
      <c r="U3203" t="s">
        <v>33</v>
      </c>
      <c r="V3203" t="s">
        <v>291</v>
      </c>
      <c r="W3203" t="s">
        <v>16370</v>
      </c>
      <c r="X3203" t="s">
        <v>647</v>
      </c>
    </row>
    <row r="3204" spans="1:24" x14ac:dyDescent="0.25">
      <c r="A3204" t="s">
        <v>23680</v>
      </c>
      <c r="B3204" t="s">
        <v>23681</v>
      </c>
      <c r="C3204" s="1" t="str">
        <f t="shared" si="331"/>
        <v>21:0981</v>
      </c>
      <c r="D3204" s="1" t="str">
        <f t="shared" si="332"/>
        <v>21:0001</v>
      </c>
      <c r="E3204" t="s">
        <v>23426</v>
      </c>
      <c r="F3204" t="s">
        <v>23682</v>
      </c>
      <c r="H3204">
        <v>64.161269599999997</v>
      </c>
      <c r="I3204">
        <v>-108.56334680000001</v>
      </c>
      <c r="J3204" s="1" t="str">
        <f t="shared" si="333"/>
        <v>Till</v>
      </c>
      <c r="K3204" s="1" t="str">
        <f t="shared" si="334"/>
        <v>Grain Mount: 0.25 – 0.50 mm</v>
      </c>
      <c r="L3204" t="s">
        <v>15982</v>
      </c>
      <c r="M3204" s="1" t="str">
        <f>HYPERLINK("http://geochem.nrcan.gc.ca/cdogs/content/kwd/kwd030541_e.htm", "Ti_Mag")</f>
        <v>Ti_Mag</v>
      </c>
      <c r="N3204" t="s">
        <v>3470</v>
      </c>
      <c r="O3204" t="s">
        <v>474</v>
      </c>
      <c r="P3204" t="s">
        <v>7111</v>
      </c>
      <c r="Q3204" t="s">
        <v>23683</v>
      </c>
      <c r="R3204" t="s">
        <v>220</v>
      </c>
      <c r="S3204" t="s">
        <v>2144</v>
      </c>
      <c r="T3204" t="s">
        <v>64</v>
      </c>
      <c r="U3204" t="s">
        <v>33</v>
      </c>
      <c r="V3204" t="s">
        <v>511</v>
      </c>
      <c r="W3204" t="s">
        <v>23684</v>
      </c>
      <c r="X3204" t="s">
        <v>23685</v>
      </c>
    </row>
    <row r="3205" spans="1:24" x14ac:dyDescent="0.25">
      <c r="A3205" t="s">
        <v>23686</v>
      </c>
      <c r="B3205" t="s">
        <v>23687</v>
      </c>
      <c r="C3205" s="1" t="str">
        <f t="shared" si="331"/>
        <v>21:0981</v>
      </c>
      <c r="D3205" s="1" t="str">
        <f t="shared" si="332"/>
        <v>21:0001</v>
      </c>
      <c r="E3205" t="s">
        <v>23426</v>
      </c>
      <c r="F3205" t="s">
        <v>23688</v>
      </c>
      <c r="H3205">
        <v>64.161269599999997</v>
      </c>
      <c r="I3205">
        <v>-108.56334680000001</v>
      </c>
      <c r="J3205" s="1" t="str">
        <f t="shared" si="333"/>
        <v>Till</v>
      </c>
      <c r="K3205" s="1" t="str">
        <f t="shared" si="334"/>
        <v>Grain Mount: 0.25 – 0.50 mm</v>
      </c>
      <c r="L3205" t="s">
        <v>15982</v>
      </c>
      <c r="M3205" s="1" t="str">
        <f>HYPERLINK("http://geochem.nrcan.gc.ca/cdogs/content/kwd/kwd030120_e.htm", "Ilm")</f>
        <v>Ilm</v>
      </c>
      <c r="N3205" t="s">
        <v>307</v>
      </c>
      <c r="O3205" t="s">
        <v>235</v>
      </c>
      <c r="P3205" t="s">
        <v>156</v>
      </c>
      <c r="Q3205" t="s">
        <v>23689</v>
      </c>
      <c r="R3205" t="s">
        <v>728</v>
      </c>
      <c r="S3205" t="s">
        <v>4906</v>
      </c>
      <c r="T3205" t="s">
        <v>23690</v>
      </c>
      <c r="U3205" t="s">
        <v>255</v>
      </c>
      <c r="V3205" t="s">
        <v>490</v>
      </c>
      <c r="W3205" t="s">
        <v>23691</v>
      </c>
      <c r="X3205" t="s">
        <v>23202</v>
      </c>
    </row>
    <row r="3206" spans="1:24" x14ac:dyDescent="0.25">
      <c r="A3206" t="s">
        <v>23692</v>
      </c>
      <c r="B3206" t="s">
        <v>23693</v>
      </c>
      <c r="C3206" s="1" t="str">
        <f t="shared" si="331"/>
        <v>21:0981</v>
      </c>
      <c r="D3206" s="1" t="str">
        <f t="shared" si="332"/>
        <v>21:0001</v>
      </c>
      <c r="E3206" t="s">
        <v>23426</v>
      </c>
      <c r="F3206" t="s">
        <v>23694</v>
      </c>
      <c r="H3206">
        <v>64.161269599999997</v>
      </c>
      <c r="I3206">
        <v>-108.56334680000001</v>
      </c>
      <c r="J3206" s="1" t="str">
        <f t="shared" si="333"/>
        <v>Till</v>
      </c>
      <c r="K3206" s="1" t="str">
        <f t="shared" si="334"/>
        <v>Grain Mount: 0.25 – 0.50 mm</v>
      </c>
      <c r="L3206" t="s">
        <v>15982</v>
      </c>
      <c r="M3206" s="1" t="str">
        <f>HYPERLINK("http://geochem.nrcan.gc.ca/cdogs/content/kwd/kwd030120_e.htm", "Ilm")</f>
        <v>Ilm</v>
      </c>
      <c r="N3206" t="s">
        <v>156</v>
      </c>
      <c r="O3206" t="s">
        <v>462</v>
      </c>
      <c r="P3206" t="s">
        <v>1191</v>
      </c>
      <c r="Q3206" t="s">
        <v>23695</v>
      </c>
      <c r="R3206" t="s">
        <v>33</v>
      </c>
      <c r="S3206" t="s">
        <v>23696</v>
      </c>
      <c r="T3206" t="s">
        <v>1831</v>
      </c>
      <c r="U3206" t="s">
        <v>33</v>
      </c>
      <c r="V3206" t="s">
        <v>636</v>
      </c>
      <c r="W3206" t="s">
        <v>23697</v>
      </c>
      <c r="X3206" t="s">
        <v>23698</v>
      </c>
    </row>
    <row r="3207" spans="1:24" x14ac:dyDescent="0.25">
      <c r="A3207" t="s">
        <v>23699</v>
      </c>
      <c r="B3207" t="s">
        <v>23700</v>
      </c>
      <c r="C3207" s="1" t="str">
        <f t="shared" si="331"/>
        <v>21:0981</v>
      </c>
      <c r="D3207" s="1" t="str">
        <f t="shared" si="332"/>
        <v>21:0001</v>
      </c>
      <c r="E3207" t="s">
        <v>23426</v>
      </c>
      <c r="F3207" t="s">
        <v>23701</v>
      </c>
      <c r="H3207">
        <v>64.161269599999997</v>
      </c>
      <c r="I3207">
        <v>-108.56334680000001</v>
      </c>
      <c r="J3207" s="1" t="str">
        <f t="shared" si="333"/>
        <v>Till</v>
      </c>
      <c r="K3207" s="1" t="str">
        <f t="shared" si="334"/>
        <v>Grain Mount: 0.25 – 0.50 mm</v>
      </c>
      <c r="L3207" t="s">
        <v>15982</v>
      </c>
      <c r="M3207" s="1" t="str">
        <f>HYPERLINK("http://geochem.nrcan.gc.ca/cdogs/content/kwd/kwd030120_e.htm", "Ilm")</f>
        <v>Ilm</v>
      </c>
      <c r="N3207" t="s">
        <v>1193</v>
      </c>
      <c r="O3207" t="s">
        <v>474</v>
      </c>
      <c r="P3207" t="s">
        <v>470</v>
      </c>
      <c r="Q3207" t="s">
        <v>23702</v>
      </c>
      <c r="R3207" t="s">
        <v>474</v>
      </c>
      <c r="S3207" t="s">
        <v>23703</v>
      </c>
      <c r="T3207" t="s">
        <v>23704</v>
      </c>
      <c r="U3207" t="s">
        <v>366</v>
      </c>
      <c r="V3207" t="s">
        <v>3931</v>
      </c>
      <c r="W3207" t="s">
        <v>23705</v>
      </c>
      <c r="X3207" t="s">
        <v>23706</v>
      </c>
    </row>
    <row r="3208" spans="1:24" x14ac:dyDescent="0.25">
      <c r="A3208" t="s">
        <v>23707</v>
      </c>
      <c r="B3208" t="s">
        <v>23708</v>
      </c>
      <c r="C3208" s="1" t="str">
        <f t="shared" si="331"/>
        <v>21:0981</v>
      </c>
      <c r="D3208" s="1" t="str">
        <f t="shared" si="332"/>
        <v>21:0001</v>
      </c>
      <c r="E3208" t="s">
        <v>23426</v>
      </c>
      <c r="F3208" t="s">
        <v>23709</v>
      </c>
      <c r="H3208">
        <v>64.161269599999997</v>
      </c>
      <c r="I3208">
        <v>-108.56334680000001</v>
      </c>
      <c r="J3208" s="1" t="str">
        <f t="shared" si="333"/>
        <v>Till</v>
      </c>
      <c r="K3208" s="1" t="str">
        <f t="shared" si="334"/>
        <v>Grain Mount: 0.25 – 0.50 mm</v>
      </c>
      <c r="L3208" t="s">
        <v>15982</v>
      </c>
      <c r="M3208" s="1" t="str">
        <f>HYPERLINK("http://geochem.nrcan.gc.ca/cdogs/content/kwd/kwd030541_e.htm", "Ti_Mag")</f>
        <v>Ti_Mag</v>
      </c>
      <c r="N3208" t="s">
        <v>4619</v>
      </c>
      <c r="O3208" t="s">
        <v>420</v>
      </c>
      <c r="P3208" t="s">
        <v>4827</v>
      </c>
      <c r="Q3208" t="s">
        <v>23710</v>
      </c>
      <c r="R3208" t="s">
        <v>87</v>
      </c>
      <c r="S3208" t="s">
        <v>3509</v>
      </c>
      <c r="T3208" t="s">
        <v>2340</v>
      </c>
      <c r="U3208" t="s">
        <v>33</v>
      </c>
      <c r="V3208" t="s">
        <v>4827</v>
      </c>
      <c r="W3208" t="s">
        <v>11329</v>
      </c>
      <c r="X3208" t="s">
        <v>23711</v>
      </c>
    </row>
    <row r="3209" spans="1:24" x14ac:dyDescent="0.25">
      <c r="A3209" t="s">
        <v>23712</v>
      </c>
      <c r="B3209" t="s">
        <v>23713</v>
      </c>
      <c r="C3209" s="1" t="str">
        <f t="shared" si="331"/>
        <v>21:0981</v>
      </c>
      <c r="D3209" s="1" t="str">
        <f t="shared" si="332"/>
        <v>21:0001</v>
      </c>
      <c r="E3209" t="s">
        <v>23426</v>
      </c>
      <c r="F3209" t="s">
        <v>23714</v>
      </c>
      <c r="H3209">
        <v>64.161269599999997</v>
      </c>
      <c r="I3209">
        <v>-108.56334680000001</v>
      </c>
      <c r="J3209" s="1" t="str">
        <f t="shared" si="333"/>
        <v>Till</v>
      </c>
      <c r="K3209" s="1" t="str">
        <f t="shared" si="334"/>
        <v>Grain Mount: 0.25 – 0.50 mm</v>
      </c>
      <c r="L3209" t="s">
        <v>15982</v>
      </c>
      <c r="M3209" s="1" t="str">
        <f>HYPERLINK("http://geochem.nrcan.gc.ca/cdogs/content/kwd/kwd030120_e.htm", "Ilm")</f>
        <v>Ilm</v>
      </c>
      <c r="N3209" t="s">
        <v>501</v>
      </c>
      <c r="O3209" t="s">
        <v>234</v>
      </c>
      <c r="P3209" t="s">
        <v>411</v>
      </c>
      <c r="Q3209" t="s">
        <v>9856</v>
      </c>
      <c r="R3209" t="s">
        <v>33</v>
      </c>
      <c r="S3209" t="s">
        <v>7516</v>
      </c>
      <c r="T3209" t="s">
        <v>4285</v>
      </c>
      <c r="U3209" t="s">
        <v>226</v>
      </c>
      <c r="V3209" t="s">
        <v>33</v>
      </c>
      <c r="W3209" t="s">
        <v>23715</v>
      </c>
      <c r="X3209" t="s">
        <v>18539</v>
      </c>
    </row>
    <row r="3210" spans="1:24" x14ac:dyDescent="0.25">
      <c r="A3210" t="s">
        <v>23716</v>
      </c>
      <c r="B3210" t="s">
        <v>23717</v>
      </c>
      <c r="C3210" s="1" t="str">
        <f t="shared" si="331"/>
        <v>21:0981</v>
      </c>
      <c r="D3210" s="1" t="str">
        <f t="shared" si="332"/>
        <v>21:0001</v>
      </c>
      <c r="E3210" t="s">
        <v>23426</v>
      </c>
      <c r="F3210" t="s">
        <v>23718</v>
      </c>
      <c r="H3210">
        <v>64.161269599999997</v>
      </c>
      <c r="I3210">
        <v>-108.56334680000001</v>
      </c>
      <c r="J3210" s="1" t="str">
        <f t="shared" si="333"/>
        <v>Till</v>
      </c>
      <c r="K3210" s="1" t="str">
        <f t="shared" si="334"/>
        <v>Grain Mount: 0.25 – 0.50 mm</v>
      </c>
      <c r="L3210" t="s">
        <v>15982</v>
      </c>
      <c r="M3210" s="1" t="str">
        <f>HYPERLINK("http://geochem.nrcan.gc.ca/cdogs/content/kwd/kwd030120_e.htm", "Ilm")</f>
        <v>Ilm</v>
      </c>
      <c r="N3210" t="s">
        <v>641</v>
      </c>
      <c r="O3210" t="s">
        <v>235</v>
      </c>
      <c r="P3210" t="s">
        <v>955</v>
      </c>
      <c r="Q3210" t="s">
        <v>23719</v>
      </c>
      <c r="R3210" t="s">
        <v>420</v>
      </c>
      <c r="S3210" t="s">
        <v>22151</v>
      </c>
      <c r="T3210" t="s">
        <v>3921</v>
      </c>
      <c r="U3210" t="s">
        <v>33</v>
      </c>
      <c r="V3210" t="s">
        <v>420</v>
      </c>
      <c r="W3210" t="s">
        <v>23720</v>
      </c>
      <c r="X3210" t="s">
        <v>23721</v>
      </c>
    </row>
    <row r="3211" spans="1:24" x14ac:dyDescent="0.25">
      <c r="A3211" t="s">
        <v>23722</v>
      </c>
      <c r="B3211" t="s">
        <v>23723</v>
      </c>
      <c r="C3211" s="1" t="str">
        <f t="shared" si="331"/>
        <v>21:0981</v>
      </c>
      <c r="D3211" s="1" t="str">
        <f t="shared" si="332"/>
        <v>21:0001</v>
      </c>
      <c r="E3211" t="s">
        <v>23426</v>
      </c>
      <c r="F3211" t="s">
        <v>23724</v>
      </c>
      <c r="H3211">
        <v>64.161269599999997</v>
      </c>
      <c r="I3211">
        <v>-108.56334680000001</v>
      </c>
      <c r="J3211" s="1" t="str">
        <f t="shared" si="333"/>
        <v>Till</v>
      </c>
      <c r="K3211" s="1" t="str">
        <f t="shared" si="334"/>
        <v>Grain Mount: 0.25 – 0.50 mm</v>
      </c>
      <c r="L3211" t="s">
        <v>15982</v>
      </c>
      <c r="M3211" s="1" t="str">
        <f>HYPERLINK("http://geochem.nrcan.gc.ca/cdogs/content/kwd/kwd030120_e.htm", "Ilm")</f>
        <v>Ilm</v>
      </c>
      <c r="N3211" t="s">
        <v>490</v>
      </c>
      <c r="O3211" t="s">
        <v>33</v>
      </c>
      <c r="P3211" t="s">
        <v>490</v>
      </c>
      <c r="Q3211" t="s">
        <v>23725</v>
      </c>
      <c r="R3211" t="s">
        <v>87</v>
      </c>
      <c r="S3211" t="s">
        <v>1542</v>
      </c>
      <c r="T3211" t="s">
        <v>3409</v>
      </c>
      <c r="U3211" t="s">
        <v>33</v>
      </c>
      <c r="V3211" t="s">
        <v>33</v>
      </c>
      <c r="W3211" t="s">
        <v>23726</v>
      </c>
      <c r="X3211" t="s">
        <v>23727</v>
      </c>
    </row>
    <row r="3212" spans="1:24" x14ac:dyDescent="0.25">
      <c r="A3212" t="s">
        <v>23728</v>
      </c>
      <c r="B3212" t="s">
        <v>23729</v>
      </c>
      <c r="C3212" s="1" t="str">
        <f t="shared" si="331"/>
        <v>21:0981</v>
      </c>
      <c r="D3212" s="1" t="str">
        <f t="shared" si="332"/>
        <v>21:0001</v>
      </c>
      <c r="E3212" t="s">
        <v>23426</v>
      </c>
      <c r="F3212" t="s">
        <v>23730</v>
      </c>
      <c r="H3212">
        <v>64.161269599999997</v>
      </c>
      <c r="I3212">
        <v>-108.56334680000001</v>
      </c>
      <c r="J3212" s="1" t="str">
        <f t="shared" si="333"/>
        <v>Till</v>
      </c>
      <c r="K3212" s="1" t="str">
        <f t="shared" si="334"/>
        <v>Grain Mount: 0.25 – 0.50 mm</v>
      </c>
      <c r="L3212" t="s">
        <v>15982</v>
      </c>
      <c r="M3212" s="1" t="str">
        <f>HYPERLINK("http://geochem.nrcan.gc.ca/cdogs/content/kwd/kwd030541_e.htm", "Ti_Mag")</f>
        <v>Ti_Mag</v>
      </c>
      <c r="N3212" t="s">
        <v>6913</v>
      </c>
      <c r="O3212" t="s">
        <v>47</v>
      </c>
      <c r="P3212" t="s">
        <v>1460</v>
      </c>
      <c r="Q3212" t="s">
        <v>23731</v>
      </c>
      <c r="R3212" t="s">
        <v>245</v>
      </c>
      <c r="S3212" t="s">
        <v>4550</v>
      </c>
      <c r="T3212" t="s">
        <v>170</v>
      </c>
      <c r="U3212" t="s">
        <v>47</v>
      </c>
      <c r="V3212" t="s">
        <v>555</v>
      </c>
      <c r="W3212" t="s">
        <v>23732</v>
      </c>
      <c r="X3212" t="s">
        <v>23733</v>
      </c>
    </row>
    <row r="3213" spans="1:24" x14ac:dyDescent="0.25">
      <c r="A3213" t="s">
        <v>23734</v>
      </c>
      <c r="B3213" t="s">
        <v>23735</v>
      </c>
      <c r="C3213" s="1" t="str">
        <f t="shared" si="331"/>
        <v>21:0981</v>
      </c>
      <c r="D3213" s="1" t="str">
        <f t="shared" si="332"/>
        <v>21:0001</v>
      </c>
      <c r="E3213" t="s">
        <v>23426</v>
      </c>
      <c r="F3213" t="s">
        <v>23736</v>
      </c>
      <c r="H3213">
        <v>64.161269599999997</v>
      </c>
      <c r="I3213">
        <v>-108.56334680000001</v>
      </c>
      <c r="J3213" s="1" t="str">
        <f t="shared" si="333"/>
        <v>Till</v>
      </c>
      <c r="K3213" s="1" t="str">
        <f t="shared" si="334"/>
        <v>Grain Mount: 0.25 – 0.50 mm</v>
      </c>
      <c r="L3213" t="s">
        <v>15982</v>
      </c>
      <c r="M3213" s="1" t="str">
        <f>HYPERLINK("http://geochem.nrcan.gc.ca/cdogs/content/kwd/kwd030120_e.htm", "Ilm")</f>
        <v>Ilm</v>
      </c>
      <c r="N3213" t="s">
        <v>641</v>
      </c>
      <c r="O3213" t="s">
        <v>728</v>
      </c>
      <c r="P3213" t="s">
        <v>457</v>
      </c>
      <c r="Q3213" t="s">
        <v>23715</v>
      </c>
      <c r="R3213" t="s">
        <v>33</v>
      </c>
      <c r="S3213" t="s">
        <v>509</v>
      </c>
      <c r="T3213" t="s">
        <v>4707</v>
      </c>
      <c r="U3213" t="s">
        <v>33</v>
      </c>
      <c r="V3213" t="s">
        <v>33</v>
      </c>
      <c r="W3213" t="s">
        <v>23737</v>
      </c>
      <c r="X3213" t="s">
        <v>23738</v>
      </c>
    </row>
    <row r="3214" spans="1:24" x14ac:dyDescent="0.25">
      <c r="A3214" t="s">
        <v>23739</v>
      </c>
      <c r="B3214" t="s">
        <v>23740</v>
      </c>
      <c r="C3214" s="1" t="str">
        <f t="shared" si="331"/>
        <v>21:0981</v>
      </c>
      <c r="D3214" s="1" t="str">
        <f t="shared" si="332"/>
        <v>21:0001</v>
      </c>
      <c r="E3214" t="s">
        <v>23426</v>
      </c>
      <c r="F3214" t="s">
        <v>23741</v>
      </c>
      <c r="H3214">
        <v>64.161269599999997</v>
      </c>
      <c r="I3214">
        <v>-108.56334680000001</v>
      </c>
      <c r="J3214" s="1" t="str">
        <f t="shared" si="333"/>
        <v>Till</v>
      </c>
      <c r="K3214" s="1" t="str">
        <f t="shared" si="334"/>
        <v>Grain Mount: 0.25 – 0.50 mm</v>
      </c>
      <c r="L3214" t="s">
        <v>15982</v>
      </c>
      <c r="M3214" s="1" t="str">
        <f>HYPERLINK("http://geochem.nrcan.gc.ca/cdogs/content/kwd/kwd030120_e.htm", "Ilm")</f>
        <v>Ilm</v>
      </c>
      <c r="N3214" t="s">
        <v>409</v>
      </c>
      <c r="O3214" t="s">
        <v>555</v>
      </c>
      <c r="P3214" t="s">
        <v>278</v>
      </c>
      <c r="Q3214" t="s">
        <v>23742</v>
      </c>
      <c r="R3214" t="s">
        <v>366</v>
      </c>
      <c r="S3214" t="s">
        <v>20359</v>
      </c>
      <c r="T3214" t="s">
        <v>23743</v>
      </c>
      <c r="U3214" t="s">
        <v>33</v>
      </c>
      <c r="V3214" t="s">
        <v>1036</v>
      </c>
      <c r="W3214" t="s">
        <v>23744</v>
      </c>
      <c r="X3214" t="s">
        <v>23745</v>
      </c>
    </row>
    <row r="3215" spans="1:24" x14ac:dyDescent="0.25">
      <c r="A3215" t="s">
        <v>23746</v>
      </c>
      <c r="B3215" t="s">
        <v>23747</v>
      </c>
      <c r="C3215" s="1" t="str">
        <f t="shared" si="331"/>
        <v>21:0981</v>
      </c>
      <c r="D3215" s="1" t="str">
        <f t="shared" si="332"/>
        <v>21:0001</v>
      </c>
      <c r="E3215" t="s">
        <v>23426</v>
      </c>
      <c r="F3215" t="s">
        <v>23748</v>
      </c>
      <c r="H3215">
        <v>64.161269599999997</v>
      </c>
      <c r="I3215">
        <v>-108.56334680000001</v>
      </c>
      <c r="J3215" s="1" t="str">
        <f t="shared" si="333"/>
        <v>Till</v>
      </c>
      <c r="K3215" s="1" t="str">
        <f t="shared" si="334"/>
        <v>Grain Mount: 0.25 – 0.50 mm</v>
      </c>
      <c r="L3215" t="s">
        <v>15982</v>
      </c>
      <c r="M3215" s="1" t="str">
        <f>HYPERLINK("http://geochem.nrcan.gc.ca/cdogs/content/kwd/kwd030120_e.htm", "Ilm")</f>
        <v>Ilm</v>
      </c>
      <c r="N3215" t="s">
        <v>156</v>
      </c>
      <c r="O3215" t="s">
        <v>555</v>
      </c>
      <c r="P3215" t="s">
        <v>6087</v>
      </c>
      <c r="Q3215" t="s">
        <v>23749</v>
      </c>
      <c r="R3215" t="s">
        <v>33</v>
      </c>
      <c r="S3215" t="s">
        <v>10018</v>
      </c>
      <c r="T3215" t="s">
        <v>2813</v>
      </c>
      <c r="U3215" t="s">
        <v>33</v>
      </c>
      <c r="V3215" t="s">
        <v>4087</v>
      </c>
      <c r="W3215" t="s">
        <v>23750</v>
      </c>
      <c r="X3215" t="s">
        <v>23751</v>
      </c>
    </row>
    <row r="3216" spans="1:24" x14ac:dyDescent="0.25">
      <c r="A3216" t="s">
        <v>23752</v>
      </c>
      <c r="B3216" t="s">
        <v>23753</v>
      </c>
      <c r="C3216" s="1" t="str">
        <f t="shared" si="331"/>
        <v>21:0981</v>
      </c>
      <c r="D3216" s="1" t="str">
        <f t="shared" si="332"/>
        <v>21:0001</v>
      </c>
      <c r="E3216" t="s">
        <v>23426</v>
      </c>
      <c r="F3216" t="s">
        <v>23754</v>
      </c>
      <c r="H3216">
        <v>64.161269599999997</v>
      </c>
      <c r="I3216">
        <v>-108.56334680000001</v>
      </c>
      <c r="J3216" s="1" t="str">
        <f t="shared" si="333"/>
        <v>Till</v>
      </c>
      <c r="K3216" s="1" t="str">
        <f t="shared" si="334"/>
        <v>Grain Mount: 0.25 – 0.50 mm</v>
      </c>
      <c r="L3216" t="s">
        <v>15982</v>
      </c>
      <c r="M3216" s="1" t="str">
        <f>HYPERLINK("http://geochem.nrcan.gc.ca/cdogs/content/kwd/kwd030541_e.htm", "Ti_Mag")</f>
        <v>Ti_Mag</v>
      </c>
      <c r="N3216" t="s">
        <v>495</v>
      </c>
      <c r="O3216" t="s">
        <v>220</v>
      </c>
      <c r="P3216" t="s">
        <v>1117</v>
      </c>
      <c r="Q3216" t="s">
        <v>23755</v>
      </c>
      <c r="R3216" t="s">
        <v>61</v>
      </c>
      <c r="S3216" t="s">
        <v>412</v>
      </c>
      <c r="T3216" t="s">
        <v>1203</v>
      </c>
      <c r="U3216" t="s">
        <v>235</v>
      </c>
      <c r="V3216" t="s">
        <v>400</v>
      </c>
      <c r="W3216" t="s">
        <v>23756</v>
      </c>
      <c r="X3216" t="s">
        <v>23757</v>
      </c>
    </row>
    <row r="3217" spans="1:24" x14ac:dyDescent="0.25">
      <c r="A3217" t="s">
        <v>23758</v>
      </c>
      <c r="B3217" t="s">
        <v>23759</v>
      </c>
      <c r="C3217" s="1" t="str">
        <f t="shared" si="331"/>
        <v>21:0981</v>
      </c>
      <c r="D3217" s="1" t="str">
        <f t="shared" si="332"/>
        <v>21:0001</v>
      </c>
      <c r="E3217" t="s">
        <v>23426</v>
      </c>
      <c r="F3217" t="s">
        <v>23760</v>
      </c>
      <c r="H3217">
        <v>64.161269599999997</v>
      </c>
      <c r="I3217">
        <v>-108.56334680000001</v>
      </c>
      <c r="J3217" s="1" t="str">
        <f t="shared" si="333"/>
        <v>Till</v>
      </c>
      <c r="K3217" s="1" t="str">
        <f t="shared" si="334"/>
        <v>Grain Mount: 0.25 – 0.50 mm</v>
      </c>
      <c r="L3217" t="s">
        <v>15982</v>
      </c>
      <c r="M3217" s="1" t="str">
        <f>HYPERLINK("http://geochem.nrcan.gc.ca/cdogs/content/kwd/kwd030120_e.htm", "Ilm")</f>
        <v>Ilm</v>
      </c>
      <c r="N3217" t="s">
        <v>2862</v>
      </c>
      <c r="O3217" t="s">
        <v>3202</v>
      </c>
      <c r="P3217" t="s">
        <v>469</v>
      </c>
      <c r="Q3217" t="s">
        <v>23761</v>
      </c>
      <c r="R3217" t="s">
        <v>101</v>
      </c>
      <c r="S3217" t="s">
        <v>23762</v>
      </c>
      <c r="T3217" t="s">
        <v>3532</v>
      </c>
      <c r="U3217" t="s">
        <v>90</v>
      </c>
      <c r="V3217" t="s">
        <v>23763</v>
      </c>
      <c r="W3217" t="s">
        <v>23764</v>
      </c>
      <c r="X3217" t="s">
        <v>23765</v>
      </c>
    </row>
    <row r="3218" spans="1:24" x14ac:dyDescent="0.25">
      <c r="A3218" t="s">
        <v>23766</v>
      </c>
      <c r="B3218" t="s">
        <v>23767</v>
      </c>
      <c r="C3218" s="1" t="str">
        <f t="shared" si="331"/>
        <v>21:0981</v>
      </c>
      <c r="D3218" s="1" t="str">
        <f t="shared" si="332"/>
        <v>21:0001</v>
      </c>
      <c r="E3218" t="s">
        <v>23426</v>
      </c>
      <c r="F3218" t="s">
        <v>23768</v>
      </c>
      <c r="H3218">
        <v>64.161269599999997</v>
      </c>
      <c r="I3218">
        <v>-108.56334680000001</v>
      </c>
      <c r="J3218" s="1" t="str">
        <f t="shared" si="333"/>
        <v>Till</v>
      </c>
      <c r="K3218" s="1" t="str">
        <f t="shared" si="334"/>
        <v>Grain Mount: 0.25 – 0.50 mm</v>
      </c>
      <c r="L3218" t="s">
        <v>15982</v>
      </c>
      <c r="M3218" s="1" t="str">
        <f>HYPERLINK("http://geochem.nrcan.gc.ca/cdogs/content/kwd/kwd030541_e.htm", "Ti_Mag")</f>
        <v>Ti_Mag</v>
      </c>
      <c r="N3218" t="s">
        <v>1149</v>
      </c>
      <c r="O3218" t="s">
        <v>33</v>
      </c>
      <c r="P3218" t="s">
        <v>2038</v>
      </c>
      <c r="Q3218" t="s">
        <v>23769</v>
      </c>
      <c r="R3218" t="s">
        <v>33</v>
      </c>
      <c r="S3218" t="s">
        <v>1196</v>
      </c>
      <c r="T3218" t="s">
        <v>4206</v>
      </c>
      <c r="U3218" t="s">
        <v>33</v>
      </c>
      <c r="V3218" t="s">
        <v>5776</v>
      </c>
      <c r="W3218" t="s">
        <v>23770</v>
      </c>
      <c r="X3218" t="s">
        <v>23771</v>
      </c>
    </row>
    <row r="3219" spans="1:24" x14ac:dyDescent="0.25">
      <c r="A3219" t="s">
        <v>23772</v>
      </c>
      <c r="B3219" t="s">
        <v>23773</v>
      </c>
      <c r="C3219" s="1" t="str">
        <f t="shared" si="331"/>
        <v>21:0981</v>
      </c>
      <c r="D3219" s="1" t="str">
        <f t="shared" si="332"/>
        <v>21:0001</v>
      </c>
      <c r="E3219" t="s">
        <v>23426</v>
      </c>
      <c r="F3219" t="s">
        <v>23774</v>
      </c>
      <c r="H3219">
        <v>64.161269599999997</v>
      </c>
      <c r="I3219">
        <v>-108.56334680000001</v>
      </c>
      <c r="J3219" s="1" t="str">
        <f t="shared" si="333"/>
        <v>Till</v>
      </c>
      <c r="K3219" s="1" t="str">
        <f t="shared" si="334"/>
        <v>Grain Mount: 0.25 – 0.50 mm</v>
      </c>
      <c r="L3219" t="s">
        <v>15982</v>
      </c>
      <c r="M3219" s="1" t="str">
        <f>HYPERLINK("http://geochem.nrcan.gc.ca/cdogs/content/kwd/kwd030541_e.htm", "Ti_Mag")</f>
        <v>Ti_Mag</v>
      </c>
      <c r="N3219" t="s">
        <v>1750</v>
      </c>
      <c r="O3219" t="s">
        <v>23775</v>
      </c>
      <c r="P3219" t="s">
        <v>4954</v>
      </c>
      <c r="Q3219" t="s">
        <v>23776</v>
      </c>
      <c r="R3219" t="s">
        <v>101</v>
      </c>
      <c r="S3219" t="s">
        <v>1704</v>
      </c>
      <c r="T3219" t="s">
        <v>1850</v>
      </c>
      <c r="U3219" t="s">
        <v>33</v>
      </c>
      <c r="V3219" t="s">
        <v>20216</v>
      </c>
      <c r="W3219" t="s">
        <v>23777</v>
      </c>
      <c r="X3219" t="s">
        <v>23778</v>
      </c>
    </row>
    <row r="3220" spans="1:24" x14ac:dyDescent="0.25">
      <c r="A3220" t="s">
        <v>23779</v>
      </c>
      <c r="B3220" t="s">
        <v>23780</v>
      </c>
      <c r="C3220" s="1" t="str">
        <f t="shared" ref="C3220:C3283" si="335">HYPERLINK("http://geochem.nrcan.gc.ca/cdogs/content/bdl/bdl210981_e.htm", "21:0981")</f>
        <v>21:0981</v>
      </c>
      <c r="D3220" s="1" t="str">
        <f t="shared" ref="D3220:D3283" si="336">HYPERLINK("http://geochem.nrcan.gc.ca/cdogs/content/svy/svy210001_e.htm", "21:0001")</f>
        <v>21:0001</v>
      </c>
      <c r="E3220" t="s">
        <v>23426</v>
      </c>
      <c r="F3220" t="s">
        <v>23781</v>
      </c>
      <c r="H3220">
        <v>64.161269599999997</v>
      </c>
      <c r="I3220">
        <v>-108.56334680000001</v>
      </c>
      <c r="J3220" s="1" t="str">
        <f t="shared" si="333"/>
        <v>Till</v>
      </c>
      <c r="K3220" s="1" t="str">
        <f t="shared" si="334"/>
        <v>Grain Mount: 0.25 – 0.50 mm</v>
      </c>
      <c r="L3220" t="s">
        <v>15982</v>
      </c>
      <c r="M3220" s="1" t="str">
        <f>HYPERLINK("http://geochem.nrcan.gc.ca/cdogs/content/kwd/kwd030125_e.htm", "Rt")</f>
        <v>Rt</v>
      </c>
      <c r="N3220" t="s">
        <v>4430</v>
      </c>
      <c r="O3220" t="s">
        <v>399</v>
      </c>
      <c r="P3220" t="s">
        <v>1223</v>
      </c>
      <c r="Q3220" t="s">
        <v>5332</v>
      </c>
      <c r="R3220" t="s">
        <v>223</v>
      </c>
      <c r="S3220" t="s">
        <v>728</v>
      </c>
      <c r="T3220" t="s">
        <v>104</v>
      </c>
      <c r="U3220" t="s">
        <v>33</v>
      </c>
      <c r="V3220" t="s">
        <v>33</v>
      </c>
      <c r="W3220" t="s">
        <v>23782</v>
      </c>
      <c r="X3220" t="s">
        <v>23783</v>
      </c>
    </row>
    <row r="3221" spans="1:24" x14ac:dyDescent="0.25">
      <c r="A3221" t="s">
        <v>23784</v>
      </c>
      <c r="B3221" t="s">
        <v>23785</v>
      </c>
      <c r="C3221" s="1" t="str">
        <f t="shared" si="335"/>
        <v>21:0981</v>
      </c>
      <c r="D3221" s="1" t="str">
        <f t="shared" si="336"/>
        <v>21:0001</v>
      </c>
      <c r="E3221" t="s">
        <v>23426</v>
      </c>
      <c r="F3221" t="s">
        <v>23786</v>
      </c>
      <c r="H3221">
        <v>64.161269599999997</v>
      </c>
      <c r="I3221">
        <v>-108.56334680000001</v>
      </c>
      <c r="J3221" s="1" t="str">
        <f t="shared" si="333"/>
        <v>Till</v>
      </c>
      <c r="K3221" s="1" t="str">
        <f t="shared" si="334"/>
        <v>Grain Mount: 0.25 – 0.50 mm</v>
      </c>
      <c r="L3221" t="s">
        <v>15982</v>
      </c>
      <c r="M3221" s="1" t="str">
        <f>HYPERLINK("http://geochem.nrcan.gc.ca/cdogs/content/kwd/kwd030541_e.htm", "Ti_Mag")</f>
        <v>Ti_Mag</v>
      </c>
      <c r="N3221" t="s">
        <v>4206</v>
      </c>
      <c r="O3221" t="s">
        <v>33</v>
      </c>
      <c r="P3221" t="s">
        <v>8618</v>
      </c>
      <c r="Q3221" t="s">
        <v>23787</v>
      </c>
      <c r="R3221" t="s">
        <v>223</v>
      </c>
      <c r="S3221" t="s">
        <v>10984</v>
      </c>
      <c r="T3221" t="s">
        <v>1058</v>
      </c>
      <c r="U3221" t="s">
        <v>33</v>
      </c>
      <c r="V3221" t="s">
        <v>399</v>
      </c>
      <c r="W3221" t="s">
        <v>23788</v>
      </c>
      <c r="X3221" t="s">
        <v>23789</v>
      </c>
    </row>
    <row r="3222" spans="1:24" x14ac:dyDescent="0.25">
      <c r="A3222" t="s">
        <v>23790</v>
      </c>
      <c r="B3222" t="s">
        <v>23791</v>
      </c>
      <c r="C3222" s="1" t="str">
        <f t="shared" si="335"/>
        <v>21:0981</v>
      </c>
      <c r="D3222" s="1" t="str">
        <f t="shared" si="336"/>
        <v>21:0001</v>
      </c>
      <c r="E3222" t="s">
        <v>23792</v>
      </c>
      <c r="F3222" t="s">
        <v>23793</v>
      </c>
      <c r="H3222">
        <v>64.4646221</v>
      </c>
      <c r="I3222">
        <v>-108.2975428</v>
      </c>
      <c r="J3222" s="1" t="str">
        <f t="shared" si="333"/>
        <v>Till</v>
      </c>
      <c r="K3222" s="1" t="str">
        <f t="shared" si="334"/>
        <v>Grain Mount: 0.25 – 0.50 mm</v>
      </c>
      <c r="L3222" t="s">
        <v>15982</v>
      </c>
      <c r="M3222" s="1" t="str">
        <f>HYPERLINK("http://geochem.nrcan.gc.ca/cdogs/content/kwd/kwd030546_e.htm", "Missing")</f>
        <v>Missing</v>
      </c>
      <c r="N3222" t="s">
        <v>474</v>
      </c>
      <c r="O3222" t="s">
        <v>223</v>
      </c>
      <c r="P3222" t="s">
        <v>235</v>
      </c>
      <c r="Q3222" t="s">
        <v>33</v>
      </c>
      <c r="R3222" t="s">
        <v>33</v>
      </c>
      <c r="S3222" t="s">
        <v>246</v>
      </c>
      <c r="T3222" t="s">
        <v>33</v>
      </c>
      <c r="U3222" t="s">
        <v>33</v>
      </c>
      <c r="V3222" t="s">
        <v>490</v>
      </c>
      <c r="W3222" t="s">
        <v>245</v>
      </c>
      <c r="X3222" t="s">
        <v>4827</v>
      </c>
    </row>
    <row r="3223" spans="1:24" x14ac:dyDescent="0.25">
      <c r="A3223" t="s">
        <v>23794</v>
      </c>
      <c r="B3223" t="s">
        <v>23795</v>
      </c>
      <c r="C3223" s="1" t="str">
        <f t="shared" si="335"/>
        <v>21:0981</v>
      </c>
      <c r="D3223" s="1" t="str">
        <f t="shared" si="336"/>
        <v>21:0001</v>
      </c>
      <c r="E3223" t="s">
        <v>23796</v>
      </c>
      <c r="F3223" t="s">
        <v>23797</v>
      </c>
      <c r="H3223">
        <v>64.863999500000006</v>
      </c>
      <c r="I3223">
        <v>-109.3433489</v>
      </c>
      <c r="J3223" s="1" t="str">
        <f t="shared" si="333"/>
        <v>Till</v>
      </c>
      <c r="K3223" s="1" t="str">
        <f t="shared" si="334"/>
        <v>Grain Mount: 0.25 – 0.50 mm</v>
      </c>
      <c r="L3223" t="s">
        <v>16435</v>
      </c>
      <c r="M3223" s="1" t="str">
        <f>HYPERLINK("http://geochem.nrcan.gc.ca/cdogs/content/kwd/kwd030524_e.htm", "Alm")</f>
        <v>Alm</v>
      </c>
      <c r="N3223" t="s">
        <v>23798</v>
      </c>
      <c r="O3223" t="s">
        <v>23799</v>
      </c>
      <c r="P3223" t="s">
        <v>33</v>
      </c>
      <c r="Q3223" t="s">
        <v>23800</v>
      </c>
      <c r="R3223" t="s">
        <v>33</v>
      </c>
      <c r="S3223" t="s">
        <v>5731</v>
      </c>
      <c r="T3223" t="s">
        <v>23801</v>
      </c>
      <c r="U3223" t="s">
        <v>61</v>
      </c>
      <c r="V3223" t="s">
        <v>23802</v>
      </c>
      <c r="W3223" t="s">
        <v>1022</v>
      </c>
      <c r="X3223" t="s">
        <v>23803</v>
      </c>
    </row>
    <row r="3224" spans="1:24" x14ac:dyDescent="0.25">
      <c r="A3224" t="s">
        <v>23804</v>
      </c>
      <c r="B3224" t="s">
        <v>23805</v>
      </c>
      <c r="C3224" s="1" t="str">
        <f t="shared" si="335"/>
        <v>21:0981</v>
      </c>
      <c r="D3224" s="1" t="str">
        <f t="shared" si="336"/>
        <v>21:0001</v>
      </c>
      <c r="E3224" t="s">
        <v>23796</v>
      </c>
      <c r="F3224" t="s">
        <v>23806</v>
      </c>
      <c r="H3224">
        <v>64.863999500000006</v>
      </c>
      <c r="I3224">
        <v>-109.3433489</v>
      </c>
      <c r="J3224" s="1" t="str">
        <f t="shared" si="333"/>
        <v>Till</v>
      </c>
      <c r="K3224" s="1" t="str">
        <f t="shared" si="334"/>
        <v>Grain Mount: 0.25 – 0.50 mm</v>
      </c>
      <c r="L3224" t="s">
        <v>16435</v>
      </c>
      <c r="M3224" s="1" t="str">
        <f>HYPERLINK("http://geochem.nrcan.gc.ca/cdogs/content/kwd/kwd030524_e.htm", "Alm")</f>
        <v>Alm</v>
      </c>
      <c r="N3224" t="s">
        <v>23807</v>
      </c>
      <c r="O3224" t="s">
        <v>23808</v>
      </c>
      <c r="P3224" t="s">
        <v>686</v>
      </c>
      <c r="Q3224" t="s">
        <v>23809</v>
      </c>
      <c r="R3224" t="s">
        <v>33</v>
      </c>
      <c r="S3224" t="s">
        <v>8179</v>
      </c>
      <c r="T3224" t="s">
        <v>6841</v>
      </c>
      <c r="U3224" t="s">
        <v>235</v>
      </c>
      <c r="V3224" t="s">
        <v>23810</v>
      </c>
      <c r="W3224" t="s">
        <v>172</v>
      </c>
      <c r="X3224" t="s">
        <v>1370</v>
      </c>
    </row>
    <row r="3225" spans="1:24" x14ac:dyDescent="0.25">
      <c r="A3225" t="s">
        <v>23811</v>
      </c>
      <c r="B3225" t="s">
        <v>23812</v>
      </c>
      <c r="C3225" s="1" t="str">
        <f t="shared" si="335"/>
        <v>21:0981</v>
      </c>
      <c r="D3225" s="1" t="str">
        <f t="shared" si="336"/>
        <v>21:0001</v>
      </c>
      <c r="E3225" t="s">
        <v>23796</v>
      </c>
      <c r="F3225" t="s">
        <v>23813</v>
      </c>
      <c r="H3225">
        <v>64.863999500000006</v>
      </c>
      <c r="I3225">
        <v>-109.3433489</v>
      </c>
      <c r="J3225" s="1" t="str">
        <f t="shared" si="333"/>
        <v>Till</v>
      </c>
      <c r="K3225" s="1" t="str">
        <f t="shared" si="334"/>
        <v>Grain Mount: 0.25 – 0.50 mm</v>
      </c>
      <c r="L3225" t="s">
        <v>16435</v>
      </c>
      <c r="M3225" s="1" t="str">
        <f>HYPERLINK("http://geochem.nrcan.gc.ca/cdogs/content/kwd/kwd030524_e.htm", "Alm")</f>
        <v>Alm</v>
      </c>
      <c r="N3225" t="s">
        <v>8369</v>
      </c>
      <c r="O3225" t="s">
        <v>23814</v>
      </c>
      <c r="P3225" t="s">
        <v>234</v>
      </c>
      <c r="Q3225" t="s">
        <v>23815</v>
      </c>
      <c r="R3225" t="s">
        <v>278</v>
      </c>
      <c r="S3225" t="s">
        <v>23816</v>
      </c>
      <c r="T3225" t="s">
        <v>15735</v>
      </c>
      <c r="U3225" t="s">
        <v>33</v>
      </c>
      <c r="V3225" t="s">
        <v>23817</v>
      </c>
      <c r="W3225" t="s">
        <v>2038</v>
      </c>
      <c r="X3225" t="s">
        <v>4973</v>
      </c>
    </row>
    <row r="3226" spans="1:24" x14ac:dyDescent="0.25">
      <c r="A3226" t="s">
        <v>23818</v>
      </c>
      <c r="B3226" t="s">
        <v>23819</v>
      </c>
      <c r="C3226" s="1" t="str">
        <f t="shared" si="335"/>
        <v>21:0981</v>
      </c>
      <c r="D3226" s="1" t="str">
        <f t="shared" si="336"/>
        <v>21:0001</v>
      </c>
      <c r="E3226" t="s">
        <v>23796</v>
      </c>
      <c r="F3226" t="s">
        <v>23820</v>
      </c>
      <c r="H3226">
        <v>64.863999500000006</v>
      </c>
      <c r="I3226">
        <v>-109.3433489</v>
      </c>
      <c r="J3226" s="1" t="str">
        <f t="shared" si="333"/>
        <v>Till</v>
      </c>
      <c r="K3226" s="1" t="str">
        <f t="shared" si="334"/>
        <v>Grain Mount: 0.25 – 0.50 mm</v>
      </c>
      <c r="L3226" t="s">
        <v>16435</v>
      </c>
      <c r="M3226" s="1" t="str">
        <f>HYPERLINK("http://geochem.nrcan.gc.ca/cdogs/content/kwd/kwd030543_e.htm", "Di")</f>
        <v>Di</v>
      </c>
      <c r="N3226" t="s">
        <v>15911</v>
      </c>
      <c r="O3226" t="s">
        <v>23821</v>
      </c>
      <c r="P3226" t="s">
        <v>1984</v>
      </c>
      <c r="Q3226" t="s">
        <v>23822</v>
      </c>
      <c r="R3226" t="s">
        <v>33</v>
      </c>
      <c r="S3226" t="s">
        <v>23823</v>
      </c>
      <c r="T3226" t="s">
        <v>4206</v>
      </c>
      <c r="U3226" t="s">
        <v>1739</v>
      </c>
      <c r="V3226" t="s">
        <v>23824</v>
      </c>
      <c r="W3226" t="s">
        <v>278</v>
      </c>
      <c r="X3226" t="s">
        <v>11823</v>
      </c>
    </row>
    <row r="3227" spans="1:24" x14ac:dyDescent="0.25">
      <c r="A3227" t="s">
        <v>23825</v>
      </c>
      <c r="B3227" t="s">
        <v>23826</v>
      </c>
      <c r="C3227" s="1" t="str">
        <f t="shared" si="335"/>
        <v>21:0981</v>
      </c>
      <c r="D3227" s="1" t="str">
        <f t="shared" si="336"/>
        <v>21:0001</v>
      </c>
      <c r="E3227" t="s">
        <v>23796</v>
      </c>
      <c r="F3227" t="s">
        <v>23827</v>
      </c>
      <c r="H3227">
        <v>64.863999500000006</v>
      </c>
      <c r="I3227">
        <v>-109.3433489</v>
      </c>
      <c r="J3227" s="1" t="str">
        <f t="shared" si="333"/>
        <v>Till</v>
      </c>
      <c r="K3227" s="1" t="str">
        <f t="shared" si="334"/>
        <v>Grain Mount: 0.25 – 0.50 mm</v>
      </c>
      <c r="L3227" t="s">
        <v>16435</v>
      </c>
      <c r="M3227" s="1" t="str">
        <f>HYPERLINK("http://geochem.nrcan.gc.ca/cdogs/content/kwd/kwd030120_e.htm", "Ilm")</f>
        <v>Ilm</v>
      </c>
      <c r="N3227" t="s">
        <v>307</v>
      </c>
      <c r="O3227" t="s">
        <v>398</v>
      </c>
      <c r="P3227" t="s">
        <v>36</v>
      </c>
      <c r="Q3227" t="s">
        <v>23828</v>
      </c>
      <c r="R3227" t="s">
        <v>246</v>
      </c>
      <c r="S3227" t="s">
        <v>3902</v>
      </c>
      <c r="T3227" t="s">
        <v>14411</v>
      </c>
      <c r="U3227" t="s">
        <v>331</v>
      </c>
      <c r="V3227" t="s">
        <v>23829</v>
      </c>
      <c r="W3227" t="s">
        <v>646</v>
      </c>
      <c r="X3227" t="s">
        <v>23830</v>
      </c>
    </row>
    <row r="3228" spans="1:24" x14ac:dyDescent="0.25">
      <c r="A3228" t="s">
        <v>23831</v>
      </c>
      <c r="B3228" t="s">
        <v>23832</v>
      </c>
      <c r="C3228" s="1" t="str">
        <f t="shared" si="335"/>
        <v>21:0981</v>
      </c>
      <c r="D3228" s="1" t="str">
        <f t="shared" si="336"/>
        <v>21:0001</v>
      </c>
      <c r="E3228" t="s">
        <v>23796</v>
      </c>
      <c r="F3228" t="s">
        <v>23833</v>
      </c>
      <c r="H3228">
        <v>64.863999500000006</v>
      </c>
      <c r="I3228">
        <v>-109.3433489</v>
      </c>
      <c r="J3228" s="1" t="str">
        <f t="shared" si="333"/>
        <v>Till</v>
      </c>
      <c r="K3228" s="1" t="str">
        <f t="shared" si="334"/>
        <v>Grain Mount: 0.25 – 0.50 mm</v>
      </c>
      <c r="L3228" t="s">
        <v>16435</v>
      </c>
      <c r="M3228" s="1" t="str">
        <f>HYPERLINK("http://geochem.nrcan.gc.ca/cdogs/content/kwd/kwd030120_e.htm", "Ilm")</f>
        <v>Ilm</v>
      </c>
      <c r="N3228" t="s">
        <v>651</v>
      </c>
      <c r="O3228" t="s">
        <v>366</v>
      </c>
      <c r="P3228" t="s">
        <v>129</v>
      </c>
      <c r="Q3228" t="s">
        <v>23834</v>
      </c>
      <c r="R3228" t="s">
        <v>33</v>
      </c>
      <c r="S3228" t="s">
        <v>4924</v>
      </c>
      <c r="T3228" t="s">
        <v>823</v>
      </c>
      <c r="U3228" t="s">
        <v>33</v>
      </c>
      <c r="V3228" t="s">
        <v>693</v>
      </c>
      <c r="W3228" t="s">
        <v>23835</v>
      </c>
      <c r="X3228" t="s">
        <v>23836</v>
      </c>
    </row>
    <row r="3229" spans="1:24" x14ac:dyDescent="0.25">
      <c r="A3229" t="s">
        <v>23837</v>
      </c>
      <c r="B3229" t="s">
        <v>23838</v>
      </c>
      <c r="C3229" s="1" t="str">
        <f t="shared" si="335"/>
        <v>21:0981</v>
      </c>
      <c r="D3229" s="1" t="str">
        <f t="shared" si="336"/>
        <v>21:0001</v>
      </c>
      <c r="E3229" t="s">
        <v>23796</v>
      </c>
      <c r="F3229" t="s">
        <v>23839</v>
      </c>
      <c r="H3229">
        <v>64.863999500000006</v>
      </c>
      <c r="I3229">
        <v>-109.3433489</v>
      </c>
      <c r="J3229" s="1" t="str">
        <f t="shared" si="333"/>
        <v>Till</v>
      </c>
      <c r="K3229" s="1" t="str">
        <f t="shared" si="334"/>
        <v>Grain Mount: 0.25 – 0.50 mm</v>
      </c>
      <c r="L3229" t="s">
        <v>16435</v>
      </c>
      <c r="M3229" s="1" t="str">
        <f>HYPERLINK("http://geochem.nrcan.gc.ca/cdogs/content/kwd/kwd030120_e.htm", "Ilm")</f>
        <v>Ilm</v>
      </c>
      <c r="N3229" t="s">
        <v>1350</v>
      </c>
      <c r="O3229" t="s">
        <v>420</v>
      </c>
      <c r="P3229" t="s">
        <v>47</v>
      </c>
      <c r="Q3229" t="s">
        <v>23840</v>
      </c>
      <c r="R3229" t="s">
        <v>234</v>
      </c>
      <c r="S3229" t="s">
        <v>23841</v>
      </c>
      <c r="T3229" t="s">
        <v>23842</v>
      </c>
      <c r="U3229" t="s">
        <v>33</v>
      </c>
      <c r="V3229" t="s">
        <v>13932</v>
      </c>
      <c r="W3229" t="s">
        <v>23843</v>
      </c>
      <c r="X3229" t="s">
        <v>11032</v>
      </c>
    </row>
    <row r="3230" spans="1:24" x14ac:dyDescent="0.25">
      <c r="A3230" t="s">
        <v>23844</v>
      </c>
      <c r="B3230" t="s">
        <v>23845</v>
      </c>
      <c r="C3230" s="1" t="str">
        <f t="shared" si="335"/>
        <v>21:0981</v>
      </c>
      <c r="D3230" s="1" t="str">
        <f t="shared" si="336"/>
        <v>21:0001</v>
      </c>
      <c r="E3230" t="s">
        <v>23796</v>
      </c>
      <c r="F3230" t="s">
        <v>23846</v>
      </c>
      <c r="H3230">
        <v>64.863999500000006</v>
      </c>
      <c r="I3230">
        <v>-109.3433489</v>
      </c>
      <c r="J3230" s="1" t="str">
        <f t="shared" si="333"/>
        <v>Till</v>
      </c>
      <c r="K3230" s="1" t="str">
        <f t="shared" si="334"/>
        <v>Grain Mount: 0.25 – 0.50 mm</v>
      </c>
      <c r="L3230" t="s">
        <v>16435</v>
      </c>
      <c r="M3230" s="1" t="str">
        <f>HYPERLINK("http://geochem.nrcan.gc.ca/cdogs/content/kwd/kwd030533_e.htm", "Tur")</f>
        <v>Tur</v>
      </c>
      <c r="N3230" t="s">
        <v>23847</v>
      </c>
      <c r="O3230" t="s">
        <v>4704</v>
      </c>
      <c r="P3230" t="s">
        <v>61</v>
      </c>
      <c r="Q3230" t="s">
        <v>23848</v>
      </c>
      <c r="R3230" t="s">
        <v>1246</v>
      </c>
      <c r="S3230" t="s">
        <v>23849</v>
      </c>
      <c r="T3230" t="s">
        <v>2491</v>
      </c>
      <c r="U3230" t="s">
        <v>23850</v>
      </c>
      <c r="V3230" t="s">
        <v>23851</v>
      </c>
      <c r="W3230" t="s">
        <v>2007</v>
      </c>
      <c r="X3230" t="s">
        <v>23852</v>
      </c>
    </row>
    <row r="3231" spans="1:24" x14ac:dyDescent="0.25">
      <c r="A3231" t="s">
        <v>23853</v>
      </c>
      <c r="B3231" t="s">
        <v>23854</v>
      </c>
      <c r="C3231" s="1" t="str">
        <f t="shared" si="335"/>
        <v>21:0981</v>
      </c>
      <c r="D3231" s="1" t="str">
        <f t="shared" si="336"/>
        <v>21:0001</v>
      </c>
      <c r="E3231" t="s">
        <v>23796</v>
      </c>
      <c r="F3231" t="s">
        <v>23855</v>
      </c>
      <c r="H3231">
        <v>64.863999500000006</v>
      </c>
      <c r="I3231">
        <v>-109.3433489</v>
      </c>
      <c r="J3231" s="1" t="str">
        <f t="shared" ref="J3231:J3294" si="337">HYPERLINK("http://geochem.nrcan.gc.ca/cdogs/content/kwd/kwd020044_e.htm", "Till")</f>
        <v>Till</v>
      </c>
      <c r="K3231" s="1" t="str">
        <f t="shared" si="334"/>
        <v>Grain Mount: 0.25 – 0.50 mm</v>
      </c>
      <c r="L3231" t="s">
        <v>16435</v>
      </c>
      <c r="M3231" s="1" t="str">
        <f>HYPERLINK("http://geochem.nrcan.gc.ca/cdogs/content/kwd/kwd030533_e.htm", "Tur")</f>
        <v>Tur</v>
      </c>
      <c r="N3231" t="s">
        <v>23856</v>
      </c>
      <c r="O3231" t="s">
        <v>1984</v>
      </c>
      <c r="P3231" t="s">
        <v>184</v>
      </c>
      <c r="Q3231" t="s">
        <v>23857</v>
      </c>
      <c r="R3231" t="s">
        <v>129</v>
      </c>
      <c r="S3231" t="s">
        <v>5886</v>
      </c>
      <c r="T3231" t="s">
        <v>2696</v>
      </c>
      <c r="U3231" t="s">
        <v>23858</v>
      </c>
      <c r="V3231" t="s">
        <v>23859</v>
      </c>
      <c r="W3231" t="s">
        <v>503</v>
      </c>
      <c r="X3231" t="s">
        <v>23860</v>
      </c>
    </row>
    <row r="3232" spans="1:24" x14ac:dyDescent="0.25">
      <c r="A3232" t="s">
        <v>23861</v>
      </c>
      <c r="B3232" t="s">
        <v>23862</v>
      </c>
      <c r="C3232" s="1" t="str">
        <f t="shared" si="335"/>
        <v>21:0981</v>
      </c>
      <c r="D3232" s="1" t="str">
        <f t="shared" si="336"/>
        <v>21:0001</v>
      </c>
      <c r="E3232" t="s">
        <v>23796</v>
      </c>
      <c r="F3232" t="s">
        <v>23863</v>
      </c>
      <c r="H3232">
        <v>64.863999500000006</v>
      </c>
      <c r="I3232">
        <v>-109.3433489</v>
      </c>
      <c r="J3232" s="1" t="str">
        <f t="shared" si="337"/>
        <v>Till</v>
      </c>
      <c r="K3232" s="1" t="str">
        <f t="shared" si="334"/>
        <v>Grain Mount: 0.25 – 0.50 mm</v>
      </c>
      <c r="L3232" t="s">
        <v>16435</v>
      </c>
      <c r="M3232" s="1" t="str">
        <f>HYPERLINK("http://geochem.nrcan.gc.ca/cdogs/content/kwd/kwd030120_e.htm", "Ilm")</f>
        <v>Ilm</v>
      </c>
      <c r="N3232" t="s">
        <v>170</v>
      </c>
      <c r="O3232" t="s">
        <v>420</v>
      </c>
      <c r="P3232" t="s">
        <v>569</v>
      </c>
      <c r="Q3232" t="s">
        <v>23864</v>
      </c>
      <c r="R3232" t="s">
        <v>33</v>
      </c>
      <c r="S3232" t="s">
        <v>5682</v>
      </c>
      <c r="T3232" t="s">
        <v>6703</v>
      </c>
      <c r="U3232" t="s">
        <v>33</v>
      </c>
      <c r="V3232" t="s">
        <v>245</v>
      </c>
      <c r="W3232" t="s">
        <v>23865</v>
      </c>
      <c r="X3232" t="s">
        <v>16177</v>
      </c>
    </row>
    <row r="3233" spans="1:24" x14ac:dyDescent="0.25">
      <c r="A3233" t="s">
        <v>23866</v>
      </c>
      <c r="B3233" t="s">
        <v>23867</v>
      </c>
      <c r="C3233" s="1" t="str">
        <f t="shared" si="335"/>
        <v>21:0981</v>
      </c>
      <c r="D3233" s="1" t="str">
        <f t="shared" si="336"/>
        <v>21:0001</v>
      </c>
      <c r="E3233" t="s">
        <v>23796</v>
      </c>
      <c r="F3233" t="s">
        <v>23868</v>
      </c>
      <c r="H3233">
        <v>64.863999500000006</v>
      </c>
      <c r="I3233">
        <v>-109.3433489</v>
      </c>
      <c r="J3233" s="1" t="str">
        <f t="shared" si="337"/>
        <v>Till</v>
      </c>
      <c r="K3233" s="1" t="str">
        <f t="shared" si="334"/>
        <v>Grain Mount: 0.25 – 0.50 mm</v>
      </c>
      <c r="L3233" t="s">
        <v>16435</v>
      </c>
      <c r="M3233" s="1" t="str">
        <f>HYPERLINK("http://geochem.nrcan.gc.ca/cdogs/content/kwd/kwd030120_e.htm", "Ilm")</f>
        <v>Ilm</v>
      </c>
      <c r="N3233" t="s">
        <v>1350</v>
      </c>
      <c r="O3233" t="s">
        <v>255</v>
      </c>
      <c r="P3233" t="s">
        <v>1191</v>
      </c>
      <c r="Q3233" t="s">
        <v>21350</v>
      </c>
      <c r="R3233" t="s">
        <v>245</v>
      </c>
      <c r="S3233" t="s">
        <v>4883</v>
      </c>
      <c r="T3233" t="s">
        <v>588</v>
      </c>
      <c r="U3233" t="s">
        <v>233</v>
      </c>
      <c r="V3233" t="s">
        <v>5355</v>
      </c>
      <c r="W3233" t="s">
        <v>23869</v>
      </c>
      <c r="X3233" t="s">
        <v>18539</v>
      </c>
    </row>
    <row r="3234" spans="1:24" x14ac:dyDescent="0.25">
      <c r="A3234" t="s">
        <v>23870</v>
      </c>
      <c r="B3234" t="s">
        <v>23871</v>
      </c>
      <c r="C3234" s="1" t="str">
        <f t="shared" si="335"/>
        <v>21:0981</v>
      </c>
      <c r="D3234" s="1" t="str">
        <f t="shared" si="336"/>
        <v>21:0001</v>
      </c>
      <c r="E3234" t="s">
        <v>23796</v>
      </c>
      <c r="F3234" t="s">
        <v>23872</v>
      </c>
      <c r="H3234">
        <v>64.863999500000006</v>
      </c>
      <c r="I3234">
        <v>-109.3433489</v>
      </c>
      <c r="J3234" s="1" t="str">
        <f t="shared" si="337"/>
        <v>Till</v>
      </c>
      <c r="K3234" s="1" t="str">
        <f t="shared" si="334"/>
        <v>Grain Mount: 0.25 – 0.50 mm</v>
      </c>
      <c r="L3234" t="s">
        <v>16435</v>
      </c>
      <c r="M3234" s="1" t="str">
        <f>HYPERLINK("http://geochem.nrcan.gc.ca/cdogs/content/kwd/kwd030115_e.htm", "Chr")</f>
        <v>Chr</v>
      </c>
      <c r="N3234" t="s">
        <v>23873</v>
      </c>
      <c r="O3234" t="s">
        <v>278</v>
      </c>
      <c r="P3234" t="s">
        <v>23874</v>
      </c>
      <c r="Q3234" t="s">
        <v>23875</v>
      </c>
      <c r="R3234" t="s">
        <v>33</v>
      </c>
      <c r="S3234" t="s">
        <v>23876</v>
      </c>
      <c r="T3234" t="s">
        <v>526</v>
      </c>
      <c r="U3234" t="s">
        <v>33</v>
      </c>
      <c r="V3234" t="s">
        <v>198</v>
      </c>
      <c r="W3234" t="s">
        <v>4814</v>
      </c>
      <c r="X3234" t="s">
        <v>514</v>
      </c>
    </row>
    <row r="3235" spans="1:24" x14ac:dyDescent="0.25">
      <c r="A3235" t="s">
        <v>23877</v>
      </c>
      <c r="B3235" t="s">
        <v>23878</v>
      </c>
      <c r="C3235" s="1" t="str">
        <f t="shared" si="335"/>
        <v>21:0981</v>
      </c>
      <c r="D3235" s="1" t="str">
        <f t="shared" si="336"/>
        <v>21:0001</v>
      </c>
      <c r="E3235" t="s">
        <v>23796</v>
      </c>
      <c r="F3235" t="s">
        <v>23879</v>
      </c>
      <c r="H3235">
        <v>64.863999500000006</v>
      </c>
      <c r="I3235">
        <v>-109.3433489</v>
      </c>
      <c r="J3235" s="1" t="str">
        <f t="shared" si="337"/>
        <v>Till</v>
      </c>
      <c r="K3235" s="1" t="str">
        <f t="shared" si="334"/>
        <v>Grain Mount: 0.25 – 0.50 mm</v>
      </c>
      <c r="L3235" t="s">
        <v>16435</v>
      </c>
      <c r="M3235" s="1" t="str">
        <f>HYPERLINK("http://geochem.nrcan.gc.ca/cdogs/content/kwd/kwd030125_e.htm", "Rt")</f>
        <v>Rt</v>
      </c>
      <c r="N3235" t="s">
        <v>531</v>
      </c>
      <c r="O3235" t="s">
        <v>235</v>
      </c>
      <c r="P3235" t="s">
        <v>8618</v>
      </c>
      <c r="Q3235" t="s">
        <v>23880</v>
      </c>
      <c r="R3235" t="s">
        <v>33</v>
      </c>
      <c r="S3235" t="s">
        <v>200</v>
      </c>
      <c r="T3235" t="s">
        <v>366</v>
      </c>
      <c r="U3235" t="s">
        <v>33</v>
      </c>
      <c r="V3235" t="s">
        <v>495</v>
      </c>
      <c r="W3235" t="s">
        <v>23881</v>
      </c>
      <c r="X3235" t="s">
        <v>23882</v>
      </c>
    </row>
    <row r="3236" spans="1:24" x14ac:dyDescent="0.25">
      <c r="A3236" t="s">
        <v>23883</v>
      </c>
      <c r="B3236" t="s">
        <v>23884</v>
      </c>
      <c r="C3236" s="1" t="str">
        <f t="shared" si="335"/>
        <v>21:0981</v>
      </c>
      <c r="D3236" s="1" t="str">
        <f t="shared" si="336"/>
        <v>21:0001</v>
      </c>
      <c r="E3236" t="s">
        <v>23885</v>
      </c>
      <c r="F3236" t="s">
        <v>23886</v>
      </c>
      <c r="H3236">
        <v>64.065072400000005</v>
      </c>
      <c r="I3236">
        <v>-108.1015419</v>
      </c>
      <c r="J3236" s="1" t="str">
        <f t="shared" si="337"/>
        <v>Till</v>
      </c>
      <c r="K3236" s="1" t="str">
        <f t="shared" si="334"/>
        <v>Grain Mount: 0.25 – 0.50 mm</v>
      </c>
      <c r="L3236" t="s">
        <v>16435</v>
      </c>
      <c r="M3236" s="1" t="str">
        <f>HYPERLINK("http://geochem.nrcan.gc.ca/cdogs/content/kwd/kwd030543_e.htm", "Di")</f>
        <v>Di</v>
      </c>
      <c r="N3236" t="s">
        <v>11284</v>
      </c>
      <c r="O3236" t="s">
        <v>23887</v>
      </c>
      <c r="P3236" t="s">
        <v>6018</v>
      </c>
      <c r="Q3236" t="s">
        <v>23888</v>
      </c>
      <c r="R3236" t="s">
        <v>33</v>
      </c>
      <c r="S3236" t="s">
        <v>7868</v>
      </c>
      <c r="T3236" t="s">
        <v>693</v>
      </c>
      <c r="U3236" t="s">
        <v>588</v>
      </c>
      <c r="V3236" t="s">
        <v>23889</v>
      </c>
      <c r="W3236" t="s">
        <v>494</v>
      </c>
      <c r="X3236" t="s">
        <v>23890</v>
      </c>
    </row>
    <row r="3237" spans="1:24" x14ac:dyDescent="0.25">
      <c r="A3237" t="s">
        <v>23891</v>
      </c>
      <c r="B3237" t="s">
        <v>23892</v>
      </c>
      <c r="C3237" s="1" t="str">
        <f t="shared" si="335"/>
        <v>21:0981</v>
      </c>
      <c r="D3237" s="1" t="str">
        <f t="shared" si="336"/>
        <v>21:0001</v>
      </c>
      <c r="E3237" t="s">
        <v>23885</v>
      </c>
      <c r="F3237" t="s">
        <v>23893</v>
      </c>
      <c r="H3237">
        <v>64.065072400000005</v>
      </c>
      <c r="I3237">
        <v>-108.1015419</v>
      </c>
      <c r="J3237" s="1" t="str">
        <f t="shared" si="337"/>
        <v>Till</v>
      </c>
      <c r="K3237" s="1" t="str">
        <f t="shared" si="334"/>
        <v>Grain Mount: 0.25 – 0.50 mm</v>
      </c>
      <c r="L3237" t="s">
        <v>16435</v>
      </c>
      <c r="M3237" s="1" t="str">
        <f>HYPERLINK("http://geochem.nrcan.gc.ca/cdogs/content/kwd/kwd030543_e.htm", "Di")</f>
        <v>Di</v>
      </c>
      <c r="N3237" t="s">
        <v>23894</v>
      </c>
      <c r="O3237" t="s">
        <v>23895</v>
      </c>
      <c r="P3237" t="s">
        <v>2820</v>
      </c>
      <c r="Q3237" t="s">
        <v>4517</v>
      </c>
      <c r="R3237" t="s">
        <v>234</v>
      </c>
      <c r="S3237" t="s">
        <v>23896</v>
      </c>
      <c r="T3237" t="s">
        <v>1081</v>
      </c>
      <c r="U3237" t="s">
        <v>23880</v>
      </c>
      <c r="V3237" t="s">
        <v>23897</v>
      </c>
      <c r="W3237" t="s">
        <v>3000</v>
      </c>
      <c r="X3237" t="s">
        <v>23898</v>
      </c>
    </row>
    <row r="3238" spans="1:24" x14ac:dyDescent="0.25">
      <c r="A3238" t="s">
        <v>23899</v>
      </c>
      <c r="B3238" t="s">
        <v>23900</v>
      </c>
      <c r="C3238" s="1" t="str">
        <f t="shared" si="335"/>
        <v>21:0981</v>
      </c>
      <c r="D3238" s="1" t="str">
        <f t="shared" si="336"/>
        <v>21:0001</v>
      </c>
      <c r="E3238" t="s">
        <v>23885</v>
      </c>
      <c r="F3238" t="s">
        <v>23901</v>
      </c>
      <c r="H3238">
        <v>64.065072400000005</v>
      </c>
      <c r="I3238">
        <v>-108.1015419</v>
      </c>
      <c r="J3238" s="1" t="str">
        <f t="shared" si="337"/>
        <v>Till</v>
      </c>
      <c r="K3238" s="1" t="str">
        <f t="shared" si="334"/>
        <v>Grain Mount: 0.25 – 0.50 mm</v>
      </c>
      <c r="L3238" t="s">
        <v>16435</v>
      </c>
      <c r="M3238" s="1" t="str">
        <f>HYPERLINK("http://geochem.nrcan.gc.ca/cdogs/content/kwd/kwd030125_e.htm", "Rt")</f>
        <v>Rt</v>
      </c>
      <c r="N3238" t="s">
        <v>509</v>
      </c>
      <c r="O3238" t="s">
        <v>170</v>
      </c>
      <c r="P3238" t="s">
        <v>4992</v>
      </c>
      <c r="Q3238" t="s">
        <v>23902</v>
      </c>
      <c r="R3238" t="s">
        <v>33</v>
      </c>
      <c r="S3238" t="s">
        <v>728</v>
      </c>
      <c r="T3238" t="s">
        <v>33</v>
      </c>
      <c r="U3238" t="s">
        <v>223</v>
      </c>
      <c r="V3238" t="s">
        <v>1601</v>
      </c>
      <c r="W3238" t="s">
        <v>23903</v>
      </c>
      <c r="X3238" t="s">
        <v>23904</v>
      </c>
    </row>
    <row r="3239" spans="1:24" x14ac:dyDescent="0.25">
      <c r="A3239" t="s">
        <v>23905</v>
      </c>
      <c r="B3239" t="s">
        <v>23906</v>
      </c>
      <c r="C3239" s="1" t="str">
        <f t="shared" si="335"/>
        <v>21:0981</v>
      </c>
      <c r="D3239" s="1" t="str">
        <f t="shared" si="336"/>
        <v>21:0001</v>
      </c>
      <c r="E3239" t="s">
        <v>23885</v>
      </c>
      <c r="F3239" t="s">
        <v>23907</v>
      </c>
      <c r="H3239">
        <v>64.065072400000005</v>
      </c>
      <c r="I3239">
        <v>-108.1015419</v>
      </c>
      <c r="J3239" s="1" t="str">
        <f t="shared" si="337"/>
        <v>Till</v>
      </c>
      <c r="K3239" s="1" t="str">
        <f t="shared" si="334"/>
        <v>Grain Mount: 0.25 – 0.50 mm</v>
      </c>
      <c r="L3239" t="s">
        <v>16435</v>
      </c>
      <c r="M3239" s="1" t="str">
        <f>HYPERLINK("http://geochem.nrcan.gc.ca/cdogs/content/kwd/kwd030120_e.htm", "Ilm")</f>
        <v>Ilm</v>
      </c>
      <c r="N3239" t="s">
        <v>686</v>
      </c>
      <c r="O3239" t="s">
        <v>170</v>
      </c>
      <c r="P3239" t="s">
        <v>6913</v>
      </c>
      <c r="Q3239" t="s">
        <v>23908</v>
      </c>
      <c r="R3239" t="s">
        <v>61</v>
      </c>
      <c r="S3239" t="s">
        <v>2216</v>
      </c>
      <c r="T3239" t="s">
        <v>23909</v>
      </c>
      <c r="U3239" t="s">
        <v>33</v>
      </c>
      <c r="V3239" t="s">
        <v>5767</v>
      </c>
      <c r="W3239" t="s">
        <v>23910</v>
      </c>
      <c r="X3239" t="s">
        <v>16015</v>
      </c>
    </row>
    <row r="3240" spans="1:24" x14ac:dyDescent="0.25">
      <c r="A3240" t="s">
        <v>23911</v>
      </c>
      <c r="B3240" t="s">
        <v>23912</v>
      </c>
      <c r="C3240" s="1" t="str">
        <f t="shared" si="335"/>
        <v>21:0981</v>
      </c>
      <c r="D3240" s="1" t="str">
        <f t="shared" si="336"/>
        <v>21:0001</v>
      </c>
      <c r="E3240" t="s">
        <v>23885</v>
      </c>
      <c r="F3240" t="s">
        <v>23913</v>
      </c>
      <c r="H3240">
        <v>64.065072400000005</v>
      </c>
      <c r="I3240">
        <v>-108.1015419</v>
      </c>
      <c r="J3240" s="1" t="str">
        <f t="shared" si="337"/>
        <v>Till</v>
      </c>
      <c r="K3240" s="1" t="str">
        <f t="shared" si="334"/>
        <v>Grain Mount: 0.25 – 0.50 mm</v>
      </c>
      <c r="L3240" t="s">
        <v>16435</v>
      </c>
      <c r="M3240" s="1" t="str">
        <f>HYPERLINK("http://geochem.nrcan.gc.ca/cdogs/content/kwd/kwd030120_e.htm", "Ilm")</f>
        <v>Ilm</v>
      </c>
      <c r="N3240" t="s">
        <v>1621</v>
      </c>
      <c r="O3240" t="s">
        <v>718</v>
      </c>
      <c r="P3240" t="s">
        <v>156</v>
      </c>
      <c r="Q3240" t="s">
        <v>23914</v>
      </c>
      <c r="R3240" t="s">
        <v>101</v>
      </c>
      <c r="S3240" t="s">
        <v>23190</v>
      </c>
      <c r="T3240" t="s">
        <v>22849</v>
      </c>
      <c r="U3240" t="s">
        <v>33</v>
      </c>
      <c r="V3240" t="s">
        <v>3741</v>
      </c>
      <c r="W3240" t="s">
        <v>23915</v>
      </c>
      <c r="X3240" t="s">
        <v>23916</v>
      </c>
    </row>
    <row r="3241" spans="1:24" x14ac:dyDescent="0.25">
      <c r="A3241" t="s">
        <v>23917</v>
      </c>
      <c r="B3241" t="s">
        <v>23918</v>
      </c>
      <c r="C3241" s="1" t="str">
        <f t="shared" si="335"/>
        <v>21:0981</v>
      </c>
      <c r="D3241" s="1" t="str">
        <f t="shared" si="336"/>
        <v>21:0001</v>
      </c>
      <c r="E3241" t="s">
        <v>23885</v>
      </c>
      <c r="F3241" t="s">
        <v>23919</v>
      </c>
      <c r="H3241">
        <v>64.065072400000005</v>
      </c>
      <c r="I3241">
        <v>-108.1015419</v>
      </c>
      <c r="J3241" s="1" t="str">
        <f t="shared" si="337"/>
        <v>Till</v>
      </c>
      <c r="K3241" s="1" t="str">
        <f t="shared" si="334"/>
        <v>Grain Mount: 0.25 – 0.50 mm</v>
      </c>
      <c r="L3241" t="s">
        <v>16435</v>
      </c>
      <c r="M3241" s="1" t="str">
        <f>HYPERLINK("http://geochem.nrcan.gc.ca/cdogs/content/kwd/kwd030120_e.htm", "Ilm")</f>
        <v>Ilm</v>
      </c>
      <c r="N3241" t="s">
        <v>115</v>
      </c>
      <c r="O3241" t="s">
        <v>555</v>
      </c>
      <c r="P3241" t="s">
        <v>470</v>
      </c>
      <c r="Q3241" t="s">
        <v>23920</v>
      </c>
      <c r="R3241" t="s">
        <v>33</v>
      </c>
      <c r="S3241" t="s">
        <v>18826</v>
      </c>
      <c r="T3241" t="s">
        <v>14609</v>
      </c>
      <c r="U3241" t="s">
        <v>33</v>
      </c>
      <c r="V3241" t="s">
        <v>2038</v>
      </c>
      <c r="W3241" t="s">
        <v>23319</v>
      </c>
      <c r="X3241" t="s">
        <v>23921</v>
      </c>
    </row>
    <row r="3242" spans="1:24" x14ac:dyDescent="0.25">
      <c r="A3242" t="s">
        <v>23922</v>
      </c>
      <c r="B3242" t="s">
        <v>23923</v>
      </c>
      <c r="C3242" s="1" t="str">
        <f t="shared" si="335"/>
        <v>21:0981</v>
      </c>
      <c r="D3242" s="1" t="str">
        <f t="shared" si="336"/>
        <v>21:0001</v>
      </c>
      <c r="E3242" t="s">
        <v>23885</v>
      </c>
      <c r="F3242" t="s">
        <v>23924</v>
      </c>
      <c r="H3242">
        <v>64.065072400000005</v>
      </c>
      <c r="I3242">
        <v>-108.1015419</v>
      </c>
      <c r="J3242" s="1" t="str">
        <f t="shared" si="337"/>
        <v>Till</v>
      </c>
      <c r="K3242" s="1" t="str">
        <f t="shared" si="334"/>
        <v>Grain Mount: 0.25 – 0.50 mm</v>
      </c>
      <c r="L3242" t="s">
        <v>16435</v>
      </c>
      <c r="M3242" s="1" t="str">
        <f>HYPERLINK("http://geochem.nrcan.gc.ca/cdogs/content/kwd/kwd030120_e.htm", "Ilm")</f>
        <v>Ilm</v>
      </c>
      <c r="N3242" t="s">
        <v>641</v>
      </c>
      <c r="O3242" t="s">
        <v>235</v>
      </c>
      <c r="P3242" t="s">
        <v>291</v>
      </c>
      <c r="Q3242" t="s">
        <v>23925</v>
      </c>
      <c r="R3242" t="s">
        <v>33</v>
      </c>
      <c r="S3242" t="s">
        <v>4748</v>
      </c>
      <c r="T3242" t="s">
        <v>1637</v>
      </c>
      <c r="U3242" t="s">
        <v>33</v>
      </c>
      <c r="V3242" t="s">
        <v>4714</v>
      </c>
      <c r="W3242" t="s">
        <v>23926</v>
      </c>
      <c r="X3242" t="s">
        <v>23927</v>
      </c>
    </row>
    <row r="3243" spans="1:24" x14ac:dyDescent="0.25">
      <c r="A3243" t="s">
        <v>23928</v>
      </c>
      <c r="B3243" t="s">
        <v>23929</v>
      </c>
      <c r="C3243" s="1" t="str">
        <f t="shared" si="335"/>
        <v>21:0981</v>
      </c>
      <c r="D3243" s="1" t="str">
        <f t="shared" si="336"/>
        <v>21:0001</v>
      </c>
      <c r="E3243" t="s">
        <v>23885</v>
      </c>
      <c r="F3243" t="s">
        <v>23930</v>
      </c>
      <c r="H3243">
        <v>64.065072400000005</v>
      </c>
      <c r="I3243">
        <v>-108.1015419</v>
      </c>
      <c r="J3243" s="1" t="str">
        <f t="shared" si="337"/>
        <v>Till</v>
      </c>
      <c r="K3243" s="1" t="str">
        <f t="shared" si="334"/>
        <v>Grain Mount: 0.25 – 0.50 mm</v>
      </c>
      <c r="L3243" t="s">
        <v>16435</v>
      </c>
      <c r="M3243" s="1" t="str">
        <f>HYPERLINK("http://geochem.nrcan.gc.ca/cdogs/content/kwd/kwd030120_e.htm", "Ilm")</f>
        <v>Ilm</v>
      </c>
      <c r="N3243" t="s">
        <v>469</v>
      </c>
      <c r="O3243" t="s">
        <v>686</v>
      </c>
      <c r="P3243" t="s">
        <v>291</v>
      </c>
      <c r="Q3243" t="s">
        <v>20709</v>
      </c>
      <c r="R3243" t="s">
        <v>462</v>
      </c>
      <c r="S3243" t="s">
        <v>10177</v>
      </c>
      <c r="T3243" t="s">
        <v>23931</v>
      </c>
      <c r="U3243" t="s">
        <v>184</v>
      </c>
      <c r="V3243" t="s">
        <v>823</v>
      </c>
      <c r="W3243" t="s">
        <v>22008</v>
      </c>
      <c r="X3243" t="s">
        <v>23932</v>
      </c>
    </row>
    <row r="3244" spans="1:24" x14ac:dyDescent="0.25">
      <c r="A3244" t="s">
        <v>23933</v>
      </c>
      <c r="B3244" t="s">
        <v>23934</v>
      </c>
      <c r="C3244" s="1" t="str">
        <f t="shared" si="335"/>
        <v>21:0981</v>
      </c>
      <c r="D3244" s="1" t="str">
        <f t="shared" si="336"/>
        <v>21:0001</v>
      </c>
      <c r="E3244" t="s">
        <v>23935</v>
      </c>
      <c r="F3244" t="s">
        <v>23936</v>
      </c>
      <c r="H3244">
        <v>64.415641800000003</v>
      </c>
      <c r="I3244">
        <v>-108.57223310000001</v>
      </c>
      <c r="J3244" s="1" t="str">
        <f t="shared" si="337"/>
        <v>Till</v>
      </c>
      <c r="K3244" s="1" t="str">
        <f t="shared" ref="K3244:K3307" si="338">HYPERLINK("http://geochem.nrcan.gc.ca/cdogs/content/kwd/kwd080043_e.htm", "Grain Mount: 0.25 – 0.50 mm")</f>
        <v>Grain Mount: 0.25 – 0.50 mm</v>
      </c>
      <c r="L3244" t="s">
        <v>16435</v>
      </c>
      <c r="M3244" s="1" t="str">
        <f>HYPERLINK("http://geochem.nrcan.gc.ca/cdogs/content/kwd/kwd030525_e.htm", "Sps")</f>
        <v>Sps</v>
      </c>
      <c r="N3244" t="s">
        <v>15348</v>
      </c>
      <c r="O3244" t="s">
        <v>9464</v>
      </c>
      <c r="P3244" t="s">
        <v>291</v>
      </c>
      <c r="Q3244" t="s">
        <v>5033</v>
      </c>
      <c r="R3244" t="s">
        <v>33</v>
      </c>
      <c r="S3244" t="s">
        <v>1309</v>
      </c>
      <c r="T3244" t="s">
        <v>23937</v>
      </c>
      <c r="U3244" t="s">
        <v>33</v>
      </c>
      <c r="V3244" t="s">
        <v>23938</v>
      </c>
      <c r="W3244" t="s">
        <v>6303</v>
      </c>
      <c r="X3244" t="s">
        <v>20091</v>
      </c>
    </row>
    <row r="3245" spans="1:24" x14ac:dyDescent="0.25">
      <c r="A3245" t="s">
        <v>23939</v>
      </c>
      <c r="B3245" t="s">
        <v>23940</v>
      </c>
      <c r="C3245" s="1" t="str">
        <f t="shared" si="335"/>
        <v>21:0981</v>
      </c>
      <c r="D3245" s="1" t="str">
        <f t="shared" si="336"/>
        <v>21:0001</v>
      </c>
      <c r="E3245" t="s">
        <v>23935</v>
      </c>
      <c r="F3245" t="s">
        <v>23941</v>
      </c>
      <c r="H3245">
        <v>64.415641800000003</v>
      </c>
      <c r="I3245">
        <v>-108.57223310000001</v>
      </c>
      <c r="J3245" s="1" t="str">
        <f t="shared" si="337"/>
        <v>Till</v>
      </c>
      <c r="K3245" s="1" t="str">
        <f t="shared" si="338"/>
        <v>Grain Mount: 0.25 – 0.50 mm</v>
      </c>
      <c r="L3245" t="s">
        <v>16435</v>
      </c>
      <c r="M3245" s="1" t="str">
        <f>HYPERLINK("http://geochem.nrcan.gc.ca/cdogs/content/kwd/kwd030524_e.htm", "Alm")</f>
        <v>Alm</v>
      </c>
      <c r="N3245" t="s">
        <v>7816</v>
      </c>
      <c r="O3245" t="s">
        <v>2600</v>
      </c>
      <c r="P3245" t="s">
        <v>1124</v>
      </c>
      <c r="Q3245" t="s">
        <v>23942</v>
      </c>
      <c r="R3245" t="s">
        <v>33</v>
      </c>
      <c r="S3245" t="s">
        <v>14850</v>
      </c>
      <c r="T3245" t="s">
        <v>23943</v>
      </c>
      <c r="U3245" t="s">
        <v>47</v>
      </c>
      <c r="V3245" t="s">
        <v>15781</v>
      </c>
      <c r="W3245" t="s">
        <v>245</v>
      </c>
      <c r="X3245" t="s">
        <v>17396</v>
      </c>
    </row>
    <row r="3246" spans="1:24" x14ac:dyDescent="0.25">
      <c r="A3246" t="s">
        <v>23944</v>
      </c>
      <c r="B3246" t="s">
        <v>23945</v>
      </c>
      <c r="C3246" s="1" t="str">
        <f t="shared" si="335"/>
        <v>21:0981</v>
      </c>
      <c r="D3246" s="1" t="str">
        <f t="shared" si="336"/>
        <v>21:0001</v>
      </c>
      <c r="E3246" t="s">
        <v>23935</v>
      </c>
      <c r="F3246" t="s">
        <v>23946</v>
      </c>
      <c r="H3246">
        <v>64.415641800000003</v>
      </c>
      <c r="I3246">
        <v>-108.57223310000001</v>
      </c>
      <c r="J3246" s="1" t="str">
        <f t="shared" si="337"/>
        <v>Till</v>
      </c>
      <c r="K3246" s="1" t="str">
        <f t="shared" si="338"/>
        <v>Grain Mount: 0.25 – 0.50 mm</v>
      </c>
      <c r="L3246" t="s">
        <v>16435</v>
      </c>
      <c r="M3246" s="1" t="str">
        <f>HYPERLINK("http://geochem.nrcan.gc.ca/cdogs/content/kwd/kwd030543_e.htm", "Di")</f>
        <v>Di</v>
      </c>
      <c r="N3246" t="s">
        <v>19406</v>
      </c>
      <c r="O3246" t="s">
        <v>23947</v>
      </c>
      <c r="P3246" t="s">
        <v>12099</v>
      </c>
      <c r="Q3246" t="s">
        <v>23948</v>
      </c>
      <c r="R3246" t="s">
        <v>33</v>
      </c>
      <c r="S3246" t="s">
        <v>11489</v>
      </c>
      <c r="T3246" t="s">
        <v>489</v>
      </c>
      <c r="U3246" t="s">
        <v>1203</v>
      </c>
      <c r="V3246" t="s">
        <v>23949</v>
      </c>
      <c r="W3246" t="s">
        <v>226</v>
      </c>
      <c r="X3246" t="s">
        <v>5451</v>
      </c>
    </row>
    <row r="3247" spans="1:24" x14ac:dyDescent="0.25">
      <c r="A3247" t="s">
        <v>23950</v>
      </c>
      <c r="B3247" t="s">
        <v>23951</v>
      </c>
      <c r="C3247" s="1" t="str">
        <f t="shared" si="335"/>
        <v>21:0981</v>
      </c>
      <c r="D3247" s="1" t="str">
        <f t="shared" si="336"/>
        <v>21:0001</v>
      </c>
      <c r="E3247" t="s">
        <v>23935</v>
      </c>
      <c r="F3247" t="s">
        <v>23952</v>
      </c>
      <c r="H3247">
        <v>64.415641800000003</v>
      </c>
      <c r="I3247">
        <v>-108.57223310000001</v>
      </c>
      <c r="J3247" s="1" t="str">
        <f t="shared" si="337"/>
        <v>Till</v>
      </c>
      <c r="K3247" s="1" t="str">
        <f t="shared" si="338"/>
        <v>Grain Mount: 0.25 – 0.50 mm</v>
      </c>
      <c r="L3247" t="s">
        <v>16435</v>
      </c>
      <c r="M3247" s="1" t="str">
        <f>HYPERLINK("http://geochem.nrcan.gc.ca/cdogs/content/kwd/kwd030543_e.htm", "Di")</f>
        <v>Di</v>
      </c>
      <c r="N3247" t="s">
        <v>23953</v>
      </c>
      <c r="O3247" t="s">
        <v>23954</v>
      </c>
      <c r="P3247" t="s">
        <v>1876</v>
      </c>
      <c r="Q3247" t="s">
        <v>5792</v>
      </c>
      <c r="R3247" t="s">
        <v>223</v>
      </c>
      <c r="S3247" t="s">
        <v>23955</v>
      </c>
      <c r="T3247" t="s">
        <v>1390</v>
      </c>
      <c r="U3247" t="s">
        <v>4305</v>
      </c>
      <c r="V3247" t="s">
        <v>5043</v>
      </c>
      <c r="W3247" t="s">
        <v>501</v>
      </c>
      <c r="X3247" t="s">
        <v>5176</v>
      </c>
    </row>
    <row r="3248" spans="1:24" x14ac:dyDescent="0.25">
      <c r="A3248" t="s">
        <v>23956</v>
      </c>
      <c r="B3248" t="s">
        <v>23957</v>
      </c>
      <c r="C3248" s="1" t="str">
        <f t="shared" si="335"/>
        <v>21:0981</v>
      </c>
      <c r="D3248" s="1" t="str">
        <f t="shared" si="336"/>
        <v>21:0001</v>
      </c>
      <c r="E3248" t="s">
        <v>23935</v>
      </c>
      <c r="F3248" t="s">
        <v>23958</v>
      </c>
      <c r="H3248">
        <v>64.415641800000003</v>
      </c>
      <c r="I3248">
        <v>-108.57223310000001</v>
      </c>
      <c r="J3248" s="1" t="str">
        <f t="shared" si="337"/>
        <v>Till</v>
      </c>
      <c r="K3248" s="1" t="str">
        <f t="shared" si="338"/>
        <v>Grain Mount: 0.25 – 0.50 mm</v>
      </c>
      <c r="L3248" t="s">
        <v>16435</v>
      </c>
      <c r="M3248" s="1" t="str">
        <f>HYPERLINK("http://geochem.nrcan.gc.ca/cdogs/content/kwd/kwd030543_e.htm", "Di")</f>
        <v>Di</v>
      </c>
      <c r="N3248" t="s">
        <v>19406</v>
      </c>
      <c r="O3248" t="s">
        <v>23959</v>
      </c>
      <c r="P3248" t="s">
        <v>1780</v>
      </c>
      <c r="Q3248" t="s">
        <v>3449</v>
      </c>
      <c r="R3248" t="s">
        <v>87</v>
      </c>
      <c r="S3248" t="s">
        <v>5515</v>
      </c>
      <c r="T3248" t="s">
        <v>1706</v>
      </c>
      <c r="U3248" t="s">
        <v>701</v>
      </c>
      <c r="V3248" t="s">
        <v>10409</v>
      </c>
      <c r="W3248" t="s">
        <v>501</v>
      </c>
      <c r="X3248" t="s">
        <v>6147</v>
      </c>
    </row>
    <row r="3249" spans="1:24" x14ac:dyDescent="0.25">
      <c r="A3249" t="s">
        <v>23960</v>
      </c>
      <c r="B3249" t="s">
        <v>23961</v>
      </c>
      <c r="C3249" s="1" t="str">
        <f t="shared" si="335"/>
        <v>21:0981</v>
      </c>
      <c r="D3249" s="1" t="str">
        <f t="shared" si="336"/>
        <v>21:0001</v>
      </c>
      <c r="E3249" t="s">
        <v>23935</v>
      </c>
      <c r="F3249" t="s">
        <v>23962</v>
      </c>
      <c r="H3249">
        <v>64.415641800000003</v>
      </c>
      <c r="I3249">
        <v>-108.57223310000001</v>
      </c>
      <c r="J3249" s="1" t="str">
        <f t="shared" si="337"/>
        <v>Till</v>
      </c>
      <c r="K3249" s="1" t="str">
        <f t="shared" si="338"/>
        <v>Grain Mount: 0.25 – 0.50 mm</v>
      </c>
      <c r="L3249" t="s">
        <v>16435</v>
      </c>
      <c r="M3249" s="1" t="str">
        <f>HYPERLINK("http://geochem.nrcan.gc.ca/cdogs/content/kwd/kwd030543_e.htm", "Di")</f>
        <v>Di</v>
      </c>
      <c r="N3249" t="s">
        <v>4946</v>
      </c>
      <c r="O3249" t="s">
        <v>23963</v>
      </c>
      <c r="P3249" t="s">
        <v>4718</v>
      </c>
      <c r="Q3249" t="s">
        <v>10776</v>
      </c>
      <c r="R3249" t="s">
        <v>474</v>
      </c>
      <c r="S3249" t="s">
        <v>23964</v>
      </c>
      <c r="T3249" t="s">
        <v>1719</v>
      </c>
      <c r="U3249" t="s">
        <v>5078</v>
      </c>
      <c r="V3249" t="s">
        <v>23965</v>
      </c>
      <c r="W3249" t="s">
        <v>156</v>
      </c>
      <c r="X3249" t="s">
        <v>4552</v>
      </c>
    </row>
    <row r="3250" spans="1:24" x14ac:dyDescent="0.25">
      <c r="A3250" t="s">
        <v>23966</v>
      </c>
      <c r="B3250" t="s">
        <v>23967</v>
      </c>
      <c r="C3250" s="1" t="str">
        <f t="shared" si="335"/>
        <v>21:0981</v>
      </c>
      <c r="D3250" s="1" t="str">
        <f t="shared" si="336"/>
        <v>21:0001</v>
      </c>
      <c r="E3250" t="s">
        <v>23968</v>
      </c>
      <c r="F3250" t="s">
        <v>23969</v>
      </c>
      <c r="H3250">
        <v>64.8396951</v>
      </c>
      <c r="I3250">
        <v>-109.18218760000001</v>
      </c>
      <c r="J3250" s="1" t="str">
        <f t="shared" si="337"/>
        <v>Till</v>
      </c>
      <c r="K3250" s="1" t="str">
        <f t="shared" si="338"/>
        <v>Grain Mount: 0.25 – 0.50 mm</v>
      </c>
      <c r="L3250" t="s">
        <v>16435</v>
      </c>
      <c r="M3250" s="1" t="str">
        <f>HYPERLINK("http://geochem.nrcan.gc.ca/cdogs/content/kwd/kwd030524_e.htm", "Alm")</f>
        <v>Alm</v>
      </c>
      <c r="N3250" t="s">
        <v>2325</v>
      </c>
      <c r="O3250" t="s">
        <v>23970</v>
      </c>
      <c r="P3250" t="s">
        <v>307</v>
      </c>
      <c r="Q3250" t="s">
        <v>23971</v>
      </c>
      <c r="R3250" t="s">
        <v>235</v>
      </c>
      <c r="S3250" t="s">
        <v>23972</v>
      </c>
      <c r="T3250" t="s">
        <v>14066</v>
      </c>
      <c r="U3250" t="s">
        <v>686</v>
      </c>
      <c r="V3250" t="s">
        <v>23973</v>
      </c>
      <c r="W3250" t="s">
        <v>531</v>
      </c>
      <c r="X3250" t="s">
        <v>22371</v>
      </c>
    </row>
    <row r="3251" spans="1:24" x14ac:dyDescent="0.25">
      <c r="A3251" t="s">
        <v>23974</v>
      </c>
      <c r="B3251" t="s">
        <v>23975</v>
      </c>
      <c r="C3251" s="1" t="str">
        <f t="shared" si="335"/>
        <v>21:0981</v>
      </c>
      <c r="D3251" s="1" t="str">
        <f t="shared" si="336"/>
        <v>21:0001</v>
      </c>
      <c r="E3251" t="s">
        <v>23968</v>
      </c>
      <c r="F3251" t="s">
        <v>23976</v>
      </c>
      <c r="H3251">
        <v>64.8396951</v>
      </c>
      <c r="I3251">
        <v>-109.18218760000001</v>
      </c>
      <c r="J3251" s="1" t="str">
        <f t="shared" si="337"/>
        <v>Till</v>
      </c>
      <c r="K3251" s="1" t="str">
        <f t="shared" si="338"/>
        <v>Grain Mount: 0.25 – 0.50 mm</v>
      </c>
      <c r="L3251" t="s">
        <v>16435</v>
      </c>
      <c r="M3251" s="1" t="str">
        <f>HYPERLINK("http://geochem.nrcan.gc.ca/cdogs/content/kwd/kwd030524_e.htm", "Alm")</f>
        <v>Alm</v>
      </c>
      <c r="N3251" t="s">
        <v>8988</v>
      </c>
      <c r="O3251" t="s">
        <v>23977</v>
      </c>
      <c r="P3251" t="s">
        <v>115</v>
      </c>
      <c r="Q3251" t="s">
        <v>23978</v>
      </c>
      <c r="R3251" t="s">
        <v>728</v>
      </c>
      <c r="S3251" t="s">
        <v>23979</v>
      </c>
      <c r="T3251" t="s">
        <v>9574</v>
      </c>
      <c r="U3251" t="s">
        <v>33</v>
      </c>
      <c r="V3251" t="s">
        <v>23980</v>
      </c>
      <c r="W3251" t="s">
        <v>765</v>
      </c>
      <c r="X3251" t="s">
        <v>4878</v>
      </c>
    </row>
    <row r="3252" spans="1:24" x14ac:dyDescent="0.25">
      <c r="A3252" t="s">
        <v>23981</v>
      </c>
      <c r="B3252" t="s">
        <v>23982</v>
      </c>
      <c r="C3252" s="1" t="str">
        <f t="shared" si="335"/>
        <v>21:0981</v>
      </c>
      <c r="D3252" s="1" t="str">
        <f t="shared" si="336"/>
        <v>21:0001</v>
      </c>
      <c r="E3252" t="s">
        <v>23968</v>
      </c>
      <c r="F3252" t="s">
        <v>23983</v>
      </c>
      <c r="H3252">
        <v>64.8396951</v>
      </c>
      <c r="I3252">
        <v>-109.18218760000001</v>
      </c>
      <c r="J3252" s="1" t="str">
        <f t="shared" si="337"/>
        <v>Till</v>
      </c>
      <c r="K3252" s="1" t="str">
        <f t="shared" si="338"/>
        <v>Grain Mount: 0.25 – 0.50 mm</v>
      </c>
      <c r="L3252" t="s">
        <v>16435</v>
      </c>
      <c r="M3252" s="1" t="str">
        <f>HYPERLINK("http://geochem.nrcan.gc.ca/cdogs/content/kwd/kwd030524_e.htm", "Alm")</f>
        <v>Alm</v>
      </c>
      <c r="N3252" t="s">
        <v>23984</v>
      </c>
      <c r="O3252" t="s">
        <v>23985</v>
      </c>
      <c r="P3252" t="s">
        <v>806</v>
      </c>
      <c r="Q3252" t="s">
        <v>23986</v>
      </c>
      <c r="R3252" t="s">
        <v>33</v>
      </c>
      <c r="S3252" t="s">
        <v>23987</v>
      </c>
      <c r="T3252" t="s">
        <v>11377</v>
      </c>
      <c r="U3252" t="s">
        <v>33</v>
      </c>
      <c r="V3252" t="s">
        <v>23988</v>
      </c>
      <c r="W3252" t="s">
        <v>156</v>
      </c>
      <c r="X3252" t="s">
        <v>15962</v>
      </c>
    </row>
    <row r="3253" spans="1:24" x14ac:dyDescent="0.25">
      <c r="A3253" t="s">
        <v>23989</v>
      </c>
      <c r="B3253" t="s">
        <v>23990</v>
      </c>
      <c r="C3253" s="1" t="str">
        <f t="shared" si="335"/>
        <v>21:0981</v>
      </c>
      <c r="D3253" s="1" t="str">
        <f t="shared" si="336"/>
        <v>21:0001</v>
      </c>
      <c r="E3253" t="s">
        <v>23968</v>
      </c>
      <c r="F3253" t="s">
        <v>23991</v>
      </c>
      <c r="H3253">
        <v>64.8396951</v>
      </c>
      <c r="I3253">
        <v>-109.18218760000001</v>
      </c>
      <c r="J3253" s="1" t="str">
        <f t="shared" si="337"/>
        <v>Till</v>
      </c>
      <c r="K3253" s="1" t="str">
        <f t="shared" si="338"/>
        <v>Grain Mount: 0.25 – 0.50 mm</v>
      </c>
      <c r="L3253" t="s">
        <v>16435</v>
      </c>
      <c r="M3253" s="1" t="str">
        <f>HYPERLINK("http://geochem.nrcan.gc.ca/cdogs/content/kwd/kwd030524_e.htm", "Alm")</f>
        <v>Alm</v>
      </c>
      <c r="N3253" t="s">
        <v>23992</v>
      </c>
      <c r="O3253" t="s">
        <v>23993</v>
      </c>
      <c r="P3253" t="s">
        <v>806</v>
      </c>
      <c r="Q3253" t="s">
        <v>23994</v>
      </c>
      <c r="R3253" t="s">
        <v>226</v>
      </c>
      <c r="S3253" t="s">
        <v>16288</v>
      </c>
      <c r="T3253" t="s">
        <v>10415</v>
      </c>
      <c r="U3253" t="s">
        <v>33</v>
      </c>
      <c r="V3253" t="s">
        <v>23995</v>
      </c>
      <c r="W3253" t="s">
        <v>4206</v>
      </c>
      <c r="X3253" t="s">
        <v>23996</v>
      </c>
    </row>
    <row r="3254" spans="1:24" x14ac:dyDescent="0.25">
      <c r="A3254" t="s">
        <v>23997</v>
      </c>
      <c r="B3254" t="s">
        <v>23998</v>
      </c>
      <c r="C3254" s="1" t="str">
        <f t="shared" si="335"/>
        <v>21:0981</v>
      </c>
      <c r="D3254" s="1" t="str">
        <f t="shared" si="336"/>
        <v>21:0001</v>
      </c>
      <c r="E3254" t="s">
        <v>23968</v>
      </c>
      <c r="F3254" t="s">
        <v>23999</v>
      </c>
      <c r="H3254">
        <v>64.8396951</v>
      </c>
      <c r="I3254">
        <v>-109.18218760000001</v>
      </c>
      <c r="J3254" s="1" t="str">
        <f t="shared" si="337"/>
        <v>Till</v>
      </c>
      <c r="K3254" s="1" t="str">
        <f t="shared" si="338"/>
        <v>Grain Mount: 0.25 – 0.50 mm</v>
      </c>
      <c r="L3254" t="s">
        <v>16435</v>
      </c>
      <c r="M3254" s="1" t="str">
        <f>HYPERLINK("http://geochem.nrcan.gc.ca/cdogs/content/kwd/kwd030543_e.htm", "Di")</f>
        <v>Di</v>
      </c>
      <c r="N3254" t="s">
        <v>4922</v>
      </c>
      <c r="O3254" t="s">
        <v>24000</v>
      </c>
      <c r="P3254" t="s">
        <v>3523</v>
      </c>
      <c r="Q3254" t="s">
        <v>24001</v>
      </c>
      <c r="R3254" t="s">
        <v>33</v>
      </c>
      <c r="S3254" t="s">
        <v>24002</v>
      </c>
      <c r="T3254" t="s">
        <v>23696</v>
      </c>
      <c r="U3254" t="s">
        <v>4276</v>
      </c>
      <c r="V3254" t="s">
        <v>19612</v>
      </c>
      <c r="W3254" t="s">
        <v>235</v>
      </c>
      <c r="X3254" t="s">
        <v>24003</v>
      </c>
    </row>
    <row r="3255" spans="1:24" x14ac:dyDescent="0.25">
      <c r="A3255" t="s">
        <v>24004</v>
      </c>
      <c r="B3255" t="s">
        <v>24005</v>
      </c>
      <c r="C3255" s="1" t="str">
        <f t="shared" si="335"/>
        <v>21:0981</v>
      </c>
      <c r="D3255" s="1" t="str">
        <f t="shared" si="336"/>
        <v>21:0001</v>
      </c>
      <c r="E3255" t="s">
        <v>23968</v>
      </c>
      <c r="F3255" t="s">
        <v>24006</v>
      </c>
      <c r="H3255">
        <v>64.8396951</v>
      </c>
      <c r="I3255">
        <v>-109.18218760000001</v>
      </c>
      <c r="J3255" s="1" t="str">
        <f t="shared" si="337"/>
        <v>Till</v>
      </c>
      <c r="K3255" s="1" t="str">
        <f t="shared" si="338"/>
        <v>Grain Mount: 0.25 – 0.50 mm</v>
      </c>
      <c r="L3255" t="s">
        <v>16435</v>
      </c>
      <c r="M3255" s="1" t="str">
        <f>HYPERLINK("http://geochem.nrcan.gc.ca/cdogs/content/kwd/kwd030543_e.htm", "Di")</f>
        <v>Di</v>
      </c>
      <c r="N3255" t="s">
        <v>13817</v>
      </c>
      <c r="O3255" t="s">
        <v>24007</v>
      </c>
      <c r="P3255" t="s">
        <v>939</v>
      </c>
      <c r="Q3255" t="s">
        <v>2630</v>
      </c>
      <c r="R3255" t="s">
        <v>101</v>
      </c>
      <c r="S3255" t="s">
        <v>24008</v>
      </c>
      <c r="T3255" t="s">
        <v>1503</v>
      </c>
      <c r="U3255" t="s">
        <v>21436</v>
      </c>
      <c r="V3255" t="s">
        <v>24009</v>
      </c>
      <c r="W3255" t="s">
        <v>480</v>
      </c>
      <c r="X3255" t="s">
        <v>21735</v>
      </c>
    </row>
    <row r="3256" spans="1:24" x14ac:dyDescent="0.25">
      <c r="A3256" t="s">
        <v>24010</v>
      </c>
      <c r="B3256" t="s">
        <v>24011</v>
      </c>
      <c r="C3256" s="1" t="str">
        <f t="shared" si="335"/>
        <v>21:0981</v>
      </c>
      <c r="D3256" s="1" t="str">
        <f t="shared" si="336"/>
        <v>21:0001</v>
      </c>
      <c r="E3256" t="s">
        <v>23968</v>
      </c>
      <c r="F3256" t="s">
        <v>24012</v>
      </c>
      <c r="H3256">
        <v>64.8396951</v>
      </c>
      <c r="I3256">
        <v>-109.18218760000001</v>
      </c>
      <c r="J3256" s="1" t="str">
        <f t="shared" si="337"/>
        <v>Till</v>
      </c>
      <c r="K3256" s="1" t="str">
        <f t="shared" si="338"/>
        <v>Grain Mount: 0.25 – 0.50 mm</v>
      </c>
      <c r="L3256" t="s">
        <v>16435</v>
      </c>
      <c r="M3256" s="1" t="str">
        <f>HYPERLINK("http://geochem.nrcan.gc.ca/cdogs/content/kwd/kwd030543_e.htm", "Di")</f>
        <v>Di</v>
      </c>
      <c r="N3256" t="s">
        <v>24013</v>
      </c>
      <c r="O3256" t="s">
        <v>24014</v>
      </c>
      <c r="P3256" t="s">
        <v>4060</v>
      </c>
      <c r="Q3256" t="s">
        <v>24015</v>
      </c>
      <c r="R3256" t="s">
        <v>33</v>
      </c>
      <c r="S3256" t="s">
        <v>24016</v>
      </c>
      <c r="T3256" t="s">
        <v>1321</v>
      </c>
      <c r="U3256" t="s">
        <v>1203</v>
      </c>
      <c r="V3256" t="s">
        <v>24017</v>
      </c>
      <c r="W3256" t="s">
        <v>1246</v>
      </c>
      <c r="X3256" t="s">
        <v>11354</v>
      </c>
    </row>
    <row r="3257" spans="1:24" x14ac:dyDescent="0.25">
      <c r="A3257" t="s">
        <v>24018</v>
      </c>
      <c r="B3257" t="s">
        <v>24019</v>
      </c>
      <c r="C3257" s="1" t="str">
        <f t="shared" si="335"/>
        <v>21:0981</v>
      </c>
      <c r="D3257" s="1" t="str">
        <f t="shared" si="336"/>
        <v>21:0001</v>
      </c>
      <c r="E3257" t="s">
        <v>23968</v>
      </c>
      <c r="F3257" t="s">
        <v>24020</v>
      </c>
      <c r="H3257">
        <v>64.8396951</v>
      </c>
      <c r="I3257">
        <v>-109.18218760000001</v>
      </c>
      <c r="J3257" s="1" t="str">
        <f t="shared" si="337"/>
        <v>Till</v>
      </c>
      <c r="K3257" s="1" t="str">
        <f t="shared" si="338"/>
        <v>Grain Mount: 0.25 – 0.50 mm</v>
      </c>
      <c r="L3257" t="s">
        <v>16435</v>
      </c>
      <c r="M3257" s="1" t="str">
        <f>HYPERLINK("http://geochem.nrcan.gc.ca/cdogs/content/kwd/kwd030543_e.htm", "Di")</f>
        <v>Di</v>
      </c>
      <c r="N3257" t="s">
        <v>712</v>
      </c>
      <c r="O3257" t="s">
        <v>24021</v>
      </c>
      <c r="P3257" t="s">
        <v>5147</v>
      </c>
      <c r="Q3257" t="s">
        <v>1468</v>
      </c>
      <c r="R3257" t="s">
        <v>223</v>
      </c>
      <c r="S3257" t="s">
        <v>24022</v>
      </c>
      <c r="T3257" t="s">
        <v>2960</v>
      </c>
      <c r="U3257" t="s">
        <v>16407</v>
      </c>
      <c r="V3257" t="s">
        <v>24023</v>
      </c>
      <c r="W3257" t="s">
        <v>501</v>
      </c>
      <c r="X3257" t="s">
        <v>22944</v>
      </c>
    </row>
    <row r="3258" spans="1:24" x14ac:dyDescent="0.25">
      <c r="A3258" t="s">
        <v>24024</v>
      </c>
      <c r="B3258" t="s">
        <v>24025</v>
      </c>
      <c r="C3258" s="1" t="str">
        <f t="shared" si="335"/>
        <v>21:0981</v>
      </c>
      <c r="D3258" s="1" t="str">
        <f t="shared" si="336"/>
        <v>21:0001</v>
      </c>
      <c r="E3258" t="s">
        <v>23968</v>
      </c>
      <c r="F3258" t="s">
        <v>24026</v>
      </c>
      <c r="H3258">
        <v>64.8396951</v>
      </c>
      <c r="I3258">
        <v>-109.18218760000001</v>
      </c>
      <c r="J3258" s="1" t="str">
        <f t="shared" si="337"/>
        <v>Till</v>
      </c>
      <c r="K3258" s="1" t="str">
        <f t="shared" si="338"/>
        <v>Grain Mount: 0.25 – 0.50 mm</v>
      </c>
      <c r="L3258" t="s">
        <v>16435</v>
      </c>
      <c r="M3258" s="1" t="str">
        <f>HYPERLINK("http://geochem.nrcan.gc.ca/cdogs/content/kwd/kwd030533_e.htm", "Tur")</f>
        <v>Tur</v>
      </c>
      <c r="N3258" t="s">
        <v>24027</v>
      </c>
      <c r="O3258" t="s">
        <v>414</v>
      </c>
      <c r="P3258" t="s">
        <v>449</v>
      </c>
      <c r="Q3258" t="s">
        <v>24028</v>
      </c>
      <c r="R3258" t="s">
        <v>172</v>
      </c>
      <c r="S3258" t="s">
        <v>14175</v>
      </c>
      <c r="T3258" t="s">
        <v>2600</v>
      </c>
      <c r="U3258" t="s">
        <v>24029</v>
      </c>
      <c r="V3258" t="s">
        <v>24030</v>
      </c>
      <c r="W3258" t="s">
        <v>24031</v>
      </c>
      <c r="X3258" t="s">
        <v>24032</v>
      </c>
    </row>
    <row r="3259" spans="1:24" x14ac:dyDescent="0.25">
      <c r="A3259" t="s">
        <v>24033</v>
      </c>
      <c r="B3259" t="s">
        <v>24034</v>
      </c>
      <c r="C3259" s="1" t="str">
        <f t="shared" si="335"/>
        <v>21:0981</v>
      </c>
      <c r="D3259" s="1" t="str">
        <f t="shared" si="336"/>
        <v>21:0001</v>
      </c>
      <c r="E3259" t="s">
        <v>23968</v>
      </c>
      <c r="F3259" t="s">
        <v>24035</v>
      </c>
      <c r="H3259">
        <v>64.8396951</v>
      </c>
      <c r="I3259">
        <v>-109.18218760000001</v>
      </c>
      <c r="J3259" s="1" t="str">
        <f t="shared" si="337"/>
        <v>Till</v>
      </c>
      <c r="K3259" s="1" t="str">
        <f t="shared" si="338"/>
        <v>Grain Mount: 0.25 – 0.50 mm</v>
      </c>
      <c r="L3259" t="s">
        <v>16435</v>
      </c>
      <c r="M3259" s="1" t="str">
        <f>HYPERLINK("http://geochem.nrcan.gc.ca/cdogs/content/kwd/kwd030533_e.htm", "Tur")</f>
        <v>Tur</v>
      </c>
      <c r="N3259" t="s">
        <v>24036</v>
      </c>
      <c r="O3259" t="s">
        <v>1822</v>
      </c>
      <c r="P3259" t="s">
        <v>246</v>
      </c>
      <c r="Q3259" t="s">
        <v>24037</v>
      </c>
      <c r="R3259" t="s">
        <v>115</v>
      </c>
      <c r="S3259" t="s">
        <v>15696</v>
      </c>
      <c r="T3259" t="s">
        <v>1706</v>
      </c>
      <c r="U3259" t="s">
        <v>1973</v>
      </c>
      <c r="V3259" t="s">
        <v>24038</v>
      </c>
      <c r="W3259" t="s">
        <v>12099</v>
      </c>
      <c r="X3259" t="s">
        <v>24039</v>
      </c>
    </row>
    <row r="3260" spans="1:24" x14ac:dyDescent="0.25">
      <c r="A3260" t="s">
        <v>24040</v>
      </c>
      <c r="B3260" t="s">
        <v>24041</v>
      </c>
      <c r="C3260" s="1" t="str">
        <f t="shared" si="335"/>
        <v>21:0981</v>
      </c>
      <c r="D3260" s="1" t="str">
        <f t="shared" si="336"/>
        <v>21:0001</v>
      </c>
      <c r="E3260" t="s">
        <v>24042</v>
      </c>
      <c r="F3260" t="s">
        <v>24043</v>
      </c>
      <c r="H3260">
        <v>64.765640899999994</v>
      </c>
      <c r="I3260">
        <v>-109.2985364</v>
      </c>
      <c r="J3260" s="1" t="str">
        <f t="shared" si="337"/>
        <v>Till</v>
      </c>
      <c r="K3260" s="1" t="str">
        <f t="shared" si="338"/>
        <v>Grain Mount: 0.25 – 0.50 mm</v>
      </c>
      <c r="L3260" t="s">
        <v>16435</v>
      </c>
      <c r="M3260" s="1" t="str">
        <f>HYPERLINK("http://geochem.nrcan.gc.ca/cdogs/content/kwd/kwd030524_e.htm", "Alm")</f>
        <v>Alm</v>
      </c>
      <c r="N3260" t="s">
        <v>6052</v>
      </c>
      <c r="O3260" t="s">
        <v>24044</v>
      </c>
      <c r="P3260" t="s">
        <v>490</v>
      </c>
      <c r="Q3260" t="s">
        <v>24045</v>
      </c>
      <c r="R3260" t="s">
        <v>226</v>
      </c>
      <c r="S3260" t="s">
        <v>4978</v>
      </c>
      <c r="T3260" t="s">
        <v>10319</v>
      </c>
      <c r="U3260" t="s">
        <v>33</v>
      </c>
      <c r="V3260" t="s">
        <v>24046</v>
      </c>
      <c r="W3260" t="s">
        <v>955</v>
      </c>
      <c r="X3260" t="s">
        <v>23196</v>
      </c>
    </row>
    <row r="3261" spans="1:24" x14ac:dyDescent="0.25">
      <c r="A3261" t="s">
        <v>24047</v>
      </c>
      <c r="B3261" t="s">
        <v>24048</v>
      </c>
      <c r="C3261" s="1" t="str">
        <f t="shared" si="335"/>
        <v>21:0981</v>
      </c>
      <c r="D3261" s="1" t="str">
        <f t="shared" si="336"/>
        <v>21:0001</v>
      </c>
      <c r="E3261" t="s">
        <v>24042</v>
      </c>
      <c r="F3261" t="s">
        <v>24049</v>
      </c>
      <c r="H3261">
        <v>64.765640899999994</v>
      </c>
      <c r="I3261">
        <v>-109.2985364</v>
      </c>
      <c r="J3261" s="1" t="str">
        <f t="shared" si="337"/>
        <v>Till</v>
      </c>
      <c r="K3261" s="1" t="str">
        <f t="shared" si="338"/>
        <v>Grain Mount: 0.25 – 0.50 mm</v>
      </c>
      <c r="L3261" t="s">
        <v>16435</v>
      </c>
      <c r="M3261" s="1" t="str">
        <f>HYPERLINK("http://geochem.nrcan.gc.ca/cdogs/content/kwd/kwd030524_e.htm", "Alm")</f>
        <v>Alm</v>
      </c>
      <c r="N3261" t="s">
        <v>13939</v>
      </c>
      <c r="O3261" t="s">
        <v>24050</v>
      </c>
      <c r="P3261" t="s">
        <v>806</v>
      </c>
      <c r="Q3261" t="s">
        <v>24051</v>
      </c>
      <c r="R3261" t="s">
        <v>33</v>
      </c>
      <c r="S3261" t="s">
        <v>6839</v>
      </c>
      <c r="T3261" t="s">
        <v>6519</v>
      </c>
      <c r="U3261" t="s">
        <v>104</v>
      </c>
      <c r="V3261" t="s">
        <v>24052</v>
      </c>
      <c r="W3261" t="s">
        <v>1892</v>
      </c>
      <c r="X3261" t="s">
        <v>17436</v>
      </c>
    </row>
    <row r="3262" spans="1:24" x14ac:dyDescent="0.25">
      <c r="A3262" t="s">
        <v>24053</v>
      </c>
      <c r="B3262" t="s">
        <v>24054</v>
      </c>
      <c r="C3262" s="1" t="str">
        <f t="shared" si="335"/>
        <v>21:0981</v>
      </c>
      <c r="D3262" s="1" t="str">
        <f t="shared" si="336"/>
        <v>21:0001</v>
      </c>
      <c r="E3262" t="s">
        <v>24042</v>
      </c>
      <c r="F3262" t="s">
        <v>24055</v>
      </c>
      <c r="H3262">
        <v>64.765640899999994</v>
      </c>
      <c r="I3262">
        <v>-109.2985364</v>
      </c>
      <c r="J3262" s="1" t="str">
        <f t="shared" si="337"/>
        <v>Till</v>
      </c>
      <c r="K3262" s="1" t="str">
        <f t="shared" si="338"/>
        <v>Grain Mount: 0.25 – 0.50 mm</v>
      </c>
      <c r="L3262" t="s">
        <v>16435</v>
      </c>
      <c r="M3262" s="1" t="str">
        <f>HYPERLINK("http://geochem.nrcan.gc.ca/cdogs/content/kwd/kwd030543_e.htm", "Di")</f>
        <v>Di</v>
      </c>
      <c r="N3262" t="s">
        <v>11209</v>
      </c>
      <c r="O3262" t="s">
        <v>11583</v>
      </c>
      <c r="P3262" t="s">
        <v>24056</v>
      </c>
      <c r="Q3262" t="s">
        <v>24057</v>
      </c>
      <c r="R3262" t="s">
        <v>245</v>
      </c>
      <c r="S3262" t="s">
        <v>6546</v>
      </c>
      <c r="T3262" t="s">
        <v>158</v>
      </c>
      <c r="U3262" t="s">
        <v>21781</v>
      </c>
      <c r="V3262" t="s">
        <v>19808</v>
      </c>
      <c r="W3262" t="s">
        <v>64</v>
      </c>
      <c r="X3262" t="s">
        <v>24058</v>
      </c>
    </row>
    <row r="3263" spans="1:24" x14ac:dyDescent="0.25">
      <c r="A3263" t="s">
        <v>24059</v>
      </c>
      <c r="B3263" t="s">
        <v>24060</v>
      </c>
      <c r="C3263" s="1" t="str">
        <f t="shared" si="335"/>
        <v>21:0981</v>
      </c>
      <c r="D3263" s="1" t="str">
        <f t="shared" si="336"/>
        <v>21:0001</v>
      </c>
      <c r="E3263" t="s">
        <v>24042</v>
      </c>
      <c r="F3263" t="s">
        <v>24061</v>
      </c>
      <c r="H3263">
        <v>64.765640899999994</v>
      </c>
      <c r="I3263">
        <v>-109.2985364</v>
      </c>
      <c r="J3263" s="1" t="str">
        <f t="shared" si="337"/>
        <v>Till</v>
      </c>
      <c r="K3263" s="1" t="str">
        <f t="shared" si="338"/>
        <v>Grain Mount: 0.25 – 0.50 mm</v>
      </c>
      <c r="L3263" t="s">
        <v>16435</v>
      </c>
      <c r="M3263" s="1" t="str">
        <f>HYPERLINK("http://geochem.nrcan.gc.ca/cdogs/content/kwd/kwd030543_e.htm", "Di")</f>
        <v>Di</v>
      </c>
      <c r="N3263" t="s">
        <v>1395</v>
      </c>
      <c r="O3263" t="s">
        <v>24062</v>
      </c>
      <c r="P3263" t="s">
        <v>1925</v>
      </c>
      <c r="Q3263" t="s">
        <v>24063</v>
      </c>
      <c r="R3263" t="s">
        <v>33</v>
      </c>
      <c r="S3263" t="s">
        <v>24064</v>
      </c>
      <c r="T3263" t="s">
        <v>751</v>
      </c>
      <c r="U3263" t="s">
        <v>1215</v>
      </c>
      <c r="V3263" t="s">
        <v>24065</v>
      </c>
      <c r="W3263" t="s">
        <v>1058</v>
      </c>
      <c r="X3263" t="s">
        <v>4809</v>
      </c>
    </row>
    <row r="3264" spans="1:24" x14ac:dyDescent="0.25">
      <c r="A3264" t="s">
        <v>24066</v>
      </c>
      <c r="B3264" t="s">
        <v>24067</v>
      </c>
      <c r="C3264" s="1" t="str">
        <f t="shared" si="335"/>
        <v>21:0981</v>
      </c>
      <c r="D3264" s="1" t="str">
        <f t="shared" si="336"/>
        <v>21:0001</v>
      </c>
      <c r="E3264" t="s">
        <v>24042</v>
      </c>
      <c r="F3264" t="s">
        <v>24068</v>
      </c>
      <c r="H3264">
        <v>64.765640899999994</v>
      </c>
      <c r="I3264">
        <v>-109.2985364</v>
      </c>
      <c r="J3264" s="1" t="str">
        <f t="shared" si="337"/>
        <v>Till</v>
      </c>
      <c r="K3264" s="1" t="str">
        <f t="shared" si="338"/>
        <v>Grain Mount: 0.25 – 0.50 mm</v>
      </c>
      <c r="L3264" t="s">
        <v>16435</v>
      </c>
      <c r="M3264" s="1" t="str">
        <f>HYPERLINK("http://geochem.nrcan.gc.ca/cdogs/content/kwd/kwd030543_e.htm", "Di")</f>
        <v>Di</v>
      </c>
      <c r="N3264" t="s">
        <v>5738</v>
      </c>
      <c r="O3264" t="s">
        <v>24069</v>
      </c>
      <c r="P3264" t="s">
        <v>3021</v>
      </c>
      <c r="Q3264" t="s">
        <v>17223</v>
      </c>
      <c r="R3264" t="s">
        <v>33</v>
      </c>
      <c r="S3264" t="s">
        <v>24070</v>
      </c>
      <c r="T3264" t="s">
        <v>4992</v>
      </c>
      <c r="U3264" t="s">
        <v>7536</v>
      </c>
      <c r="V3264" t="s">
        <v>21229</v>
      </c>
      <c r="W3264" t="s">
        <v>633</v>
      </c>
      <c r="X3264" t="s">
        <v>2741</v>
      </c>
    </row>
    <row r="3265" spans="1:24" x14ac:dyDescent="0.25">
      <c r="A3265" t="s">
        <v>24071</v>
      </c>
      <c r="B3265" t="s">
        <v>24072</v>
      </c>
      <c r="C3265" s="1" t="str">
        <f t="shared" si="335"/>
        <v>21:0981</v>
      </c>
      <c r="D3265" s="1" t="str">
        <f t="shared" si="336"/>
        <v>21:0001</v>
      </c>
      <c r="E3265" t="s">
        <v>24042</v>
      </c>
      <c r="F3265" t="s">
        <v>24073</v>
      </c>
      <c r="H3265">
        <v>64.765640899999994</v>
      </c>
      <c r="I3265">
        <v>-109.2985364</v>
      </c>
      <c r="J3265" s="1" t="str">
        <f t="shared" si="337"/>
        <v>Till</v>
      </c>
      <c r="K3265" s="1" t="str">
        <f t="shared" si="338"/>
        <v>Grain Mount: 0.25 – 0.50 mm</v>
      </c>
      <c r="L3265" t="s">
        <v>16435</v>
      </c>
      <c r="M3265" s="1" t="str">
        <f>HYPERLINK("http://geochem.nrcan.gc.ca/cdogs/content/kwd/kwd030543_e.htm", "Di")</f>
        <v>Di</v>
      </c>
      <c r="N3265" t="s">
        <v>9726</v>
      </c>
      <c r="O3265" t="s">
        <v>1838</v>
      </c>
      <c r="P3265" t="s">
        <v>3235</v>
      </c>
      <c r="Q3265" t="s">
        <v>24074</v>
      </c>
      <c r="R3265" t="s">
        <v>33</v>
      </c>
      <c r="S3265" t="s">
        <v>24075</v>
      </c>
      <c r="T3265" t="s">
        <v>4160</v>
      </c>
      <c r="U3265" t="s">
        <v>16400</v>
      </c>
      <c r="V3265" t="s">
        <v>24076</v>
      </c>
      <c r="W3265" t="s">
        <v>676</v>
      </c>
      <c r="X3265" t="s">
        <v>24077</v>
      </c>
    </row>
    <row r="3266" spans="1:24" x14ac:dyDescent="0.25">
      <c r="A3266" t="s">
        <v>24078</v>
      </c>
      <c r="B3266" t="s">
        <v>24079</v>
      </c>
      <c r="C3266" s="1" t="str">
        <f t="shared" si="335"/>
        <v>21:0981</v>
      </c>
      <c r="D3266" s="1" t="str">
        <f t="shared" si="336"/>
        <v>21:0001</v>
      </c>
      <c r="E3266" t="s">
        <v>24042</v>
      </c>
      <c r="F3266" t="s">
        <v>24080</v>
      </c>
      <c r="H3266">
        <v>64.765640899999994</v>
      </c>
      <c r="I3266">
        <v>-109.2985364</v>
      </c>
      <c r="J3266" s="1" t="str">
        <f t="shared" si="337"/>
        <v>Till</v>
      </c>
      <c r="K3266" s="1" t="str">
        <f t="shared" si="338"/>
        <v>Grain Mount: 0.25 – 0.50 mm</v>
      </c>
      <c r="L3266" t="s">
        <v>16435</v>
      </c>
      <c r="M3266" s="1" t="str">
        <f>HYPERLINK("http://geochem.nrcan.gc.ca/cdogs/content/kwd/kwd030543_e.htm", "Di")</f>
        <v>Di</v>
      </c>
      <c r="N3266" t="s">
        <v>7925</v>
      </c>
      <c r="O3266" t="s">
        <v>24081</v>
      </c>
      <c r="P3266" t="s">
        <v>2392</v>
      </c>
      <c r="Q3266" t="s">
        <v>24082</v>
      </c>
      <c r="R3266" t="s">
        <v>33</v>
      </c>
      <c r="S3266" t="s">
        <v>24083</v>
      </c>
      <c r="T3266" t="s">
        <v>1206</v>
      </c>
      <c r="U3266" t="s">
        <v>3130</v>
      </c>
      <c r="V3266" t="s">
        <v>24084</v>
      </c>
      <c r="W3266" t="s">
        <v>61</v>
      </c>
      <c r="X3266" t="s">
        <v>24085</v>
      </c>
    </row>
    <row r="3267" spans="1:24" x14ac:dyDescent="0.25">
      <c r="A3267" t="s">
        <v>24086</v>
      </c>
      <c r="B3267" t="s">
        <v>24087</v>
      </c>
      <c r="C3267" s="1" t="str">
        <f t="shared" si="335"/>
        <v>21:0981</v>
      </c>
      <c r="D3267" s="1" t="str">
        <f t="shared" si="336"/>
        <v>21:0001</v>
      </c>
      <c r="E3267" t="s">
        <v>24042</v>
      </c>
      <c r="F3267" t="s">
        <v>24088</v>
      </c>
      <c r="H3267">
        <v>64.765640899999994</v>
      </c>
      <c r="I3267">
        <v>-109.2985364</v>
      </c>
      <c r="J3267" s="1" t="str">
        <f t="shared" si="337"/>
        <v>Till</v>
      </c>
      <c r="K3267" s="1" t="str">
        <f t="shared" si="338"/>
        <v>Grain Mount: 0.25 – 0.50 mm</v>
      </c>
      <c r="L3267" t="s">
        <v>16435</v>
      </c>
      <c r="M3267" s="1" t="str">
        <f>HYPERLINK("http://geochem.nrcan.gc.ca/cdogs/content/kwd/kwd030120_e.htm", "Ilm")</f>
        <v>Ilm</v>
      </c>
      <c r="N3267" t="s">
        <v>641</v>
      </c>
      <c r="O3267" t="s">
        <v>220</v>
      </c>
      <c r="P3267" t="s">
        <v>61</v>
      </c>
      <c r="Q3267" t="s">
        <v>24089</v>
      </c>
      <c r="R3267" t="s">
        <v>90</v>
      </c>
      <c r="S3267" t="s">
        <v>2423</v>
      </c>
      <c r="T3267" t="s">
        <v>8726</v>
      </c>
      <c r="U3267" t="s">
        <v>33</v>
      </c>
      <c r="V3267" t="s">
        <v>400</v>
      </c>
      <c r="W3267" t="s">
        <v>24090</v>
      </c>
      <c r="X3267" t="s">
        <v>19070</v>
      </c>
    </row>
    <row r="3268" spans="1:24" x14ac:dyDescent="0.25">
      <c r="A3268" t="s">
        <v>24091</v>
      </c>
      <c r="B3268" t="s">
        <v>24092</v>
      </c>
      <c r="C3268" s="1" t="str">
        <f t="shared" si="335"/>
        <v>21:0981</v>
      </c>
      <c r="D3268" s="1" t="str">
        <f t="shared" si="336"/>
        <v>21:0001</v>
      </c>
      <c r="E3268" t="s">
        <v>24042</v>
      </c>
      <c r="F3268" t="s">
        <v>24093</v>
      </c>
      <c r="H3268">
        <v>64.765640899999994</v>
      </c>
      <c r="I3268">
        <v>-109.2985364</v>
      </c>
      <c r="J3268" s="1" t="str">
        <f t="shared" si="337"/>
        <v>Till</v>
      </c>
      <c r="K3268" s="1" t="str">
        <f t="shared" si="338"/>
        <v>Grain Mount: 0.25 – 0.50 mm</v>
      </c>
      <c r="L3268" t="s">
        <v>16435</v>
      </c>
      <c r="M3268" s="1" t="str">
        <f>HYPERLINK("http://geochem.nrcan.gc.ca/cdogs/content/kwd/kwd030120_e.htm", "Ilm")</f>
        <v>Ilm</v>
      </c>
      <c r="N3268" t="s">
        <v>686</v>
      </c>
      <c r="O3268" t="s">
        <v>255</v>
      </c>
      <c r="P3268" t="s">
        <v>421</v>
      </c>
      <c r="Q3268" t="s">
        <v>24094</v>
      </c>
      <c r="R3268" t="s">
        <v>462</v>
      </c>
      <c r="S3268" t="s">
        <v>411</v>
      </c>
      <c r="T3268" t="s">
        <v>14064</v>
      </c>
      <c r="U3268" t="s">
        <v>33</v>
      </c>
      <c r="V3268" t="s">
        <v>1503</v>
      </c>
      <c r="W3268" t="s">
        <v>24095</v>
      </c>
      <c r="X3268" t="s">
        <v>24096</v>
      </c>
    </row>
    <row r="3269" spans="1:24" x14ac:dyDescent="0.25">
      <c r="A3269" t="s">
        <v>24097</v>
      </c>
      <c r="B3269" t="s">
        <v>24098</v>
      </c>
      <c r="C3269" s="1" t="str">
        <f t="shared" si="335"/>
        <v>21:0981</v>
      </c>
      <c r="D3269" s="1" t="str">
        <f t="shared" si="336"/>
        <v>21:0001</v>
      </c>
      <c r="E3269" t="s">
        <v>24099</v>
      </c>
      <c r="F3269" t="s">
        <v>24100</v>
      </c>
      <c r="H3269">
        <v>64.716163300000005</v>
      </c>
      <c r="I3269">
        <v>-108.9572714</v>
      </c>
      <c r="J3269" s="1" t="str">
        <f t="shared" si="337"/>
        <v>Till</v>
      </c>
      <c r="K3269" s="1" t="str">
        <f t="shared" si="338"/>
        <v>Grain Mount: 0.25 – 0.50 mm</v>
      </c>
      <c r="L3269" t="s">
        <v>16435</v>
      </c>
      <c r="M3269" s="1" t="str">
        <f>HYPERLINK("http://geochem.nrcan.gc.ca/cdogs/content/kwd/kwd030524_e.htm", "Alm")</f>
        <v>Alm</v>
      </c>
      <c r="N3269" t="s">
        <v>8708</v>
      </c>
      <c r="O3269" t="s">
        <v>24101</v>
      </c>
      <c r="P3269" t="s">
        <v>221</v>
      </c>
      <c r="Q3269" t="s">
        <v>24102</v>
      </c>
      <c r="R3269" t="s">
        <v>33</v>
      </c>
      <c r="S3269" t="s">
        <v>12935</v>
      </c>
      <c r="T3269" t="s">
        <v>24103</v>
      </c>
      <c r="U3269" t="s">
        <v>33</v>
      </c>
      <c r="V3269" t="s">
        <v>24104</v>
      </c>
      <c r="W3269" t="s">
        <v>104</v>
      </c>
      <c r="X3269" t="s">
        <v>24105</v>
      </c>
    </row>
    <row r="3270" spans="1:24" x14ac:dyDescent="0.25">
      <c r="A3270" t="s">
        <v>24106</v>
      </c>
      <c r="B3270" t="s">
        <v>24107</v>
      </c>
      <c r="C3270" s="1" t="str">
        <f t="shared" si="335"/>
        <v>21:0981</v>
      </c>
      <c r="D3270" s="1" t="str">
        <f t="shared" si="336"/>
        <v>21:0001</v>
      </c>
      <c r="E3270" t="s">
        <v>24099</v>
      </c>
      <c r="F3270" t="s">
        <v>24108</v>
      </c>
      <c r="H3270">
        <v>64.716163300000005</v>
      </c>
      <c r="I3270">
        <v>-108.9572714</v>
      </c>
      <c r="J3270" s="1" t="str">
        <f t="shared" si="337"/>
        <v>Till</v>
      </c>
      <c r="K3270" s="1" t="str">
        <f t="shared" si="338"/>
        <v>Grain Mount: 0.25 – 0.50 mm</v>
      </c>
      <c r="L3270" t="s">
        <v>16435</v>
      </c>
      <c r="M3270" s="1" t="str">
        <f>HYPERLINK("http://geochem.nrcan.gc.ca/cdogs/content/kwd/kwd030524_e.htm", "Alm")</f>
        <v>Alm</v>
      </c>
      <c r="N3270" t="s">
        <v>24109</v>
      </c>
      <c r="O3270" t="s">
        <v>24110</v>
      </c>
      <c r="P3270" t="s">
        <v>221</v>
      </c>
      <c r="Q3270" t="s">
        <v>24111</v>
      </c>
      <c r="R3270" t="s">
        <v>33</v>
      </c>
      <c r="S3270" t="s">
        <v>15650</v>
      </c>
      <c r="T3270" t="s">
        <v>24112</v>
      </c>
      <c r="U3270" t="s">
        <v>33</v>
      </c>
      <c r="V3270" t="s">
        <v>24113</v>
      </c>
      <c r="W3270" t="s">
        <v>307</v>
      </c>
      <c r="X3270" t="s">
        <v>24114</v>
      </c>
    </row>
    <row r="3271" spans="1:24" x14ac:dyDescent="0.25">
      <c r="A3271" t="s">
        <v>24115</v>
      </c>
      <c r="B3271" t="s">
        <v>24116</v>
      </c>
      <c r="C3271" s="1" t="str">
        <f t="shared" si="335"/>
        <v>21:0981</v>
      </c>
      <c r="D3271" s="1" t="str">
        <f t="shared" si="336"/>
        <v>21:0001</v>
      </c>
      <c r="E3271" t="s">
        <v>24099</v>
      </c>
      <c r="F3271" t="s">
        <v>24117</v>
      </c>
      <c r="H3271">
        <v>64.716163300000005</v>
      </c>
      <c r="I3271">
        <v>-108.9572714</v>
      </c>
      <c r="J3271" s="1" t="str">
        <f t="shared" si="337"/>
        <v>Till</v>
      </c>
      <c r="K3271" s="1" t="str">
        <f t="shared" si="338"/>
        <v>Grain Mount: 0.25 – 0.50 mm</v>
      </c>
      <c r="L3271" t="s">
        <v>16435</v>
      </c>
      <c r="M3271" s="1" t="str">
        <f>HYPERLINK("http://geochem.nrcan.gc.ca/cdogs/content/kwd/kwd030524_e.htm", "Alm")</f>
        <v>Alm</v>
      </c>
      <c r="N3271" t="s">
        <v>24118</v>
      </c>
      <c r="O3271" t="s">
        <v>24119</v>
      </c>
      <c r="P3271" t="s">
        <v>291</v>
      </c>
      <c r="Q3271" t="s">
        <v>24120</v>
      </c>
      <c r="R3271" t="s">
        <v>33</v>
      </c>
      <c r="S3271" t="s">
        <v>24121</v>
      </c>
      <c r="T3271" t="s">
        <v>4524</v>
      </c>
      <c r="U3271" t="s">
        <v>33</v>
      </c>
      <c r="V3271" t="s">
        <v>24122</v>
      </c>
      <c r="W3271" t="s">
        <v>156</v>
      </c>
      <c r="X3271" t="s">
        <v>24123</v>
      </c>
    </row>
    <row r="3272" spans="1:24" x14ac:dyDescent="0.25">
      <c r="A3272" t="s">
        <v>24124</v>
      </c>
      <c r="B3272" t="s">
        <v>24125</v>
      </c>
      <c r="C3272" s="1" t="str">
        <f t="shared" si="335"/>
        <v>21:0981</v>
      </c>
      <c r="D3272" s="1" t="str">
        <f t="shared" si="336"/>
        <v>21:0001</v>
      </c>
      <c r="E3272" t="s">
        <v>24099</v>
      </c>
      <c r="F3272" t="s">
        <v>24126</v>
      </c>
      <c r="H3272">
        <v>64.716163300000005</v>
      </c>
      <c r="I3272">
        <v>-108.9572714</v>
      </c>
      <c r="J3272" s="1" t="str">
        <f t="shared" si="337"/>
        <v>Till</v>
      </c>
      <c r="K3272" s="1" t="str">
        <f t="shared" si="338"/>
        <v>Grain Mount: 0.25 – 0.50 mm</v>
      </c>
      <c r="L3272" t="s">
        <v>16435</v>
      </c>
      <c r="M3272" s="1" t="str">
        <f>HYPERLINK("http://geochem.nrcan.gc.ca/cdogs/content/kwd/kwd030524_e.htm", "Alm")</f>
        <v>Alm</v>
      </c>
      <c r="N3272" t="s">
        <v>8189</v>
      </c>
      <c r="O3272" t="s">
        <v>24127</v>
      </c>
      <c r="P3272" t="s">
        <v>449</v>
      </c>
      <c r="Q3272" t="s">
        <v>24128</v>
      </c>
      <c r="R3272" t="s">
        <v>33</v>
      </c>
      <c r="S3272" t="s">
        <v>24129</v>
      </c>
      <c r="T3272" t="s">
        <v>19351</v>
      </c>
      <c r="U3272" t="s">
        <v>33</v>
      </c>
      <c r="V3272" t="s">
        <v>24130</v>
      </c>
      <c r="W3272" t="s">
        <v>1027</v>
      </c>
      <c r="X3272" t="s">
        <v>24131</v>
      </c>
    </row>
    <row r="3273" spans="1:24" x14ac:dyDescent="0.25">
      <c r="A3273" t="s">
        <v>24132</v>
      </c>
      <c r="B3273" t="s">
        <v>24133</v>
      </c>
      <c r="C3273" s="1" t="str">
        <f t="shared" si="335"/>
        <v>21:0981</v>
      </c>
      <c r="D3273" s="1" t="str">
        <f t="shared" si="336"/>
        <v>21:0001</v>
      </c>
      <c r="E3273" t="s">
        <v>24099</v>
      </c>
      <c r="F3273" t="s">
        <v>24134</v>
      </c>
      <c r="H3273">
        <v>64.716163300000005</v>
      </c>
      <c r="I3273">
        <v>-108.9572714</v>
      </c>
      <c r="J3273" s="1" t="str">
        <f t="shared" si="337"/>
        <v>Till</v>
      </c>
      <c r="K3273" s="1" t="str">
        <f t="shared" si="338"/>
        <v>Grain Mount: 0.25 – 0.50 mm</v>
      </c>
      <c r="L3273" t="s">
        <v>16435</v>
      </c>
      <c r="M3273" s="1" t="str">
        <f>HYPERLINK("http://geochem.nrcan.gc.ca/cdogs/content/kwd/kwd030524_e.htm", "Alm")</f>
        <v>Alm</v>
      </c>
      <c r="N3273" t="s">
        <v>13873</v>
      </c>
      <c r="O3273" t="s">
        <v>24135</v>
      </c>
      <c r="P3273" t="s">
        <v>186</v>
      </c>
      <c r="Q3273" t="s">
        <v>24136</v>
      </c>
      <c r="R3273" t="s">
        <v>170</v>
      </c>
      <c r="S3273" t="s">
        <v>16982</v>
      </c>
      <c r="T3273" t="s">
        <v>1492</v>
      </c>
      <c r="U3273" t="s">
        <v>87</v>
      </c>
      <c r="V3273" t="s">
        <v>24137</v>
      </c>
      <c r="W3273" t="s">
        <v>5250</v>
      </c>
      <c r="X3273" t="s">
        <v>24138</v>
      </c>
    </row>
    <row r="3274" spans="1:24" x14ac:dyDescent="0.25">
      <c r="A3274" t="s">
        <v>24139</v>
      </c>
      <c r="B3274" t="s">
        <v>24140</v>
      </c>
      <c r="C3274" s="1" t="str">
        <f t="shared" si="335"/>
        <v>21:0981</v>
      </c>
      <c r="D3274" s="1" t="str">
        <f t="shared" si="336"/>
        <v>21:0001</v>
      </c>
      <c r="E3274" t="s">
        <v>24099</v>
      </c>
      <c r="F3274" t="s">
        <v>24141</v>
      </c>
      <c r="H3274">
        <v>64.716163300000005</v>
      </c>
      <c r="I3274">
        <v>-108.9572714</v>
      </c>
      <c r="J3274" s="1" t="str">
        <f t="shared" si="337"/>
        <v>Till</v>
      </c>
      <c r="K3274" s="1" t="str">
        <f t="shared" si="338"/>
        <v>Grain Mount: 0.25 – 0.50 mm</v>
      </c>
      <c r="L3274" t="s">
        <v>16435</v>
      </c>
      <c r="M3274" s="1" t="str">
        <f>HYPERLINK("http://geochem.nrcan.gc.ca/cdogs/content/kwd/kwd030543_e.htm", "Di")</f>
        <v>Di</v>
      </c>
      <c r="N3274" t="s">
        <v>13372</v>
      </c>
      <c r="O3274" t="s">
        <v>24142</v>
      </c>
      <c r="P3274" t="s">
        <v>9356</v>
      </c>
      <c r="Q3274" t="s">
        <v>7903</v>
      </c>
      <c r="R3274" t="s">
        <v>220</v>
      </c>
      <c r="S3274" t="s">
        <v>24143</v>
      </c>
      <c r="T3274" t="s">
        <v>10047</v>
      </c>
      <c r="U3274" t="s">
        <v>2820</v>
      </c>
      <c r="V3274" t="s">
        <v>24144</v>
      </c>
      <c r="W3274" t="s">
        <v>120</v>
      </c>
      <c r="X3274" t="s">
        <v>24145</v>
      </c>
    </row>
    <row r="3275" spans="1:24" x14ac:dyDescent="0.25">
      <c r="A3275" t="s">
        <v>24146</v>
      </c>
      <c r="B3275" t="s">
        <v>24147</v>
      </c>
      <c r="C3275" s="1" t="str">
        <f t="shared" si="335"/>
        <v>21:0981</v>
      </c>
      <c r="D3275" s="1" t="str">
        <f t="shared" si="336"/>
        <v>21:0001</v>
      </c>
      <c r="E3275" t="s">
        <v>24099</v>
      </c>
      <c r="F3275" t="s">
        <v>24148</v>
      </c>
      <c r="H3275">
        <v>64.716163300000005</v>
      </c>
      <c r="I3275">
        <v>-108.9572714</v>
      </c>
      <c r="J3275" s="1" t="str">
        <f t="shared" si="337"/>
        <v>Till</v>
      </c>
      <c r="K3275" s="1" t="str">
        <f t="shared" si="338"/>
        <v>Grain Mount: 0.25 – 0.50 mm</v>
      </c>
      <c r="L3275" t="s">
        <v>16435</v>
      </c>
      <c r="M3275" s="1" t="str">
        <f>HYPERLINK("http://geochem.nrcan.gc.ca/cdogs/content/kwd/kwd030543_e.htm", "Di")</f>
        <v>Di</v>
      </c>
      <c r="N3275" t="s">
        <v>24149</v>
      </c>
      <c r="O3275" t="s">
        <v>24014</v>
      </c>
      <c r="P3275" t="s">
        <v>1409</v>
      </c>
      <c r="Q3275" t="s">
        <v>24150</v>
      </c>
      <c r="R3275" t="s">
        <v>47</v>
      </c>
      <c r="S3275" t="s">
        <v>24151</v>
      </c>
      <c r="T3275" t="s">
        <v>693</v>
      </c>
      <c r="U3275" t="s">
        <v>24152</v>
      </c>
      <c r="V3275" t="s">
        <v>15936</v>
      </c>
      <c r="W3275" t="s">
        <v>238</v>
      </c>
      <c r="X3275" t="s">
        <v>24153</v>
      </c>
    </row>
    <row r="3276" spans="1:24" x14ac:dyDescent="0.25">
      <c r="A3276" t="s">
        <v>24154</v>
      </c>
      <c r="B3276" t="s">
        <v>24155</v>
      </c>
      <c r="C3276" s="1" t="str">
        <f t="shared" si="335"/>
        <v>21:0981</v>
      </c>
      <c r="D3276" s="1" t="str">
        <f t="shared" si="336"/>
        <v>21:0001</v>
      </c>
      <c r="E3276" t="s">
        <v>24099</v>
      </c>
      <c r="F3276" t="s">
        <v>24156</v>
      </c>
      <c r="H3276">
        <v>64.716163300000005</v>
      </c>
      <c r="I3276">
        <v>-108.9572714</v>
      </c>
      <c r="J3276" s="1" t="str">
        <f t="shared" si="337"/>
        <v>Till</v>
      </c>
      <c r="K3276" s="1" t="str">
        <f t="shared" si="338"/>
        <v>Grain Mount: 0.25 – 0.50 mm</v>
      </c>
      <c r="L3276" t="s">
        <v>16435</v>
      </c>
      <c r="M3276" s="1" t="str">
        <f>HYPERLINK("http://geochem.nrcan.gc.ca/cdogs/content/kwd/kwd030120_e.htm", "Ilm")</f>
        <v>Ilm</v>
      </c>
      <c r="N3276" t="s">
        <v>170</v>
      </c>
      <c r="O3276" t="s">
        <v>50</v>
      </c>
      <c r="P3276" t="s">
        <v>469</v>
      </c>
      <c r="Q3276" t="s">
        <v>24157</v>
      </c>
      <c r="R3276" t="s">
        <v>90</v>
      </c>
      <c r="S3276" t="s">
        <v>5478</v>
      </c>
      <c r="T3276" t="s">
        <v>24158</v>
      </c>
      <c r="U3276" t="s">
        <v>33</v>
      </c>
      <c r="V3276" t="s">
        <v>103</v>
      </c>
      <c r="W3276" t="s">
        <v>24159</v>
      </c>
      <c r="X3276" t="s">
        <v>24160</v>
      </c>
    </row>
    <row r="3277" spans="1:24" x14ac:dyDescent="0.25">
      <c r="A3277" t="s">
        <v>24161</v>
      </c>
      <c r="B3277" t="s">
        <v>24162</v>
      </c>
      <c r="C3277" s="1" t="str">
        <f t="shared" si="335"/>
        <v>21:0981</v>
      </c>
      <c r="D3277" s="1" t="str">
        <f t="shared" si="336"/>
        <v>21:0001</v>
      </c>
      <c r="E3277" t="s">
        <v>24099</v>
      </c>
      <c r="F3277" t="s">
        <v>24163</v>
      </c>
      <c r="H3277">
        <v>64.716163300000005</v>
      </c>
      <c r="I3277">
        <v>-108.9572714</v>
      </c>
      <c r="J3277" s="1" t="str">
        <f t="shared" si="337"/>
        <v>Till</v>
      </c>
      <c r="K3277" s="1" t="str">
        <f t="shared" si="338"/>
        <v>Grain Mount: 0.25 – 0.50 mm</v>
      </c>
      <c r="L3277" t="s">
        <v>16435</v>
      </c>
      <c r="M3277" s="1" t="str">
        <f>HYPERLINK("http://geochem.nrcan.gc.ca/cdogs/content/kwd/kwd030120_e.htm", "Ilm")</f>
        <v>Ilm</v>
      </c>
      <c r="N3277" t="s">
        <v>645</v>
      </c>
      <c r="O3277" t="s">
        <v>641</v>
      </c>
      <c r="P3277" t="s">
        <v>380</v>
      </c>
      <c r="Q3277" t="s">
        <v>11748</v>
      </c>
      <c r="R3277" t="s">
        <v>33</v>
      </c>
      <c r="S3277" t="s">
        <v>1254</v>
      </c>
      <c r="T3277" t="s">
        <v>511</v>
      </c>
      <c r="U3277" t="s">
        <v>331</v>
      </c>
      <c r="V3277" t="s">
        <v>161</v>
      </c>
      <c r="W3277" t="s">
        <v>24164</v>
      </c>
      <c r="X3277" t="s">
        <v>24165</v>
      </c>
    </row>
    <row r="3278" spans="1:24" x14ac:dyDescent="0.25">
      <c r="A3278" t="s">
        <v>24166</v>
      </c>
      <c r="B3278" t="s">
        <v>24167</v>
      </c>
      <c r="C3278" s="1" t="str">
        <f t="shared" si="335"/>
        <v>21:0981</v>
      </c>
      <c r="D3278" s="1" t="str">
        <f t="shared" si="336"/>
        <v>21:0001</v>
      </c>
      <c r="E3278" t="s">
        <v>24099</v>
      </c>
      <c r="F3278" t="s">
        <v>24168</v>
      </c>
      <c r="H3278">
        <v>64.716163300000005</v>
      </c>
      <c r="I3278">
        <v>-108.9572714</v>
      </c>
      <c r="J3278" s="1" t="str">
        <f t="shared" si="337"/>
        <v>Till</v>
      </c>
      <c r="K3278" s="1" t="str">
        <f t="shared" si="338"/>
        <v>Grain Mount: 0.25 – 0.50 mm</v>
      </c>
      <c r="L3278" t="s">
        <v>16435</v>
      </c>
      <c r="M3278" s="1" t="str">
        <f>HYPERLINK("http://geochem.nrcan.gc.ca/cdogs/content/kwd/kwd030536_e.htm", "Lcx")</f>
        <v>Lcx</v>
      </c>
      <c r="N3278" t="s">
        <v>398</v>
      </c>
      <c r="O3278" t="s">
        <v>33</v>
      </c>
      <c r="P3278" t="s">
        <v>207</v>
      </c>
      <c r="Q3278" t="s">
        <v>24169</v>
      </c>
      <c r="R3278" t="s">
        <v>90</v>
      </c>
      <c r="S3278" t="s">
        <v>3921</v>
      </c>
      <c r="T3278" t="s">
        <v>8764</v>
      </c>
      <c r="U3278" t="s">
        <v>33</v>
      </c>
      <c r="V3278" t="s">
        <v>21045</v>
      </c>
      <c r="W3278" t="s">
        <v>24170</v>
      </c>
      <c r="X3278" t="s">
        <v>22052</v>
      </c>
    </row>
    <row r="3279" spans="1:24" x14ac:dyDescent="0.25">
      <c r="A3279" t="s">
        <v>24171</v>
      </c>
      <c r="B3279" t="s">
        <v>24172</v>
      </c>
      <c r="C3279" s="1" t="str">
        <f t="shared" si="335"/>
        <v>21:0981</v>
      </c>
      <c r="D3279" s="1" t="str">
        <f t="shared" si="336"/>
        <v>21:0001</v>
      </c>
      <c r="E3279" t="s">
        <v>24099</v>
      </c>
      <c r="F3279" t="s">
        <v>24173</v>
      </c>
      <c r="H3279">
        <v>64.716163300000005</v>
      </c>
      <c r="I3279">
        <v>-108.9572714</v>
      </c>
      <c r="J3279" s="1" t="str">
        <f t="shared" si="337"/>
        <v>Till</v>
      </c>
      <c r="K3279" s="1" t="str">
        <f t="shared" si="338"/>
        <v>Grain Mount: 0.25 – 0.50 mm</v>
      </c>
      <c r="L3279" t="s">
        <v>16435</v>
      </c>
      <c r="M3279" s="1" t="str">
        <f>HYPERLINK("http://geochem.nrcan.gc.ca/cdogs/content/kwd/kwd030115_e.htm", "Chr")</f>
        <v>Chr</v>
      </c>
      <c r="N3279" t="s">
        <v>24174</v>
      </c>
      <c r="O3279" t="s">
        <v>555</v>
      </c>
      <c r="P3279" t="s">
        <v>24175</v>
      </c>
      <c r="Q3279" t="s">
        <v>24176</v>
      </c>
      <c r="R3279" t="s">
        <v>246</v>
      </c>
      <c r="S3279" t="s">
        <v>24177</v>
      </c>
      <c r="T3279" t="s">
        <v>1705</v>
      </c>
      <c r="U3279" t="s">
        <v>33</v>
      </c>
      <c r="V3279" t="s">
        <v>2634</v>
      </c>
      <c r="W3279" t="s">
        <v>2927</v>
      </c>
      <c r="X3279" t="s">
        <v>190</v>
      </c>
    </row>
    <row r="3280" spans="1:24" x14ac:dyDescent="0.25">
      <c r="A3280" t="s">
        <v>24178</v>
      </c>
      <c r="B3280" t="s">
        <v>24179</v>
      </c>
      <c r="C3280" s="1" t="str">
        <f t="shared" si="335"/>
        <v>21:0981</v>
      </c>
      <c r="D3280" s="1" t="str">
        <f t="shared" si="336"/>
        <v>21:0001</v>
      </c>
      <c r="E3280" t="s">
        <v>24099</v>
      </c>
      <c r="F3280" t="s">
        <v>24180</v>
      </c>
      <c r="H3280">
        <v>64.716163300000005</v>
      </c>
      <c r="I3280">
        <v>-108.9572714</v>
      </c>
      <c r="J3280" s="1" t="str">
        <f t="shared" si="337"/>
        <v>Till</v>
      </c>
      <c r="K3280" s="1" t="str">
        <f t="shared" si="338"/>
        <v>Grain Mount: 0.25 – 0.50 mm</v>
      </c>
      <c r="L3280" t="s">
        <v>16435</v>
      </c>
      <c r="M3280" s="1" t="str">
        <f>HYPERLINK("http://geochem.nrcan.gc.ca/cdogs/content/kwd/kwd030115_e.htm", "Chr")</f>
        <v>Chr</v>
      </c>
      <c r="N3280" t="s">
        <v>24181</v>
      </c>
      <c r="O3280" t="s">
        <v>366</v>
      </c>
      <c r="P3280" t="s">
        <v>24182</v>
      </c>
      <c r="Q3280" t="s">
        <v>24183</v>
      </c>
      <c r="R3280" t="s">
        <v>33</v>
      </c>
      <c r="S3280" t="s">
        <v>24184</v>
      </c>
      <c r="T3280" t="s">
        <v>6768</v>
      </c>
      <c r="U3280" t="s">
        <v>462</v>
      </c>
      <c r="V3280" t="s">
        <v>1449</v>
      </c>
      <c r="W3280" t="s">
        <v>3336</v>
      </c>
      <c r="X3280" t="s">
        <v>24185</v>
      </c>
    </row>
    <row r="3281" spans="1:24" x14ac:dyDescent="0.25">
      <c r="A3281" t="s">
        <v>24186</v>
      </c>
      <c r="B3281" t="s">
        <v>24187</v>
      </c>
      <c r="C3281" s="1" t="str">
        <f t="shared" si="335"/>
        <v>21:0981</v>
      </c>
      <c r="D3281" s="1" t="str">
        <f t="shared" si="336"/>
        <v>21:0001</v>
      </c>
      <c r="E3281" t="s">
        <v>24099</v>
      </c>
      <c r="F3281" t="s">
        <v>24188</v>
      </c>
      <c r="H3281">
        <v>64.716163300000005</v>
      </c>
      <c r="I3281">
        <v>-108.9572714</v>
      </c>
      <c r="J3281" s="1" t="str">
        <f t="shared" si="337"/>
        <v>Till</v>
      </c>
      <c r="K3281" s="1" t="str">
        <f t="shared" si="338"/>
        <v>Grain Mount: 0.25 – 0.50 mm</v>
      </c>
      <c r="L3281" t="s">
        <v>16435</v>
      </c>
      <c r="M3281" s="1" t="str">
        <f>HYPERLINK("http://geochem.nrcan.gc.ca/cdogs/content/kwd/kwd030120_e.htm", "Ilm")</f>
        <v>Ilm</v>
      </c>
      <c r="N3281" t="s">
        <v>409</v>
      </c>
      <c r="O3281" t="s">
        <v>399</v>
      </c>
      <c r="P3281" t="s">
        <v>641</v>
      </c>
      <c r="Q3281" t="s">
        <v>24189</v>
      </c>
      <c r="R3281" t="s">
        <v>220</v>
      </c>
      <c r="S3281" t="s">
        <v>1216</v>
      </c>
      <c r="T3281" t="s">
        <v>24190</v>
      </c>
      <c r="U3281" t="s">
        <v>33</v>
      </c>
      <c r="V3281" t="s">
        <v>291</v>
      </c>
      <c r="W3281" t="s">
        <v>23319</v>
      </c>
      <c r="X3281" t="s">
        <v>24191</v>
      </c>
    </row>
    <row r="3282" spans="1:24" x14ac:dyDescent="0.25">
      <c r="A3282" t="s">
        <v>24192</v>
      </c>
      <c r="B3282" t="s">
        <v>24193</v>
      </c>
      <c r="C3282" s="1" t="str">
        <f t="shared" si="335"/>
        <v>21:0981</v>
      </c>
      <c r="D3282" s="1" t="str">
        <f t="shared" si="336"/>
        <v>21:0001</v>
      </c>
      <c r="E3282" t="s">
        <v>24194</v>
      </c>
      <c r="F3282" t="s">
        <v>24195</v>
      </c>
      <c r="H3282">
        <v>64.830945099999994</v>
      </c>
      <c r="I3282">
        <v>-108.692605</v>
      </c>
      <c r="J3282" s="1" t="str">
        <f t="shared" si="337"/>
        <v>Till</v>
      </c>
      <c r="K3282" s="1" t="str">
        <f t="shared" si="338"/>
        <v>Grain Mount: 0.25 – 0.50 mm</v>
      </c>
      <c r="L3282" t="s">
        <v>16435</v>
      </c>
      <c r="M3282" s="1" t="str">
        <f>HYPERLINK("http://geochem.nrcan.gc.ca/cdogs/content/kwd/kwd030524_e.htm", "Alm")</f>
        <v>Alm</v>
      </c>
      <c r="N3282" t="s">
        <v>14550</v>
      </c>
      <c r="O3282" t="s">
        <v>24196</v>
      </c>
      <c r="P3282" t="s">
        <v>1156</v>
      </c>
      <c r="Q3282" t="s">
        <v>24197</v>
      </c>
      <c r="R3282" t="s">
        <v>245</v>
      </c>
      <c r="S3282" t="s">
        <v>6115</v>
      </c>
      <c r="T3282" t="s">
        <v>24198</v>
      </c>
      <c r="U3282" t="s">
        <v>33</v>
      </c>
      <c r="V3282" t="s">
        <v>21242</v>
      </c>
      <c r="W3282" t="s">
        <v>307</v>
      </c>
      <c r="X3282" t="s">
        <v>9858</v>
      </c>
    </row>
    <row r="3283" spans="1:24" x14ac:dyDescent="0.25">
      <c r="A3283" t="s">
        <v>24199</v>
      </c>
      <c r="B3283" t="s">
        <v>24200</v>
      </c>
      <c r="C3283" s="1" t="str">
        <f t="shared" si="335"/>
        <v>21:0981</v>
      </c>
      <c r="D3283" s="1" t="str">
        <f t="shared" si="336"/>
        <v>21:0001</v>
      </c>
      <c r="E3283" t="s">
        <v>24194</v>
      </c>
      <c r="F3283" t="s">
        <v>24201</v>
      </c>
      <c r="H3283">
        <v>64.830945099999994</v>
      </c>
      <c r="I3283">
        <v>-108.692605</v>
      </c>
      <c r="J3283" s="1" t="str">
        <f t="shared" si="337"/>
        <v>Till</v>
      </c>
      <c r="K3283" s="1" t="str">
        <f t="shared" si="338"/>
        <v>Grain Mount: 0.25 – 0.50 mm</v>
      </c>
      <c r="L3283" t="s">
        <v>16435</v>
      </c>
      <c r="M3283" s="1" t="str">
        <f>HYPERLINK("http://geochem.nrcan.gc.ca/cdogs/content/kwd/kwd030524_e.htm", "Alm")</f>
        <v>Alm</v>
      </c>
      <c r="N3283" t="s">
        <v>4040</v>
      </c>
      <c r="O3283" t="s">
        <v>24202</v>
      </c>
      <c r="P3283" t="s">
        <v>686</v>
      </c>
      <c r="Q3283" t="s">
        <v>10405</v>
      </c>
      <c r="R3283" t="s">
        <v>101</v>
      </c>
      <c r="S3283" t="s">
        <v>24203</v>
      </c>
      <c r="T3283" t="s">
        <v>24204</v>
      </c>
      <c r="U3283" t="s">
        <v>728</v>
      </c>
      <c r="V3283" t="s">
        <v>24205</v>
      </c>
      <c r="W3283" t="s">
        <v>451</v>
      </c>
      <c r="X3283" t="s">
        <v>24206</v>
      </c>
    </row>
    <row r="3284" spans="1:24" x14ac:dyDescent="0.25">
      <c r="A3284" t="s">
        <v>24207</v>
      </c>
      <c r="B3284" t="s">
        <v>24208</v>
      </c>
      <c r="C3284" s="1" t="str">
        <f t="shared" ref="C3284:C3347" si="339">HYPERLINK("http://geochem.nrcan.gc.ca/cdogs/content/bdl/bdl210981_e.htm", "21:0981")</f>
        <v>21:0981</v>
      </c>
      <c r="D3284" s="1" t="str">
        <f t="shared" ref="D3284:D3347" si="340">HYPERLINK("http://geochem.nrcan.gc.ca/cdogs/content/svy/svy210001_e.htm", "21:0001")</f>
        <v>21:0001</v>
      </c>
      <c r="E3284" t="s">
        <v>24194</v>
      </c>
      <c r="F3284" t="s">
        <v>24209</v>
      </c>
      <c r="H3284">
        <v>64.830945099999994</v>
      </c>
      <c r="I3284">
        <v>-108.692605</v>
      </c>
      <c r="J3284" s="1" t="str">
        <f t="shared" si="337"/>
        <v>Till</v>
      </c>
      <c r="K3284" s="1" t="str">
        <f t="shared" si="338"/>
        <v>Grain Mount: 0.25 – 0.50 mm</v>
      </c>
      <c r="L3284" t="s">
        <v>16435</v>
      </c>
      <c r="M3284" s="1" t="str">
        <f>HYPERLINK("http://geochem.nrcan.gc.ca/cdogs/content/kwd/kwd030524_e.htm", "Alm")</f>
        <v>Alm</v>
      </c>
      <c r="N3284" t="s">
        <v>24210</v>
      </c>
      <c r="O3284" t="s">
        <v>24211</v>
      </c>
      <c r="P3284" t="s">
        <v>490</v>
      </c>
      <c r="Q3284" t="s">
        <v>24212</v>
      </c>
      <c r="R3284" t="s">
        <v>33</v>
      </c>
      <c r="S3284" t="s">
        <v>24112</v>
      </c>
      <c r="T3284" t="s">
        <v>6675</v>
      </c>
      <c r="U3284" t="s">
        <v>36</v>
      </c>
      <c r="V3284" t="s">
        <v>24213</v>
      </c>
      <c r="W3284" t="s">
        <v>1093</v>
      </c>
      <c r="X3284" t="s">
        <v>24214</v>
      </c>
    </row>
    <row r="3285" spans="1:24" x14ac:dyDescent="0.25">
      <c r="A3285" t="s">
        <v>24215</v>
      </c>
      <c r="B3285" t="s">
        <v>24216</v>
      </c>
      <c r="C3285" s="1" t="str">
        <f t="shared" si="339"/>
        <v>21:0981</v>
      </c>
      <c r="D3285" s="1" t="str">
        <f t="shared" si="340"/>
        <v>21:0001</v>
      </c>
      <c r="E3285" t="s">
        <v>24194</v>
      </c>
      <c r="F3285" t="s">
        <v>24217</v>
      </c>
      <c r="H3285">
        <v>64.830945099999994</v>
      </c>
      <c r="I3285">
        <v>-108.692605</v>
      </c>
      <c r="J3285" s="1" t="str">
        <f t="shared" si="337"/>
        <v>Till</v>
      </c>
      <c r="K3285" s="1" t="str">
        <f t="shared" si="338"/>
        <v>Grain Mount: 0.25 – 0.50 mm</v>
      </c>
      <c r="L3285" t="s">
        <v>16435</v>
      </c>
      <c r="M3285" s="1" t="str">
        <f>HYPERLINK("http://geochem.nrcan.gc.ca/cdogs/content/kwd/kwd030524_e.htm", "Alm")</f>
        <v>Alm</v>
      </c>
      <c r="N3285" t="s">
        <v>24218</v>
      </c>
      <c r="O3285" t="s">
        <v>24219</v>
      </c>
      <c r="P3285" t="s">
        <v>307</v>
      </c>
      <c r="Q3285" t="s">
        <v>24220</v>
      </c>
      <c r="R3285" t="s">
        <v>474</v>
      </c>
      <c r="S3285" t="s">
        <v>19953</v>
      </c>
      <c r="T3285" t="s">
        <v>24221</v>
      </c>
      <c r="U3285" t="s">
        <v>33</v>
      </c>
      <c r="V3285" t="s">
        <v>24213</v>
      </c>
      <c r="W3285" t="s">
        <v>78</v>
      </c>
      <c r="X3285" t="s">
        <v>24222</v>
      </c>
    </row>
    <row r="3286" spans="1:24" x14ac:dyDescent="0.25">
      <c r="A3286" t="s">
        <v>24223</v>
      </c>
      <c r="B3286" t="s">
        <v>24224</v>
      </c>
      <c r="C3286" s="1" t="str">
        <f t="shared" si="339"/>
        <v>21:0981</v>
      </c>
      <c r="D3286" s="1" t="str">
        <f t="shared" si="340"/>
        <v>21:0001</v>
      </c>
      <c r="E3286" t="s">
        <v>24194</v>
      </c>
      <c r="F3286" t="s">
        <v>24225</v>
      </c>
      <c r="H3286">
        <v>64.830945099999994</v>
      </c>
      <c r="I3286">
        <v>-108.692605</v>
      </c>
      <c r="J3286" s="1" t="str">
        <f t="shared" si="337"/>
        <v>Till</v>
      </c>
      <c r="K3286" s="1" t="str">
        <f t="shared" si="338"/>
        <v>Grain Mount: 0.25 – 0.50 mm</v>
      </c>
      <c r="L3286" t="s">
        <v>16435</v>
      </c>
      <c r="M3286" s="1" t="str">
        <f>HYPERLINK("http://geochem.nrcan.gc.ca/cdogs/content/kwd/kwd030524_e.htm", "Alm")</f>
        <v>Alm</v>
      </c>
      <c r="N3286" t="s">
        <v>24226</v>
      </c>
      <c r="O3286" t="s">
        <v>24227</v>
      </c>
      <c r="P3286" t="s">
        <v>1156</v>
      </c>
      <c r="Q3286" t="s">
        <v>24228</v>
      </c>
      <c r="R3286" t="s">
        <v>33</v>
      </c>
      <c r="S3286" t="s">
        <v>24229</v>
      </c>
      <c r="T3286" t="s">
        <v>21436</v>
      </c>
      <c r="U3286" t="s">
        <v>33</v>
      </c>
      <c r="V3286" t="s">
        <v>24230</v>
      </c>
      <c r="W3286" t="s">
        <v>1193</v>
      </c>
      <c r="X3286" t="s">
        <v>11509</v>
      </c>
    </row>
    <row r="3287" spans="1:24" x14ac:dyDescent="0.25">
      <c r="A3287" t="s">
        <v>24231</v>
      </c>
      <c r="B3287" t="s">
        <v>24232</v>
      </c>
      <c r="C3287" s="1" t="str">
        <f t="shared" si="339"/>
        <v>21:0981</v>
      </c>
      <c r="D3287" s="1" t="str">
        <f t="shared" si="340"/>
        <v>21:0001</v>
      </c>
      <c r="E3287" t="s">
        <v>24233</v>
      </c>
      <c r="F3287" t="s">
        <v>24234</v>
      </c>
      <c r="H3287">
        <v>64.432255799999993</v>
      </c>
      <c r="I3287">
        <v>-109.2750592</v>
      </c>
      <c r="J3287" s="1" t="str">
        <f t="shared" si="337"/>
        <v>Till</v>
      </c>
      <c r="K3287" s="1" t="str">
        <f t="shared" si="338"/>
        <v>Grain Mount: 0.25 – 0.50 mm</v>
      </c>
      <c r="L3287" t="s">
        <v>16435</v>
      </c>
      <c r="M3287" s="1" t="str">
        <f>HYPERLINK("http://geochem.nrcan.gc.ca/cdogs/content/kwd/kwd030120_e.htm", "Ilm")</f>
        <v>Ilm</v>
      </c>
      <c r="N3287" t="s">
        <v>233</v>
      </c>
      <c r="O3287" t="s">
        <v>33</v>
      </c>
      <c r="P3287" t="s">
        <v>3121</v>
      </c>
      <c r="Q3287" t="s">
        <v>24235</v>
      </c>
      <c r="R3287" t="s">
        <v>87</v>
      </c>
      <c r="S3287" t="s">
        <v>19390</v>
      </c>
      <c r="T3287" t="s">
        <v>24236</v>
      </c>
      <c r="U3287" t="s">
        <v>33</v>
      </c>
      <c r="V3287" t="s">
        <v>33</v>
      </c>
      <c r="W3287" t="s">
        <v>24237</v>
      </c>
      <c r="X3287" t="s">
        <v>11823</v>
      </c>
    </row>
    <row r="3288" spans="1:24" x14ac:dyDescent="0.25">
      <c r="A3288" t="s">
        <v>24238</v>
      </c>
      <c r="B3288" t="s">
        <v>24239</v>
      </c>
      <c r="C3288" s="1" t="str">
        <f t="shared" si="339"/>
        <v>21:0981</v>
      </c>
      <c r="D3288" s="1" t="str">
        <f t="shared" si="340"/>
        <v>21:0001</v>
      </c>
      <c r="E3288" t="s">
        <v>24233</v>
      </c>
      <c r="F3288" t="s">
        <v>24240</v>
      </c>
      <c r="H3288">
        <v>64.432255799999993</v>
      </c>
      <c r="I3288">
        <v>-109.2750592</v>
      </c>
      <c r="J3288" s="1" t="str">
        <f t="shared" si="337"/>
        <v>Till</v>
      </c>
      <c r="K3288" s="1" t="str">
        <f t="shared" si="338"/>
        <v>Grain Mount: 0.25 – 0.50 mm</v>
      </c>
      <c r="L3288" t="s">
        <v>16435</v>
      </c>
      <c r="M3288" s="1" t="str">
        <f>HYPERLINK("http://geochem.nrcan.gc.ca/cdogs/content/kwd/kwd030120_e.htm", "Ilm")</f>
        <v>Ilm</v>
      </c>
      <c r="N3288" t="s">
        <v>420</v>
      </c>
      <c r="O3288" t="s">
        <v>33</v>
      </c>
      <c r="P3288" t="s">
        <v>1350</v>
      </c>
      <c r="Q3288" t="s">
        <v>24241</v>
      </c>
      <c r="R3288" t="s">
        <v>245</v>
      </c>
      <c r="S3288" t="s">
        <v>3720</v>
      </c>
      <c r="T3288" t="s">
        <v>4483</v>
      </c>
      <c r="U3288" t="s">
        <v>33</v>
      </c>
      <c r="V3288" t="s">
        <v>33</v>
      </c>
      <c r="W3288" t="s">
        <v>24242</v>
      </c>
      <c r="X3288" t="s">
        <v>269</v>
      </c>
    </row>
    <row r="3289" spans="1:24" x14ac:dyDescent="0.25">
      <c r="A3289" t="s">
        <v>24243</v>
      </c>
      <c r="B3289" t="s">
        <v>24244</v>
      </c>
      <c r="C3289" s="1" t="str">
        <f t="shared" si="339"/>
        <v>21:0981</v>
      </c>
      <c r="D3289" s="1" t="str">
        <f t="shared" si="340"/>
        <v>21:0001</v>
      </c>
      <c r="E3289" t="s">
        <v>24233</v>
      </c>
      <c r="F3289" t="s">
        <v>24245</v>
      </c>
      <c r="H3289">
        <v>64.432255799999993</v>
      </c>
      <c r="I3289">
        <v>-109.2750592</v>
      </c>
      <c r="J3289" s="1" t="str">
        <f t="shared" si="337"/>
        <v>Till</v>
      </c>
      <c r="K3289" s="1" t="str">
        <f t="shared" si="338"/>
        <v>Grain Mount: 0.25 – 0.50 mm</v>
      </c>
      <c r="L3289" t="s">
        <v>16435</v>
      </c>
      <c r="M3289" s="1" t="str">
        <f>HYPERLINK("http://geochem.nrcan.gc.ca/cdogs/content/kwd/kwd030120_e.htm", "Ilm")</f>
        <v>Ilm</v>
      </c>
      <c r="N3289" t="s">
        <v>307</v>
      </c>
      <c r="O3289" t="s">
        <v>278</v>
      </c>
      <c r="P3289" t="s">
        <v>235</v>
      </c>
      <c r="Q3289" t="s">
        <v>24246</v>
      </c>
      <c r="R3289" t="s">
        <v>33</v>
      </c>
      <c r="S3289" t="s">
        <v>701</v>
      </c>
      <c r="T3289" t="s">
        <v>16495</v>
      </c>
      <c r="U3289" t="s">
        <v>686</v>
      </c>
      <c r="V3289" t="s">
        <v>3546</v>
      </c>
      <c r="W3289" t="s">
        <v>20681</v>
      </c>
      <c r="X3289" t="s">
        <v>24247</v>
      </c>
    </row>
    <row r="3290" spans="1:24" x14ac:dyDescent="0.25">
      <c r="A3290" t="s">
        <v>24248</v>
      </c>
      <c r="B3290" t="s">
        <v>24249</v>
      </c>
      <c r="C3290" s="1" t="str">
        <f t="shared" si="339"/>
        <v>21:0981</v>
      </c>
      <c r="D3290" s="1" t="str">
        <f t="shared" si="340"/>
        <v>21:0001</v>
      </c>
      <c r="E3290" t="s">
        <v>24233</v>
      </c>
      <c r="F3290" t="s">
        <v>24250</v>
      </c>
      <c r="H3290">
        <v>64.432255799999993</v>
      </c>
      <c r="I3290">
        <v>-109.2750592</v>
      </c>
      <c r="J3290" s="1" t="str">
        <f t="shared" si="337"/>
        <v>Till</v>
      </c>
      <c r="K3290" s="1" t="str">
        <f t="shared" si="338"/>
        <v>Grain Mount: 0.25 – 0.50 mm</v>
      </c>
      <c r="L3290" t="s">
        <v>16435</v>
      </c>
      <c r="M3290" s="1" t="str">
        <f>HYPERLINK("http://geochem.nrcan.gc.ca/cdogs/content/kwd/kwd030125_e.htm", "Rt")</f>
        <v>Rt</v>
      </c>
      <c r="N3290" t="s">
        <v>1350</v>
      </c>
      <c r="O3290" t="s">
        <v>686</v>
      </c>
      <c r="P3290" t="s">
        <v>569</v>
      </c>
      <c r="Q3290" t="s">
        <v>14411</v>
      </c>
      <c r="R3290" t="s">
        <v>33</v>
      </c>
      <c r="S3290" t="s">
        <v>235</v>
      </c>
      <c r="T3290" t="s">
        <v>33</v>
      </c>
      <c r="U3290" t="s">
        <v>33</v>
      </c>
      <c r="V3290" t="s">
        <v>307</v>
      </c>
      <c r="W3290" t="s">
        <v>24251</v>
      </c>
      <c r="X3290" t="s">
        <v>24252</v>
      </c>
    </row>
    <row r="3291" spans="1:24" x14ac:dyDescent="0.25">
      <c r="A3291" t="s">
        <v>24253</v>
      </c>
      <c r="B3291" t="s">
        <v>24254</v>
      </c>
      <c r="C3291" s="1" t="str">
        <f t="shared" si="339"/>
        <v>21:0981</v>
      </c>
      <c r="D3291" s="1" t="str">
        <f t="shared" si="340"/>
        <v>21:0001</v>
      </c>
      <c r="E3291" t="s">
        <v>24233</v>
      </c>
      <c r="F3291" t="s">
        <v>24255</v>
      </c>
      <c r="H3291">
        <v>64.432255799999993</v>
      </c>
      <c r="I3291">
        <v>-109.2750592</v>
      </c>
      <c r="J3291" s="1" t="str">
        <f t="shared" si="337"/>
        <v>Till</v>
      </c>
      <c r="K3291" s="1" t="str">
        <f t="shared" si="338"/>
        <v>Grain Mount: 0.25 – 0.50 mm</v>
      </c>
      <c r="L3291" t="s">
        <v>16435</v>
      </c>
      <c r="M3291" s="1" t="str">
        <f>HYPERLINK("http://geochem.nrcan.gc.ca/cdogs/content/kwd/kwd030120_e.htm", "Ilm")</f>
        <v>Ilm</v>
      </c>
      <c r="N3291" t="s">
        <v>233</v>
      </c>
      <c r="O3291" t="s">
        <v>33</v>
      </c>
      <c r="P3291" t="s">
        <v>490</v>
      </c>
      <c r="Q3291" t="s">
        <v>24256</v>
      </c>
      <c r="R3291" t="s">
        <v>33</v>
      </c>
      <c r="S3291" t="s">
        <v>24257</v>
      </c>
      <c r="T3291" t="s">
        <v>13659</v>
      </c>
      <c r="U3291" t="s">
        <v>33</v>
      </c>
      <c r="V3291" t="s">
        <v>1093</v>
      </c>
      <c r="W3291" t="s">
        <v>23178</v>
      </c>
      <c r="X3291" t="s">
        <v>24258</v>
      </c>
    </row>
    <row r="3292" spans="1:24" x14ac:dyDescent="0.25">
      <c r="A3292" t="s">
        <v>24259</v>
      </c>
      <c r="B3292" t="s">
        <v>24260</v>
      </c>
      <c r="C3292" s="1" t="str">
        <f t="shared" si="339"/>
        <v>21:0981</v>
      </c>
      <c r="D3292" s="1" t="str">
        <f t="shared" si="340"/>
        <v>21:0001</v>
      </c>
      <c r="E3292" t="s">
        <v>24233</v>
      </c>
      <c r="F3292" t="s">
        <v>24261</v>
      </c>
      <c r="H3292">
        <v>64.432255799999993</v>
      </c>
      <c r="I3292">
        <v>-109.2750592</v>
      </c>
      <c r="J3292" s="1" t="str">
        <f t="shared" si="337"/>
        <v>Till</v>
      </c>
      <c r="K3292" s="1" t="str">
        <f t="shared" si="338"/>
        <v>Grain Mount: 0.25 – 0.50 mm</v>
      </c>
      <c r="L3292" t="s">
        <v>16435</v>
      </c>
      <c r="M3292" s="1" t="str">
        <f>HYPERLINK("http://geochem.nrcan.gc.ca/cdogs/content/kwd/kwd030120_e.htm", "Ilm")</f>
        <v>Ilm</v>
      </c>
      <c r="N3292" t="s">
        <v>669</v>
      </c>
      <c r="O3292" t="s">
        <v>686</v>
      </c>
      <c r="P3292" t="s">
        <v>4992</v>
      </c>
      <c r="Q3292" t="s">
        <v>24262</v>
      </c>
      <c r="R3292" t="s">
        <v>245</v>
      </c>
      <c r="S3292" t="s">
        <v>1550</v>
      </c>
      <c r="T3292" t="s">
        <v>1056</v>
      </c>
      <c r="U3292" t="s">
        <v>87</v>
      </c>
      <c r="V3292" t="s">
        <v>331</v>
      </c>
      <c r="W3292" t="s">
        <v>24263</v>
      </c>
      <c r="X3292" t="s">
        <v>4845</v>
      </c>
    </row>
    <row r="3293" spans="1:24" x14ac:dyDescent="0.25">
      <c r="A3293" t="s">
        <v>24264</v>
      </c>
      <c r="B3293" t="s">
        <v>24265</v>
      </c>
      <c r="C3293" s="1" t="str">
        <f t="shared" si="339"/>
        <v>21:0981</v>
      </c>
      <c r="D3293" s="1" t="str">
        <f t="shared" si="340"/>
        <v>21:0001</v>
      </c>
      <c r="E3293" t="s">
        <v>24233</v>
      </c>
      <c r="F3293" t="s">
        <v>24266</v>
      </c>
      <c r="H3293">
        <v>64.432255799999993</v>
      </c>
      <c r="I3293">
        <v>-109.2750592</v>
      </c>
      <c r="J3293" s="1" t="str">
        <f t="shared" si="337"/>
        <v>Till</v>
      </c>
      <c r="K3293" s="1" t="str">
        <f t="shared" si="338"/>
        <v>Grain Mount: 0.25 – 0.50 mm</v>
      </c>
      <c r="L3293" t="s">
        <v>16435</v>
      </c>
      <c r="M3293" s="1" t="str">
        <f>HYPERLINK("http://geochem.nrcan.gc.ca/cdogs/content/kwd/kwd030120_e.htm", "Ilm")</f>
        <v>Ilm</v>
      </c>
      <c r="N3293" t="s">
        <v>233</v>
      </c>
      <c r="O3293" t="s">
        <v>1156</v>
      </c>
      <c r="P3293" t="s">
        <v>765</v>
      </c>
      <c r="Q3293" t="s">
        <v>24267</v>
      </c>
      <c r="R3293" t="s">
        <v>220</v>
      </c>
      <c r="S3293" t="s">
        <v>1215</v>
      </c>
      <c r="T3293" t="s">
        <v>965</v>
      </c>
      <c r="U3293" t="s">
        <v>33</v>
      </c>
      <c r="V3293" t="s">
        <v>17037</v>
      </c>
      <c r="W3293" t="s">
        <v>24268</v>
      </c>
      <c r="X3293" t="s">
        <v>770</v>
      </c>
    </row>
    <row r="3294" spans="1:24" x14ac:dyDescent="0.25">
      <c r="A3294" t="s">
        <v>24269</v>
      </c>
      <c r="B3294" t="s">
        <v>24270</v>
      </c>
      <c r="C3294" s="1" t="str">
        <f t="shared" si="339"/>
        <v>21:0981</v>
      </c>
      <c r="D3294" s="1" t="str">
        <f t="shared" si="340"/>
        <v>21:0001</v>
      </c>
      <c r="E3294" t="s">
        <v>24271</v>
      </c>
      <c r="F3294" t="s">
        <v>24272</v>
      </c>
      <c r="H3294">
        <v>64.351084700000001</v>
      </c>
      <c r="I3294">
        <v>-109.1850812</v>
      </c>
      <c r="J3294" s="1" t="str">
        <f t="shared" si="337"/>
        <v>Till</v>
      </c>
      <c r="K3294" s="1" t="str">
        <f t="shared" si="338"/>
        <v>Grain Mount: 0.25 – 0.50 mm</v>
      </c>
      <c r="L3294" t="s">
        <v>16435</v>
      </c>
      <c r="M3294" s="1" t="str">
        <f>HYPERLINK("http://geochem.nrcan.gc.ca/cdogs/content/kwd/kwd030525_e.htm", "Sps")</f>
        <v>Sps</v>
      </c>
      <c r="N3294" t="s">
        <v>112</v>
      </c>
      <c r="O3294" t="s">
        <v>12326</v>
      </c>
      <c r="P3294" t="s">
        <v>245</v>
      </c>
      <c r="Q3294" t="s">
        <v>24273</v>
      </c>
      <c r="R3294" t="s">
        <v>87</v>
      </c>
      <c r="S3294" t="s">
        <v>6369</v>
      </c>
      <c r="T3294" t="s">
        <v>24274</v>
      </c>
      <c r="U3294" t="s">
        <v>686</v>
      </c>
      <c r="V3294" t="s">
        <v>24275</v>
      </c>
      <c r="W3294" t="s">
        <v>806</v>
      </c>
      <c r="X3294" t="s">
        <v>24276</v>
      </c>
    </row>
    <row r="3295" spans="1:24" x14ac:dyDescent="0.25">
      <c r="A3295" t="s">
        <v>24277</v>
      </c>
      <c r="B3295" t="s">
        <v>24278</v>
      </c>
      <c r="C3295" s="1" t="str">
        <f t="shared" si="339"/>
        <v>21:0981</v>
      </c>
      <c r="D3295" s="1" t="str">
        <f t="shared" si="340"/>
        <v>21:0001</v>
      </c>
      <c r="E3295" t="s">
        <v>24271</v>
      </c>
      <c r="F3295" t="s">
        <v>24279</v>
      </c>
      <c r="H3295">
        <v>64.351084700000001</v>
      </c>
      <c r="I3295">
        <v>-109.1850812</v>
      </c>
      <c r="J3295" s="1" t="str">
        <f t="shared" ref="J3295:J3358" si="341">HYPERLINK("http://geochem.nrcan.gc.ca/cdogs/content/kwd/kwd020044_e.htm", "Till")</f>
        <v>Till</v>
      </c>
      <c r="K3295" s="1" t="str">
        <f t="shared" si="338"/>
        <v>Grain Mount: 0.25 – 0.50 mm</v>
      </c>
      <c r="L3295" t="s">
        <v>16435</v>
      </c>
      <c r="M3295" s="1" t="str">
        <f>HYPERLINK("http://geochem.nrcan.gc.ca/cdogs/content/kwd/kwd030529_e.htm", "Hi_Cr_Di")</f>
        <v>Hi_Cr_Di</v>
      </c>
      <c r="N3295" t="s">
        <v>20715</v>
      </c>
      <c r="O3295" t="s">
        <v>5152</v>
      </c>
      <c r="P3295" t="s">
        <v>24280</v>
      </c>
      <c r="Q3295" t="s">
        <v>24281</v>
      </c>
      <c r="R3295" t="s">
        <v>246</v>
      </c>
      <c r="S3295" t="s">
        <v>24282</v>
      </c>
      <c r="T3295" t="s">
        <v>6400</v>
      </c>
      <c r="U3295" t="s">
        <v>22358</v>
      </c>
      <c r="V3295" t="s">
        <v>24283</v>
      </c>
      <c r="W3295" t="s">
        <v>6412</v>
      </c>
      <c r="X3295" t="s">
        <v>24284</v>
      </c>
    </row>
    <row r="3296" spans="1:24" x14ac:dyDescent="0.25">
      <c r="A3296" t="s">
        <v>24285</v>
      </c>
      <c r="B3296" t="s">
        <v>24286</v>
      </c>
      <c r="C3296" s="1" t="str">
        <f t="shared" si="339"/>
        <v>21:0981</v>
      </c>
      <c r="D3296" s="1" t="str">
        <f t="shared" si="340"/>
        <v>21:0001</v>
      </c>
      <c r="E3296" t="s">
        <v>24271</v>
      </c>
      <c r="F3296" t="s">
        <v>24287</v>
      </c>
      <c r="H3296">
        <v>64.351084700000001</v>
      </c>
      <c r="I3296">
        <v>-109.1850812</v>
      </c>
      <c r="J3296" s="1" t="str">
        <f t="shared" si="341"/>
        <v>Till</v>
      </c>
      <c r="K3296" s="1" t="str">
        <f t="shared" si="338"/>
        <v>Grain Mount: 0.25 – 0.50 mm</v>
      </c>
      <c r="L3296" t="s">
        <v>16435</v>
      </c>
      <c r="M3296" s="1" t="str">
        <f>HYPERLINK("http://geochem.nrcan.gc.ca/cdogs/content/kwd/kwd030541_e.htm", "Ti_Mag")</f>
        <v>Ti_Mag</v>
      </c>
      <c r="N3296" t="s">
        <v>1009</v>
      </c>
      <c r="O3296" t="s">
        <v>33</v>
      </c>
      <c r="P3296" t="s">
        <v>775</v>
      </c>
      <c r="Q3296" t="s">
        <v>24288</v>
      </c>
      <c r="R3296" t="s">
        <v>33</v>
      </c>
      <c r="S3296" t="s">
        <v>950</v>
      </c>
      <c r="T3296" t="s">
        <v>9526</v>
      </c>
      <c r="U3296" t="s">
        <v>33</v>
      </c>
      <c r="V3296" t="s">
        <v>9345</v>
      </c>
      <c r="W3296" t="s">
        <v>14752</v>
      </c>
      <c r="X3296" t="s">
        <v>24289</v>
      </c>
    </row>
    <row r="3297" spans="1:24" x14ac:dyDescent="0.25">
      <c r="A3297" t="s">
        <v>24290</v>
      </c>
      <c r="B3297" t="s">
        <v>24291</v>
      </c>
      <c r="C3297" s="1" t="str">
        <f t="shared" si="339"/>
        <v>21:0981</v>
      </c>
      <c r="D3297" s="1" t="str">
        <f t="shared" si="340"/>
        <v>21:0001</v>
      </c>
      <c r="E3297" t="s">
        <v>24271</v>
      </c>
      <c r="F3297" t="s">
        <v>24292</v>
      </c>
      <c r="H3297">
        <v>64.351084700000001</v>
      </c>
      <c r="I3297">
        <v>-109.1850812</v>
      </c>
      <c r="J3297" s="1" t="str">
        <f t="shared" si="341"/>
        <v>Till</v>
      </c>
      <c r="K3297" s="1" t="str">
        <f t="shared" si="338"/>
        <v>Grain Mount: 0.25 – 0.50 mm</v>
      </c>
      <c r="L3297" t="s">
        <v>16435</v>
      </c>
      <c r="M3297" s="1" t="str">
        <f>HYPERLINK("http://geochem.nrcan.gc.ca/cdogs/content/kwd/kwd030120_e.htm", "Ilm")</f>
        <v>Ilm</v>
      </c>
      <c r="N3297" t="s">
        <v>254</v>
      </c>
      <c r="O3297" t="s">
        <v>245</v>
      </c>
      <c r="P3297" t="s">
        <v>3902</v>
      </c>
      <c r="Q3297" t="s">
        <v>24293</v>
      </c>
      <c r="R3297" t="s">
        <v>246</v>
      </c>
      <c r="S3297" t="s">
        <v>3969</v>
      </c>
      <c r="T3297" t="s">
        <v>2364</v>
      </c>
      <c r="U3297" t="s">
        <v>33</v>
      </c>
      <c r="V3297" t="s">
        <v>792</v>
      </c>
      <c r="W3297" t="s">
        <v>24294</v>
      </c>
      <c r="X3297" t="s">
        <v>9508</v>
      </c>
    </row>
    <row r="3298" spans="1:24" x14ac:dyDescent="0.25">
      <c r="A3298" t="s">
        <v>24295</v>
      </c>
      <c r="B3298" t="s">
        <v>24296</v>
      </c>
      <c r="C3298" s="1" t="str">
        <f t="shared" si="339"/>
        <v>21:0981</v>
      </c>
      <c r="D3298" s="1" t="str">
        <f t="shared" si="340"/>
        <v>21:0001</v>
      </c>
      <c r="E3298" t="s">
        <v>24271</v>
      </c>
      <c r="F3298" t="s">
        <v>24297</v>
      </c>
      <c r="H3298">
        <v>64.351084700000001</v>
      </c>
      <c r="I3298">
        <v>-109.1850812</v>
      </c>
      <c r="J3298" s="1" t="str">
        <f t="shared" si="341"/>
        <v>Till</v>
      </c>
      <c r="K3298" s="1" t="str">
        <f t="shared" si="338"/>
        <v>Grain Mount: 0.25 – 0.50 mm</v>
      </c>
      <c r="L3298" t="s">
        <v>16435</v>
      </c>
      <c r="M3298" s="1" t="str">
        <f>HYPERLINK("http://geochem.nrcan.gc.ca/cdogs/content/kwd/kwd030541_e.htm", "Ti_Mag")</f>
        <v>Ti_Mag</v>
      </c>
      <c r="N3298" t="s">
        <v>651</v>
      </c>
      <c r="O3298" t="s">
        <v>686</v>
      </c>
      <c r="P3298" t="s">
        <v>651</v>
      </c>
      <c r="Q3298" t="s">
        <v>24298</v>
      </c>
      <c r="R3298" t="s">
        <v>33</v>
      </c>
      <c r="S3298" t="s">
        <v>10406</v>
      </c>
      <c r="T3298" t="s">
        <v>409</v>
      </c>
      <c r="U3298" t="s">
        <v>33</v>
      </c>
      <c r="V3298" t="s">
        <v>1058</v>
      </c>
      <c r="W3298" t="s">
        <v>7084</v>
      </c>
      <c r="X3298" t="s">
        <v>24299</v>
      </c>
    </row>
    <row r="3299" spans="1:24" x14ac:dyDescent="0.25">
      <c r="A3299" t="s">
        <v>24300</v>
      </c>
      <c r="B3299" t="s">
        <v>24301</v>
      </c>
      <c r="C3299" s="1" t="str">
        <f t="shared" si="339"/>
        <v>21:0981</v>
      </c>
      <c r="D3299" s="1" t="str">
        <f t="shared" si="340"/>
        <v>21:0001</v>
      </c>
      <c r="E3299" t="s">
        <v>24271</v>
      </c>
      <c r="F3299" t="s">
        <v>24302</v>
      </c>
      <c r="H3299">
        <v>64.351084700000001</v>
      </c>
      <c r="I3299">
        <v>-109.1850812</v>
      </c>
      <c r="J3299" s="1" t="str">
        <f t="shared" si="341"/>
        <v>Till</v>
      </c>
      <c r="K3299" s="1" t="str">
        <f t="shared" si="338"/>
        <v>Grain Mount: 0.25 – 0.50 mm</v>
      </c>
      <c r="L3299" t="s">
        <v>16435</v>
      </c>
      <c r="M3299" s="1" t="str">
        <f>HYPERLINK("http://geochem.nrcan.gc.ca/cdogs/content/kwd/kwd030120_e.htm", "Ilm")</f>
        <v>Ilm</v>
      </c>
      <c r="N3299" t="s">
        <v>669</v>
      </c>
      <c r="O3299" t="s">
        <v>255</v>
      </c>
      <c r="P3299" t="s">
        <v>36</v>
      </c>
      <c r="Q3299" t="s">
        <v>24303</v>
      </c>
      <c r="R3299" t="s">
        <v>33</v>
      </c>
      <c r="S3299" t="s">
        <v>1321</v>
      </c>
      <c r="T3299" t="s">
        <v>76</v>
      </c>
      <c r="U3299" t="s">
        <v>33</v>
      </c>
      <c r="V3299" t="s">
        <v>33</v>
      </c>
      <c r="W3299" t="s">
        <v>24304</v>
      </c>
      <c r="X3299" t="s">
        <v>19888</v>
      </c>
    </row>
    <row r="3300" spans="1:24" x14ac:dyDescent="0.25">
      <c r="A3300" t="s">
        <v>24305</v>
      </c>
      <c r="B3300" t="s">
        <v>24306</v>
      </c>
      <c r="C3300" s="1" t="str">
        <f t="shared" si="339"/>
        <v>21:0981</v>
      </c>
      <c r="D3300" s="1" t="str">
        <f t="shared" si="340"/>
        <v>21:0001</v>
      </c>
      <c r="E3300" t="s">
        <v>24307</v>
      </c>
      <c r="F3300" t="s">
        <v>24308</v>
      </c>
      <c r="H3300">
        <v>64.698163300000004</v>
      </c>
      <c r="I3300">
        <v>-108.1396531</v>
      </c>
      <c r="J3300" s="1" t="str">
        <f t="shared" si="341"/>
        <v>Till</v>
      </c>
      <c r="K3300" s="1" t="str">
        <f t="shared" si="338"/>
        <v>Grain Mount: 0.25 – 0.50 mm</v>
      </c>
      <c r="L3300" t="s">
        <v>16435</v>
      </c>
      <c r="M3300" s="1" t="str">
        <f>HYPERLINK("http://geochem.nrcan.gc.ca/cdogs/content/kwd/kwd030543_e.htm", "Di")</f>
        <v>Di</v>
      </c>
      <c r="N3300" t="s">
        <v>1395</v>
      </c>
      <c r="O3300" t="s">
        <v>24309</v>
      </c>
      <c r="P3300" t="s">
        <v>1022</v>
      </c>
      <c r="Q3300" t="s">
        <v>1701</v>
      </c>
      <c r="R3300" t="s">
        <v>90</v>
      </c>
      <c r="S3300" t="s">
        <v>24310</v>
      </c>
      <c r="T3300" t="s">
        <v>1513</v>
      </c>
      <c r="U3300" t="s">
        <v>3819</v>
      </c>
      <c r="V3300" t="s">
        <v>24311</v>
      </c>
      <c r="W3300" t="s">
        <v>987</v>
      </c>
      <c r="X3300" t="s">
        <v>24312</v>
      </c>
    </row>
    <row r="3301" spans="1:24" x14ac:dyDescent="0.25">
      <c r="A3301" t="s">
        <v>24313</v>
      </c>
      <c r="B3301" t="s">
        <v>24314</v>
      </c>
      <c r="C3301" s="1" t="str">
        <f t="shared" si="339"/>
        <v>21:0981</v>
      </c>
      <c r="D3301" s="1" t="str">
        <f t="shared" si="340"/>
        <v>21:0001</v>
      </c>
      <c r="E3301" t="s">
        <v>24307</v>
      </c>
      <c r="F3301" t="s">
        <v>24315</v>
      </c>
      <c r="H3301">
        <v>64.698163300000004</v>
      </c>
      <c r="I3301">
        <v>-108.1396531</v>
      </c>
      <c r="J3301" s="1" t="str">
        <f t="shared" si="341"/>
        <v>Till</v>
      </c>
      <c r="K3301" s="1" t="str">
        <f t="shared" si="338"/>
        <v>Grain Mount: 0.25 – 0.50 mm</v>
      </c>
      <c r="L3301" t="s">
        <v>16435</v>
      </c>
      <c r="M3301" s="1" t="str">
        <f>HYPERLINK("http://geochem.nrcan.gc.ca/cdogs/content/kwd/kwd030115_e.htm", "Chr")</f>
        <v>Chr</v>
      </c>
      <c r="N3301" t="s">
        <v>9223</v>
      </c>
      <c r="O3301" t="s">
        <v>142</v>
      </c>
      <c r="P3301" t="s">
        <v>1438</v>
      </c>
      <c r="Q3301" t="s">
        <v>24316</v>
      </c>
      <c r="R3301" t="s">
        <v>33</v>
      </c>
      <c r="S3301" t="s">
        <v>4922</v>
      </c>
      <c r="T3301" t="s">
        <v>19277</v>
      </c>
      <c r="U3301" t="s">
        <v>6568</v>
      </c>
      <c r="V3301" t="s">
        <v>4550</v>
      </c>
      <c r="W3301" t="s">
        <v>5632</v>
      </c>
      <c r="X3301" t="s">
        <v>24317</v>
      </c>
    </row>
    <row r="3302" spans="1:24" x14ac:dyDescent="0.25">
      <c r="A3302" t="s">
        <v>24318</v>
      </c>
      <c r="B3302" t="s">
        <v>24319</v>
      </c>
      <c r="C3302" s="1" t="str">
        <f t="shared" si="339"/>
        <v>21:0981</v>
      </c>
      <c r="D3302" s="1" t="str">
        <f t="shared" si="340"/>
        <v>21:0001</v>
      </c>
      <c r="E3302" t="s">
        <v>24320</v>
      </c>
      <c r="F3302" t="s">
        <v>24321</v>
      </c>
      <c r="H3302">
        <v>64.5821155</v>
      </c>
      <c r="I3302">
        <v>-108.15625420000001</v>
      </c>
      <c r="J3302" s="1" t="str">
        <f t="shared" si="341"/>
        <v>Till</v>
      </c>
      <c r="K3302" s="1" t="str">
        <f t="shared" si="338"/>
        <v>Grain Mount: 0.25 – 0.50 mm</v>
      </c>
      <c r="L3302" t="s">
        <v>16435</v>
      </c>
      <c r="M3302" s="1" t="str">
        <f>HYPERLINK("http://geochem.nrcan.gc.ca/cdogs/content/kwd/kwd030120_e.htm", "Ilm")</f>
        <v>Ilm</v>
      </c>
      <c r="N3302" t="s">
        <v>115</v>
      </c>
      <c r="O3302" t="s">
        <v>226</v>
      </c>
      <c r="P3302" t="s">
        <v>1124</v>
      </c>
      <c r="Q3302" t="s">
        <v>10360</v>
      </c>
      <c r="R3302" t="s">
        <v>366</v>
      </c>
      <c r="S3302" t="s">
        <v>5142</v>
      </c>
      <c r="T3302" t="s">
        <v>3480</v>
      </c>
      <c r="U3302" t="s">
        <v>36</v>
      </c>
      <c r="V3302" t="s">
        <v>33</v>
      </c>
      <c r="W3302" t="s">
        <v>24322</v>
      </c>
      <c r="X3302" t="s">
        <v>24323</v>
      </c>
    </row>
    <row r="3303" spans="1:24" x14ac:dyDescent="0.25">
      <c r="A3303" t="s">
        <v>24324</v>
      </c>
      <c r="B3303" t="s">
        <v>24325</v>
      </c>
      <c r="C3303" s="1" t="str">
        <f t="shared" si="339"/>
        <v>21:0981</v>
      </c>
      <c r="D3303" s="1" t="str">
        <f t="shared" si="340"/>
        <v>21:0001</v>
      </c>
      <c r="E3303" t="s">
        <v>24320</v>
      </c>
      <c r="F3303" t="s">
        <v>24326</v>
      </c>
      <c r="H3303">
        <v>64.5821155</v>
      </c>
      <c r="I3303">
        <v>-108.15625420000001</v>
      </c>
      <c r="J3303" s="1" t="str">
        <f t="shared" si="341"/>
        <v>Till</v>
      </c>
      <c r="K3303" s="1" t="str">
        <f t="shared" si="338"/>
        <v>Grain Mount: 0.25 – 0.50 mm</v>
      </c>
      <c r="L3303" t="s">
        <v>16435</v>
      </c>
      <c r="M3303" s="1" t="str">
        <f>HYPERLINK("http://geochem.nrcan.gc.ca/cdogs/content/kwd/kwd030120_e.htm", "Ilm")</f>
        <v>Ilm</v>
      </c>
      <c r="N3303" t="s">
        <v>36</v>
      </c>
      <c r="O3303" t="s">
        <v>399</v>
      </c>
      <c r="P3303" t="s">
        <v>278</v>
      </c>
      <c r="Q3303" t="s">
        <v>24327</v>
      </c>
      <c r="R3303" t="s">
        <v>33</v>
      </c>
      <c r="S3303" t="s">
        <v>3869</v>
      </c>
      <c r="T3303" t="s">
        <v>5751</v>
      </c>
      <c r="U3303" t="s">
        <v>33</v>
      </c>
      <c r="V3303" t="s">
        <v>765</v>
      </c>
      <c r="W3303" t="s">
        <v>24328</v>
      </c>
      <c r="X3303" t="s">
        <v>24329</v>
      </c>
    </row>
    <row r="3304" spans="1:24" x14ac:dyDescent="0.25">
      <c r="A3304" t="s">
        <v>24330</v>
      </c>
      <c r="B3304" t="s">
        <v>24331</v>
      </c>
      <c r="C3304" s="1" t="str">
        <f t="shared" si="339"/>
        <v>21:0981</v>
      </c>
      <c r="D3304" s="1" t="str">
        <f t="shared" si="340"/>
        <v>21:0001</v>
      </c>
      <c r="E3304" t="s">
        <v>24320</v>
      </c>
      <c r="F3304" t="s">
        <v>24332</v>
      </c>
      <c r="H3304">
        <v>64.5821155</v>
      </c>
      <c r="I3304">
        <v>-108.15625420000001</v>
      </c>
      <c r="J3304" s="1" t="str">
        <f t="shared" si="341"/>
        <v>Till</v>
      </c>
      <c r="K3304" s="1" t="str">
        <f t="shared" si="338"/>
        <v>Grain Mount: 0.25 – 0.50 mm</v>
      </c>
      <c r="L3304" t="s">
        <v>16435</v>
      </c>
      <c r="M3304" s="1" t="str">
        <f>HYPERLINK("http://geochem.nrcan.gc.ca/cdogs/content/kwd/kwd030120_e.htm", "Ilm")</f>
        <v>Ilm</v>
      </c>
      <c r="N3304" t="s">
        <v>1193</v>
      </c>
      <c r="O3304" t="s">
        <v>36</v>
      </c>
      <c r="P3304" t="s">
        <v>457</v>
      </c>
      <c r="Q3304" t="s">
        <v>24333</v>
      </c>
      <c r="R3304" t="s">
        <v>33</v>
      </c>
      <c r="S3304" t="s">
        <v>4499</v>
      </c>
      <c r="T3304" t="s">
        <v>3900</v>
      </c>
      <c r="U3304" t="s">
        <v>33</v>
      </c>
      <c r="V3304" t="s">
        <v>3472</v>
      </c>
      <c r="W3304" t="s">
        <v>24334</v>
      </c>
      <c r="X3304" t="s">
        <v>24335</v>
      </c>
    </row>
    <row r="3305" spans="1:24" x14ac:dyDescent="0.25">
      <c r="A3305" t="s">
        <v>24336</v>
      </c>
      <c r="B3305" t="s">
        <v>24337</v>
      </c>
      <c r="C3305" s="1" t="str">
        <f t="shared" si="339"/>
        <v>21:0981</v>
      </c>
      <c r="D3305" s="1" t="str">
        <f t="shared" si="340"/>
        <v>21:0001</v>
      </c>
      <c r="E3305" t="s">
        <v>24320</v>
      </c>
      <c r="F3305" t="s">
        <v>24338</v>
      </c>
      <c r="H3305">
        <v>64.5821155</v>
      </c>
      <c r="I3305">
        <v>-108.15625420000001</v>
      </c>
      <c r="J3305" s="1" t="str">
        <f t="shared" si="341"/>
        <v>Till</v>
      </c>
      <c r="K3305" s="1" t="str">
        <f t="shared" si="338"/>
        <v>Grain Mount: 0.25 – 0.50 mm</v>
      </c>
      <c r="L3305" t="s">
        <v>16435</v>
      </c>
      <c r="M3305" s="1" t="str">
        <f>HYPERLINK("http://geochem.nrcan.gc.ca/cdogs/content/kwd/kwd030120_e.htm", "Ilm")</f>
        <v>Ilm</v>
      </c>
      <c r="N3305" t="s">
        <v>718</v>
      </c>
      <c r="O3305" t="s">
        <v>33</v>
      </c>
      <c r="P3305" t="s">
        <v>531</v>
      </c>
      <c r="Q3305" t="s">
        <v>24339</v>
      </c>
      <c r="R3305" t="s">
        <v>33</v>
      </c>
      <c r="S3305" t="s">
        <v>9267</v>
      </c>
      <c r="T3305" t="s">
        <v>6728</v>
      </c>
      <c r="U3305" t="s">
        <v>33</v>
      </c>
      <c r="V3305" t="s">
        <v>24340</v>
      </c>
      <c r="W3305" t="s">
        <v>24341</v>
      </c>
      <c r="X3305" t="s">
        <v>24342</v>
      </c>
    </row>
    <row r="3306" spans="1:24" x14ac:dyDescent="0.25">
      <c r="A3306" t="s">
        <v>24343</v>
      </c>
      <c r="B3306" t="s">
        <v>24344</v>
      </c>
      <c r="C3306" s="1" t="str">
        <f t="shared" si="339"/>
        <v>21:0981</v>
      </c>
      <c r="D3306" s="1" t="str">
        <f t="shared" si="340"/>
        <v>21:0001</v>
      </c>
      <c r="E3306" t="s">
        <v>24320</v>
      </c>
      <c r="F3306" t="s">
        <v>24345</v>
      </c>
      <c r="H3306">
        <v>64.5821155</v>
      </c>
      <c r="I3306">
        <v>-108.15625420000001</v>
      </c>
      <c r="J3306" s="1" t="str">
        <f t="shared" si="341"/>
        <v>Till</v>
      </c>
      <c r="K3306" s="1" t="str">
        <f t="shared" si="338"/>
        <v>Grain Mount: 0.25 – 0.50 mm</v>
      </c>
      <c r="L3306" t="s">
        <v>16435</v>
      </c>
      <c r="M3306" s="1" t="str">
        <f>HYPERLINK("http://geochem.nrcan.gc.ca/cdogs/content/kwd/kwd030533_e.htm", "Tur")</f>
        <v>Tur</v>
      </c>
      <c r="N3306" t="s">
        <v>24346</v>
      </c>
      <c r="O3306" t="s">
        <v>4123</v>
      </c>
      <c r="P3306" t="s">
        <v>170</v>
      </c>
      <c r="Q3306" t="s">
        <v>24347</v>
      </c>
      <c r="R3306" t="s">
        <v>318</v>
      </c>
      <c r="S3306" t="s">
        <v>4000</v>
      </c>
      <c r="T3306" t="s">
        <v>24031</v>
      </c>
      <c r="U3306" t="s">
        <v>11827</v>
      </c>
      <c r="V3306" t="s">
        <v>24348</v>
      </c>
      <c r="W3306" t="s">
        <v>24349</v>
      </c>
      <c r="X3306" t="s">
        <v>24350</v>
      </c>
    </row>
    <row r="3307" spans="1:24" x14ac:dyDescent="0.25">
      <c r="A3307" t="s">
        <v>24351</v>
      </c>
      <c r="B3307" t="s">
        <v>24352</v>
      </c>
      <c r="C3307" s="1" t="str">
        <f t="shared" si="339"/>
        <v>21:0981</v>
      </c>
      <c r="D3307" s="1" t="str">
        <f t="shared" si="340"/>
        <v>21:0001</v>
      </c>
      <c r="E3307" t="s">
        <v>24320</v>
      </c>
      <c r="F3307" t="s">
        <v>24353</v>
      </c>
      <c r="H3307">
        <v>64.5821155</v>
      </c>
      <c r="I3307">
        <v>-108.15625420000001</v>
      </c>
      <c r="J3307" s="1" t="str">
        <f t="shared" si="341"/>
        <v>Till</v>
      </c>
      <c r="K3307" s="1" t="str">
        <f t="shared" si="338"/>
        <v>Grain Mount: 0.25 – 0.50 mm</v>
      </c>
      <c r="L3307" t="s">
        <v>16435</v>
      </c>
      <c r="M3307" s="1" t="str">
        <f>HYPERLINK("http://geochem.nrcan.gc.ca/cdogs/content/kwd/kwd030533_e.htm", "Tur")</f>
        <v>Tur</v>
      </c>
      <c r="N3307" t="s">
        <v>24354</v>
      </c>
      <c r="O3307" t="s">
        <v>4749</v>
      </c>
      <c r="P3307" t="s">
        <v>33</v>
      </c>
      <c r="Q3307" t="s">
        <v>15165</v>
      </c>
      <c r="R3307" t="s">
        <v>5869</v>
      </c>
      <c r="S3307" t="s">
        <v>24355</v>
      </c>
      <c r="T3307" t="s">
        <v>18223</v>
      </c>
      <c r="U3307" t="s">
        <v>24356</v>
      </c>
      <c r="V3307" t="s">
        <v>24357</v>
      </c>
      <c r="W3307" t="s">
        <v>11327</v>
      </c>
      <c r="X3307" t="s">
        <v>24358</v>
      </c>
    </row>
    <row r="3308" spans="1:24" x14ac:dyDescent="0.25">
      <c r="A3308" t="s">
        <v>24359</v>
      </c>
      <c r="B3308" t="s">
        <v>24360</v>
      </c>
      <c r="C3308" s="1" t="str">
        <f t="shared" si="339"/>
        <v>21:0981</v>
      </c>
      <c r="D3308" s="1" t="str">
        <f t="shared" si="340"/>
        <v>21:0001</v>
      </c>
      <c r="E3308" t="s">
        <v>24320</v>
      </c>
      <c r="F3308" t="s">
        <v>24361</v>
      </c>
      <c r="H3308">
        <v>64.5821155</v>
      </c>
      <c r="I3308">
        <v>-108.15625420000001</v>
      </c>
      <c r="J3308" s="1" t="str">
        <f t="shared" si="341"/>
        <v>Till</v>
      </c>
      <c r="K3308" s="1" t="str">
        <f t="shared" ref="K3308:K3371" si="342">HYPERLINK("http://geochem.nrcan.gc.ca/cdogs/content/kwd/kwd080043_e.htm", "Grain Mount: 0.25 – 0.50 mm")</f>
        <v>Grain Mount: 0.25 – 0.50 mm</v>
      </c>
      <c r="L3308" t="s">
        <v>16435</v>
      </c>
      <c r="M3308" s="1" t="str">
        <f>HYPERLINK("http://geochem.nrcan.gc.ca/cdogs/content/kwd/kwd030120_e.htm", "Ilm")</f>
        <v>Ilm</v>
      </c>
      <c r="N3308" t="s">
        <v>494</v>
      </c>
      <c r="O3308" t="s">
        <v>474</v>
      </c>
      <c r="P3308" t="s">
        <v>569</v>
      </c>
      <c r="Q3308" t="s">
        <v>10005</v>
      </c>
      <c r="R3308" t="s">
        <v>142</v>
      </c>
      <c r="S3308" t="s">
        <v>5581</v>
      </c>
      <c r="T3308" t="s">
        <v>1876</v>
      </c>
      <c r="U3308" t="s">
        <v>33</v>
      </c>
      <c r="V3308" t="s">
        <v>33</v>
      </c>
      <c r="W3308" t="s">
        <v>24362</v>
      </c>
      <c r="X3308" t="s">
        <v>17317</v>
      </c>
    </row>
    <row r="3309" spans="1:24" x14ac:dyDescent="0.25">
      <c r="A3309" t="s">
        <v>24363</v>
      </c>
      <c r="B3309" t="s">
        <v>24364</v>
      </c>
      <c r="C3309" s="1" t="str">
        <f t="shared" si="339"/>
        <v>21:0981</v>
      </c>
      <c r="D3309" s="1" t="str">
        <f t="shared" si="340"/>
        <v>21:0001</v>
      </c>
      <c r="E3309" t="s">
        <v>24365</v>
      </c>
      <c r="F3309" t="s">
        <v>24366</v>
      </c>
      <c r="H3309">
        <v>64.186428000000006</v>
      </c>
      <c r="I3309">
        <v>-108.80598929999999</v>
      </c>
      <c r="J3309" s="1" t="str">
        <f t="shared" si="341"/>
        <v>Till</v>
      </c>
      <c r="K3309" s="1" t="str">
        <f t="shared" si="342"/>
        <v>Grain Mount: 0.25 – 0.50 mm</v>
      </c>
      <c r="L3309" t="s">
        <v>16508</v>
      </c>
      <c r="M3309" s="1" t="str">
        <f>HYPERLINK("http://geochem.nrcan.gc.ca/cdogs/content/kwd/kwd030525_e.htm", "Sps")</f>
        <v>Sps</v>
      </c>
      <c r="N3309" t="s">
        <v>24367</v>
      </c>
      <c r="O3309" t="s">
        <v>14255</v>
      </c>
      <c r="P3309" t="s">
        <v>411</v>
      </c>
      <c r="Q3309" t="s">
        <v>24368</v>
      </c>
      <c r="R3309" t="s">
        <v>33</v>
      </c>
      <c r="S3309" t="s">
        <v>15162</v>
      </c>
      <c r="T3309" t="s">
        <v>14049</v>
      </c>
      <c r="U3309" t="s">
        <v>33</v>
      </c>
      <c r="V3309" t="s">
        <v>24369</v>
      </c>
      <c r="W3309" t="s">
        <v>728</v>
      </c>
      <c r="X3309" t="s">
        <v>6373</v>
      </c>
    </row>
    <row r="3310" spans="1:24" x14ac:dyDescent="0.25">
      <c r="A3310" t="s">
        <v>24370</v>
      </c>
      <c r="B3310" t="s">
        <v>24371</v>
      </c>
      <c r="C3310" s="1" t="str">
        <f t="shared" si="339"/>
        <v>21:0981</v>
      </c>
      <c r="D3310" s="1" t="str">
        <f t="shared" si="340"/>
        <v>21:0001</v>
      </c>
      <c r="E3310" t="s">
        <v>24365</v>
      </c>
      <c r="F3310" t="s">
        <v>24372</v>
      </c>
      <c r="H3310">
        <v>64.186428000000006</v>
      </c>
      <c r="I3310">
        <v>-108.80598929999999</v>
      </c>
      <c r="J3310" s="1" t="str">
        <f t="shared" si="341"/>
        <v>Till</v>
      </c>
      <c r="K3310" s="1" t="str">
        <f t="shared" si="342"/>
        <v>Grain Mount: 0.25 – 0.50 mm</v>
      </c>
      <c r="L3310" t="s">
        <v>16508</v>
      </c>
      <c r="M3310" s="1" t="str">
        <f>HYPERLINK("http://geochem.nrcan.gc.ca/cdogs/content/kwd/kwd030524_e.htm", "Alm")</f>
        <v>Alm</v>
      </c>
      <c r="N3310" t="s">
        <v>3197</v>
      </c>
      <c r="O3310" t="s">
        <v>24373</v>
      </c>
      <c r="P3310" t="s">
        <v>955</v>
      </c>
      <c r="Q3310" t="s">
        <v>24374</v>
      </c>
      <c r="R3310" t="s">
        <v>33</v>
      </c>
      <c r="S3310" t="s">
        <v>1315</v>
      </c>
      <c r="T3310" t="s">
        <v>14002</v>
      </c>
      <c r="U3310" t="s">
        <v>33</v>
      </c>
      <c r="V3310" t="s">
        <v>24375</v>
      </c>
      <c r="W3310" t="s">
        <v>186</v>
      </c>
      <c r="X3310" t="s">
        <v>17004</v>
      </c>
    </row>
    <row r="3311" spans="1:24" x14ac:dyDescent="0.25">
      <c r="A3311" t="s">
        <v>24376</v>
      </c>
      <c r="B3311" t="s">
        <v>24377</v>
      </c>
      <c r="C3311" s="1" t="str">
        <f t="shared" si="339"/>
        <v>21:0981</v>
      </c>
      <c r="D3311" s="1" t="str">
        <f t="shared" si="340"/>
        <v>21:0001</v>
      </c>
      <c r="E3311" t="s">
        <v>24365</v>
      </c>
      <c r="F3311" t="s">
        <v>24378</v>
      </c>
      <c r="H3311">
        <v>64.186428000000006</v>
      </c>
      <c r="I3311">
        <v>-108.80598929999999</v>
      </c>
      <c r="J3311" s="1" t="str">
        <f t="shared" si="341"/>
        <v>Till</v>
      </c>
      <c r="K3311" s="1" t="str">
        <f t="shared" si="342"/>
        <v>Grain Mount: 0.25 – 0.50 mm</v>
      </c>
      <c r="L3311" t="s">
        <v>16508</v>
      </c>
      <c r="M3311" s="1" t="str">
        <f t="shared" ref="M3311:M3322" si="343">HYPERLINK("http://geochem.nrcan.gc.ca/cdogs/content/kwd/kwd030543_e.htm", "Di")</f>
        <v>Di</v>
      </c>
      <c r="N3311" t="s">
        <v>24379</v>
      </c>
      <c r="O3311" t="s">
        <v>24380</v>
      </c>
      <c r="P3311" t="s">
        <v>16382</v>
      </c>
      <c r="Q3311" t="s">
        <v>24381</v>
      </c>
      <c r="R3311" t="s">
        <v>33</v>
      </c>
      <c r="S3311" t="s">
        <v>24382</v>
      </c>
      <c r="T3311" t="s">
        <v>4430</v>
      </c>
      <c r="U3311" t="s">
        <v>4666</v>
      </c>
      <c r="V3311" t="s">
        <v>24383</v>
      </c>
      <c r="W3311" t="s">
        <v>531</v>
      </c>
      <c r="X3311" t="s">
        <v>381</v>
      </c>
    </row>
    <row r="3312" spans="1:24" x14ac:dyDescent="0.25">
      <c r="A3312" t="s">
        <v>24384</v>
      </c>
      <c r="B3312" t="s">
        <v>24385</v>
      </c>
      <c r="C3312" s="1" t="str">
        <f t="shared" si="339"/>
        <v>21:0981</v>
      </c>
      <c r="D3312" s="1" t="str">
        <f t="shared" si="340"/>
        <v>21:0001</v>
      </c>
      <c r="E3312" t="s">
        <v>24365</v>
      </c>
      <c r="F3312" t="s">
        <v>24386</v>
      </c>
      <c r="H3312">
        <v>64.186428000000006</v>
      </c>
      <c r="I3312">
        <v>-108.80598929999999</v>
      </c>
      <c r="J3312" s="1" t="str">
        <f t="shared" si="341"/>
        <v>Till</v>
      </c>
      <c r="K3312" s="1" t="str">
        <f t="shared" si="342"/>
        <v>Grain Mount: 0.25 – 0.50 mm</v>
      </c>
      <c r="L3312" t="s">
        <v>16508</v>
      </c>
      <c r="M3312" s="1" t="str">
        <f t="shared" si="343"/>
        <v>Di</v>
      </c>
      <c r="N3312" t="s">
        <v>21643</v>
      </c>
      <c r="O3312" t="s">
        <v>24387</v>
      </c>
      <c r="P3312" t="s">
        <v>939</v>
      </c>
      <c r="Q3312" t="s">
        <v>10280</v>
      </c>
      <c r="R3312" t="s">
        <v>33</v>
      </c>
      <c r="S3312" t="s">
        <v>24388</v>
      </c>
      <c r="T3312" t="s">
        <v>4123</v>
      </c>
      <c r="U3312" t="s">
        <v>3191</v>
      </c>
      <c r="V3312" t="s">
        <v>24389</v>
      </c>
      <c r="W3312" t="s">
        <v>425</v>
      </c>
      <c r="X3312" t="s">
        <v>24390</v>
      </c>
    </row>
    <row r="3313" spans="1:24" x14ac:dyDescent="0.25">
      <c r="A3313" t="s">
        <v>24391</v>
      </c>
      <c r="B3313" t="s">
        <v>24392</v>
      </c>
      <c r="C3313" s="1" t="str">
        <f t="shared" si="339"/>
        <v>21:0981</v>
      </c>
      <c r="D3313" s="1" t="str">
        <f t="shared" si="340"/>
        <v>21:0001</v>
      </c>
      <c r="E3313" t="s">
        <v>24365</v>
      </c>
      <c r="F3313" t="s">
        <v>24393</v>
      </c>
      <c r="H3313">
        <v>64.186428000000006</v>
      </c>
      <c r="I3313">
        <v>-108.80598929999999</v>
      </c>
      <c r="J3313" s="1" t="str">
        <f t="shared" si="341"/>
        <v>Till</v>
      </c>
      <c r="K3313" s="1" t="str">
        <f t="shared" si="342"/>
        <v>Grain Mount: 0.25 – 0.50 mm</v>
      </c>
      <c r="L3313" t="s">
        <v>16508</v>
      </c>
      <c r="M3313" s="1" t="str">
        <f t="shared" si="343"/>
        <v>Di</v>
      </c>
      <c r="N3313" t="s">
        <v>5622</v>
      </c>
      <c r="O3313" t="s">
        <v>24394</v>
      </c>
      <c r="P3313" t="s">
        <v>2038</v>
      </c>
      <c r="Q3313" t="s">
        <v>6849</v>
      </c>
      <c r="R3313" t="s">
        <v>555</v>
      </c>
      <c r="S3313" t="s">
        <v>24395</v>
      </c>
      <c r="T3313" t="s">
        <v>1719</v>
      </c>
      <c r="U3313" t="s">
        <v>1254</v>
      </c>
      <c r="V3313" t="s">
        <v>24396</v>
      </c>
      <c r="W3313" t="s">
        <v>457</v>
      </c>
      <c r="X3313" t="s">
        <v>19302</v>
      </c>
    </row>
    <row r="3314" spans="1:24" x14ac:dyDescent="0.25">
      <c r="A3314" t="s">
        <v>24397</v>
      </c>
      <c r="B3314" t="s">
        <v>24398</v>
      </c>
      <c r="C3314" s="1" t="str">
        <f t="shared" si="339"/>
        <v>21:0981</v>
      </c>
      <c r="D3314" s="1" t="str">
        <f t="shared" si="340"/>
        <v>21:0001</v>
      </c>
      <c r="E3314" t="s">
        <v>24365</v>
      </c>
      <c r="F3314" t="s">
        <v>24399</v>
      </c>
      <c r="H3314">
        <v>64.186428000000006</v>
      </c>
      <c r="I3314">
        <v>-108.80598929999999</v>
      </c>
      <c r="J3314" s="1" t="str">
        <f t="shared" si="341"/>
        <v>Till</v>
      </c>
      <c r="K3314" s="1" t="str">
        <f t="shared" si="342"/>
        <v>Grain Mount: 0.25 – 0.50 mm</v>
      </c>
      <c r="L3314" t="s">
        <v>16508</v>
      </c>
      <c r="M3314" s="1" t="str">
        <f t="shared" si="343"/>
        <v>Di</v>
      </c>
      <c r="N3314" t="s">
        <v>6600</v>
      </c>
      <c r="O3314" t="s">
        <v>24400</v>
      </c>
      <c r="P3314" t="s">
        <v>4060</v>
      </c>
      <c r="Q3314" t="s">
        <v>24401</v>
      </c>
      <c r="R3314" t="s">
        <v>420</v>
      </c>
      <c r="S3314" t="s">
        <v>24402</v>
      </c>
      <c r="T3314" t="s">
        <v>482</v>
      </c>
      <c r="U3314" t="s">
        <v>10719</v>
      </c>
      <c r="V3314" t="s">
        <v>24403</v>
      </c>
      <c r="W3314" t="s">
        <v>662</v>
      </c>
      <c r="X3314" t="s">
        <v>24404</v>
      </c>
    </row>
    <row r="3315" spans="1:24" x14ac:dyDescent="0.25">
      <c r="A3315" t="s">
        <v>24405</v>
      </c>
      <c r="B3315" t="s">
        <v>24406</v>
      </c>
      <c r="C3315" s="1" t="str">
        <f t="shared" si="339"/>
        <v>21:0981</v>
      </c>
      <c r="D3315" s="1" t="str">
        <f t="shared" si="340"/>
        <v>21:0001</v>
      </c>
      <c r="E3315" t="s">
        <v>24365</v>
      </c>
      <c r="F3315" t="s">
        <v>24407</v>
      </c>
      <c r="H3315">
        <v>64.186428000000006</v>
      </c>
      <c r="I3315">
        <v>-108.80598929999999</v>
      </c>
      <c r="J3315" s="1" t="str">
        <f t="shared" si="341"/>
        <v>Till</v>
      </c>
      <c r="K3315" s="1" t="str">
        <f t="shared" si="342"/>
        <v>Grain Mount: 0.25 – 0.50 mm</v>
      </c>
      <c r="L3315" t="s">
        <v>16508</v>
      </c>
      <c r="M3315" s="1" t="str">
        <f t="shared" si="343"/>
        <v>Di</v>
      </c>
      <c r="N3315" t="s">
        <v>13478</v>
      </c>
      <c r="O3315" t="s">
        <v>24408</v>
      </c>
      <c r="P3315" t="s">
        <v>4224</v>
      </c>
      <c r="Q3315" t="s">
        <v>24409</v>
      </c>
      <c r="R3315" t="s">
        <v>234</v>
      </c>
      <c r="S3315" t="s">
        <v>24410</v>
      </c>
      <c r="T3315" t="s">
        <v>1022</v>
      </c>
      <c r="U3315" t="s">
        <v>6369</v>
      </c>
      <c r="V3315" t="s">
        <v>24411</v>
      </c>
      <c r="W3315" t="s">
        <v>390</v>
      </c>
      <c r="X3315" t="s">
        <v>637</v>
      </c>
    </row>
    <row r="3316" spans="1:24" x14ac:dyDescent="0.25">
      <c r="A3316" t="s">
        <v>24412</v>
      </c>
      <c r="B3316" t="s">
        <v>24413</v>
      </c>
      <c r="C3316" s="1" t="str">
        <f t="shared" si="339"/>
        <v>21:0981</v>
      </c>
      <c r="D3316" s="1" t="str">
        <f t="shared" si="340"/>
        <v>21:0001</v>
      </c>
      <c r="E3316" t="s">
        <v>24365</v>
      </c>
      <c r="F3316" t="s">
        <v>24414</v>
      </c>
      <c r="H3316">
        <v>64.186428000000006</v>
      </c>
      <c r="I3316">
        <v>-108.80598929999999</v>
      </c>
      <c r="J3316" s="1" t="str">
        <f t="shared" si="341"/>
        <v>Till</v>
      </c>
      <c r="K3316" s="1" t="str">
        <f t="shared" si="342"/>
        <v>Grain Mount: 0.25 – 0.50 mm</v>
      </c>
      <c r="L3316" t="s">
        <v>16508</v>
      </c>
      <c r="M3316" s="1" t="str">
        <f t="shared" si="343"/>
        <v>Di</v>
      </c>
      <c r="N3316" t="s">
        <v>13296</v>
      </c>
      <c r="O3316" t="s">
        <v>24415</v>
      </c>
      <c r="P3316" t="s">
        <v>2277</v>
      </c>
      <c r="Q3316" t="s">
        <v>24416</v>
      </c>
      <c r="R3316" t="s">
        <v>90</v>
      </c>
      <c r="S3316" t="s">
        <v>24417</v>
      </c>
      <c r="T3316" t="s">
        <v>3470</v>
      </c>
      <c r="U3316" t="s">
        <v>8521</v>
      </c>
      <c r="V3316" t="s">
        <v>24418</v>
      </c>
      <c r="W3316" t="s">
        <v>409</v>
      </c>
      <c r="X3316" t="s">
        <v>22376</v>
      </c>
    </row>
    <row r="3317" spans="1:24" x14ac:dyDescent="0.25">
      <c r="A3317" t="s">
        <v>24419</v>
      </c>
      <c r="B3317" t="s">
        <v>24420</v>
      </c>
      <c r="C3317" s="1" t="str">
        <f t="shared" si="339"/>
        <v>21:0981</v>
      </c>
      <c r="D3317" s="1" t="str">
        <f t="shared" si="340"/>
        <v>21:0001</v>
      </c>
      <c r="E3317" t="s">
        <v>24365</v>
      </c>
      <c r="F3317" t="s">
        <v>24421</v>
      </c>
      <c r="H3317">
        <v>64.186428000000006</v>
      </c>
      <c r="I3317">
        <v>-108.80598929999999</v>
      </c>
      <c r="J3317" s="1" t="str">
        <f t="shared" si="341"/>
        <v>Till</v>
      </c>
      <c r="K3317" s="1" t="str">
        <f t="shared" si="342"/>
        <v>Grain Mount: 0.25 – 0.50 mm</v>
      </c>
      <c r="L3317" t="s">
        <v>16508</v>
      </c>
      <c r="M3317" s="1" t="str">
        <f t="shared" si="343"/>
        <v>Di</v>
      </c>
      <c r="N3317" t="s">
        <v>1100</v>
      </c>
      <c r="O3317" t="s">
        <v>24422</v>
      </c>
      <c r="P3317" t="s">
        <v>5730</v>
      </c>
      <c r="Q3317" t="s">
        <v>19172</v>
      </c>
      <c r="R3317" t="s">
        <v>220</v>
      </c>
      <c r="S3317" t="s">
        <v>24423</v>
      </c>
      <c r="T3317" t="s">
        <v>3932</v>
      </c>
      <c r="U3317" t="s">
        <v>2509</v>
      </c>
      <c r="V3317" t="s">
        <v>19628</v>
      </c>
      <c r="W3317" t="s">
        <v>254</v>
      </c>
      <c r="X3317" t="s">
        <v>24424</v>
      </c>
    </row>
    <row r="3318" spans="1:24" x14ac:dyDescent="0.25">
      <c r="A3318" t="s">
        <v>24425</v>
      </c>
      <c r="B3318" t="s">
        <v>24426</v>
      </c>
      <c r="C3318" s="1" t="str">
        <f t="shared" si="339"/>
        <v>21:0981</v>
      </c>
      <c r="D3318" s="1" t="str">
        <f t="shared" si="340"/>
        <v>21:0001</v>
      </c>
      <c r="E3318" t="s">
        <v>24365</v>
      </c>
      <c r="F3318" t="s">
        <v>24427</v>
      </c>
      <c r="H3318">
        <v>64.186428000000006</v>
      </c>
      <c r="I3318">
        <v>-108.80598929999999</v>
      </c>
      <c r="J3318" s="1" t="str">
        <f t="shared" si="341"/>
        <v>Till</v>
      </c>
      <c r="K3318" s="1" t="str">
        <f t="shared" si="342"/>
        <v>Grain Mount: 0.25 – 0.50 mm</v>
      </c>
      <c r="L3318" t="s">
        <v>16508</v>
      </c>
      <c r="M3318" s="1" t="str">
        <f t="shared" si="343"/>
        <v>Di</v>
      </c>
      <c r="N3318" t="s">
        <v>13989</v>
      </c>
      <c r="O3318" t="s">
        <v>24428</v>
      </c>
      <c r="P3318" t="s">
        <v>3000</v>
      </c>
      <c r="Q3318" t="s">
        <v>6203</v>
      </c>
      <c r="R3318" t="s">
        <v>220</v>
      </c>
      <c r="S3318" t="s">
        <v>24429</v>
      </c>
      <c r="T3318" t="s">
        <v>1196</v>
      </c>
      <c r="U3318" t="s">
        <v>3741</v>
      </c>
      <c r="V3318" t="s">
        <v>19443</v>
      </c>
      <c r="W3318" t="s">
        <v>569</v>
      </c>
      <c r="X3318" t="s">
        <v>24430</v>
      </c>
    </row>
    <row r="3319" spans="1:24" x14ac:dyDescent="0.25">
      <c r="A3319" t="s">
        <v>24431</v>
      </c>
      <c r="B3319" t="s">
        <v>24432</v>
      </c>
      <c r="C3319" s="1" t="str">
        <f t="shared" si="339"/>
        <v>21:0981</v>
      </c>
      <c r="D3319" s="1" t="str">
        <f t="shared" si="340"/>
        <v>21:0001</v>
      </c>
      <c r="E3319" t="s">
        <v>24365</v>
      </c>
      <c r="F3319" t="s">
        <v>24433</v>
      </c>
      <c r="H3319">
        <v>64.186428000000006</v>
      </c>
      <c r="I3319">
        <v>-108.80598929999999</v>
      </c>
      <c r="J3319" s="1" t="str">
        <f t="shared" si="341"/>
        <v>Till</v>
      </c>
      <c r="K3319" s="1" t="str">
        <f t="shared" si="342"/>
        <v>Grain Mount: 0.25 – 0.50 mm</v>
      </c>
      <c r="L3319" t="s">
        <v>16508</v>
      </c>
      <c r="M3319" s="1" t="str">
        <f t="shared" si="343"/>
        <v>Di</v>
      </c>
      <c r="N3319" t="s">
        <v>24434</v>
      </c>
      <c r="O3319" t="s">
        <v>24435</v>
      </c>
      <c r="P3319" t="s">
        <v>20944</v>
      </c>
      <c r="Q3319" t="s">
        <v>24436</v>
      </c>
      <c r="R3319" t="s">
        <v>462</v>
      </c>
      <c r="S3319" t="s">
        <v>24437</v>
      </c>
      <c r="T3319" t="s">
        <v>1892</v>
      </c>
      <c r="U3319" t="s">
        <v>3502</v>
      </c>
      <c r="V3319" t="s">
        <v>24438</v>
      </c>
      <c r="W3319" t="s">
        <v>369</v>
      </c>
      <c r="X3319" t="s">
        <v>24439</v>
      </c>
    </row>
    <row r="3320" spans="1:24" x14ac:dyDescent="0.25">
      <c r="A3320" t="s">
        <v>24440</v>
      </c>
      <c r="B3320" t="s">
        <v>24441</v>
      </c>
      <c r="C3320" s="1" t="str">
        <f t="shared" si="339"/>
        <v>21:0981</v>
      </c>
      <c r="D3320" s="1" t="str">
        <f t="shared" si="340"/>
        <v>21:0001</v>
      </c>
      <c r="E3320" t="s">
        <v>24365</v>
      </c>
      <c r="F3320" t="s">
        <v>24442</v>
      </c>
      <c r="H3320">
        <v>64.186428000000006</v>
      </c>
      <c r="I3320">
        <v>-108.80598929999999</v>
      </c>
      <c r="J3320" s="1" t="str">
        <f t="shared" si="341"/>
        <v>Till</v>
      </c>
      <c r="K3320" s="1" t="str">
        <f t="shared" si="342"/>
        <v>Grain Mount: 0.25 – 0.50 mm</v>
      </c>
      <c r="L3320" t="s">
        <v>16508</v>
      </c>
      <c r="M3320" s="1" t="str">
        <f t="shared" si="343"/>
        <v>Di</v>
      </c>
      <c r="N3320" t="s">
        <v>6867</v>
      </c>
      <c r="O3320" t="s">
        <v>24443</v>
      </c>
      <c r="P3320" t="s">
        <v>189</v>
      </c>
      <c r="Q3320" t="s">
        <v>4734</v>
      </c>
      <c r="R3320" t="s">
        <v>33</v>
      </c>
      <c r="S3320" t="s">
        <v>24444</v>
      </c>
      <c r="T3320" t="s">
        <v>6913</v>
      </c>
      <c r="U3320" t="s">
        <v>4497</v>
      </c>
      <c r="V3320" t="s">
        <v>24445</v>
      </c>
      <c r="W3320" t="s">
        <v>104</v>
      </c>
      <c r="X3320" t="s">
        <v>4100</v>
      </c>
    </row>
    <row r="3321" spans="1:24" x14ac:dyDescent="0.25">
      <c r="A3321" t="s">
        <v>24446</v>
      </c>
      <c r="B3321" t="s">
        <v>24447</v>
      </c>
      <c r="C3321" s="1" t="str">
        <f t="shared" si="339"/>
        <v>21:0981</v>
      </c>
      <c r="D3321" s="1" t="str">
        <f t="shared" si="340"/>
        <v>21:0001</v>
      </c>
      <c r="E3321" t="s">
        <v>24365</v>
      </c>
      <c r="F3321" t="s">
        <v>24448</v>
      </c>
      <c r="H3321">
        <v>64.186428000000006</v>
      </c>
      <c r="I3321">
        <v>-108.80598929999999</v>
      </c>
      <c r="J3321" s="1" t="str">
        <f t="shared" si="341"/>
        <v>Till</v>
      </c>
      <c r="K3321" s="1" t="str">
        <f t="shared" si="342"/>
        <v>Grain Mount: 0.25 – 0.50 mm</v>
      </c>
      <c r="L3321" t="s">
        <v>16508</v>
      </c>
      <c r="M3321" s="1" t="str">
        <f t="shared" si="343"/>
        <v>Di</v>
      </c>
      <c r="N3321" t="s">
        <v>1038</v>
      </c>
      <c r="O3321" t="s">
        <v>24449</v>
      </c>
      <c r="P3321" t="s">
        <v>1030</v>
      </c>
      <c r="Q3321" t="s">
        <v>24450</v>
      </c>
      <c r="R3321" t="s">
        <v>462</v>
      </c>
      <c r="S3321" t="s">
        <v>24451</v>
      </c>
      <c r="T3321" t="s">
        <v>6675</v>
      </c>
      <c r="U3321" t="s">
        <v>4276</v>
      </c>
      <c r="V3321" t="s">
        <v>11220</v>
      </c>
      <c r="W3321" t="s">
        <v>765</v>
      </c>
      <c r="X3321" t="s">
        <v>24452</v>
      </c>
    </row>
    <row r="3322" spans="1:24" x14ac:dyDescent="0.25">
      <c r="A3322" t="s">
        <v>24453</v>
      </c>
      <c r="B3322" t="s">
        <v>24454</v>
      </c>
      <c r="C3322" s="1" t="str">
        <f t="shared" si="339"/>
        <v>21:0981</v>
      </c>
      <c r="D3322" s="1" t="str">
        <f t="shared" si="340"/>
        <v>21:0001</v>
      </c>
      <c r="E3322" t="s">
        <v>24365</v>
      </c>
      <c r="F3322" t="s">
        <v>24455</v>
      </c>
      <c r="H3322">
        <v>64.186428000000006</v>
      </c>
      <c r="I3322">
        <v>-108.80598929999999</v>
      </c>
      <c r="J3322" s="1" t="str">
        <f t="shared" si="341"/>
        <v>Till</v>
      </c>
      <c r="K3322" s="1" t="str">
        <f t="shared" si="342"/>
        <v>Grain Mount: 0.25 – 0.50 mm</v>
      </c>
      <c r="L3322" t="s">
        <v>16508</v>
      </c>
      <c r="M3322" s="1" t="str">
        <f t="shared" si="343"/>
        <v>Di</v>
      </c>
      <c r="N3322" t="s">
        <v>9017</v>
      </c>
      <c r="O3322" t="s">
        <v>24456</v>
      </c>
      <c r="P3322" t="s">
        <v>1460</v>
      </c>
      <c r="Q3322" t="s">
        <v>24457</v>
      </c>
      <c r="R3322" t="s">
        <v>246</v>
      </c>
      <c r="S3322" t="s">
        <v>19435</v>
      </c>
      <c r="T3322" t="s">
        <v>4842</v>
      </c>
      <c r="U3322" t="s">
        <v>9513</v>
      </c>
      <c r="V3322" t="s">
        <v>24458</v>
      </c>
      <c r="W3322" t="s">
        <v>806</v>
      </c>
      <c r="X3322" t="s">
        <v>12866</v>
      </c>
    </row>
    <row r="3323" spans="1:24" x14ac:dyDescent="0.25">
      <c r="A3323" t="s">
        <v>24459</v>
      </c>
      <c r="B3323" t="s">
        <v>24460</v>
      </c>
      <c r="C3323" s="1" t="str">
        <f t="shared" si="339"/>
        <v>21:0981</v>
      </c>
      <c r="D3323" s="1" t="str">
        <f t="shared" si="340"/>
        <v>21:0001</v>
      </c>
      <c r="E3323" t="s">
        <v>24365</v>
      </c>
      <c r="F3323" t="s">
        <v>24461</v>
      </c>
      <c r="H3323">
        <v>64.186428000000006</v>
      </c>
      <c r="I3323">
        <v>-108.80598929999999</v>
      </c>
      <c r="J3323" s="1" t="str">
        <f t="shared" si="341"/>
        <v>Till</v>
      </c>
      <c r="K3323" s="1" t="str">
        <f t="shared" si="342"/>
        <v>Grain Mount: 0.25 – 0.50 mm</v>
      </c>
      <c r="L3323" t="s">
        <v>16508</v>
      </c>
      <c r="M3323" s="1" t="str">
        <f>HYPERLINK("http://geochem.nrcan.gc.ca/cdogs/content/kwd/kwd030120_e.htm", "Ilm")</f>
        <v>Ilm</v>
      </c>
      <c r="N3323" t="s">
        <v>782</v>
      </c>
      <c r="O3323" t="s">
        <v>462</v>
      </c>
      <c r="P3323" t="s">
        <v>186</v>
      </c>
      <c r="Q3323" t="s">
        <v>21145</v>
      </c>
      <c r="R3323" t="s">
        <v>33</v>
      </c>
      <c r="S3323" t="s">
        <v>129</v>
      </c>
      <c r="T3323" t="s">
        <v>24462</v>
      </c>
      <c r="U3323" t="s">
        <v>33</v>
      </c>
      <c r="V3323" t="s">
        <v>555</v>
      </c>
      <c r="W3323" t="s">
        <v>24463</v>
      </c>
      <c r="X3323" t="s">
        <v>24464</v>
      </c>
    </row>
    <row r="3324" spans="1:24" x14ac:dyDescent="0.25">
      <c r="A3324" t="s">
        <v>24465</v>
      </c>
      <c r="B3324" t="s">
        <v>24466</v>
      </c>
      <c r="C3324" s="1" t="str">
        <f t="shared" si="339"/>
        <v>21:0981</v>
      </c>
      <c r="D3324" s="1" t="str">
        <f t="shared" si="340"/>
        <v>21:0001</v>
      </c>
      <c r="E3324" t="s">
        <v>24467</v>
      </c>
      <c r="F3324" t="s">
        <v>24468</v>
      </c>
      <c r="H3324">
        <v>64.318048300000001</v>
      </c>
      <c r="I3324">
        <v>-108.88693000000001</v>
      </c>
      <c r="J3324" s="1" t="str">
        <f t="shared" si="341"/>
        <v>Till</v>
      </c>
      <c r="K3324" s="1" t="str">
        <f t="shared" si="342"/>
        <v>Grain Mount: 0.25 – 0.50 mm</v>
      </c>
      <c r="L3324" t="s">
        <v>16508</v>
      </c>
      <c r="M3324" s="1" t="str">
        <f>HYPERLINK("http://geochem.nrcan.gc.ca/cdogs/content/kwd/kwd030543_e.htm", "Di")</f>
        <v>Di</v>
      </c>
      <c r="N3324" t="s">
        <v>198</v>
      </c>
      <c r="O3324" t="s">
        <v>24469</v>
      </c>
      <c r="P3324" t="s">
        <v>1728</v>
      </c>
      <c r="Q3324" t="s">
        <v>24470</v>
      </c>
      <c r="R3324" t="s">
        <v>33</v>
      </c>
      <c r="S3324" t="s">
        <v>7893</v>
      </c>
      <c r="T3324" t="s">
        <v>5332</v>
      </c>
      <c r="U3324" t="s">
        <v>5507</v>
      </c>
      <c r="V3324" t="s">
        <v>15721</v>
      </c>
      <c r="W3324" t="s">
        <v>278</v>
      </c>
      <c r="X3324" t="s">
        <v>15151</v>
      </c>
    </row>
    <row r="3325" spans="1:24" x14ac:dyDescent="0.25">
      <c r="A3325" t="s">
        <v>24471</v>
      </c>
      <c r="B3325" t="s">
        <v>24472</v>
      </c>
      <c r="C3325" s="1" t="str">
        <f t="shared" si="339"/>
        <v>21:0981</v>
      </c>
      <c r="D3325" s="1" t="str">
        <f t="shared" si="340"/>
        <v>21:0001</v>
      </c>
      <c r="E3325" t="s">
        <v>24467</v>
      </c>
      <c r="F3325" t="s">
        <v>24473</v>
      </c>
      <c r="H3325">
        <v>64.318048300000001</v>
      </c>
      <c r="I3325">
        <v>-108.88693000000001</v>
      </c>
      <c r="J3325" s="1" t="str">
        <f t="shared" si="341"/>
        <v>Till</v>
      </c>
      <c r="K3325" s="1" t="str">
        <f t="shared" si="342"/>
        <v>Grain Mount: 0.25 – 0.50 mm</v>
      </c>
      <c r="L3325" t="s">
        <v>16508</v>
      </c>
      <c r="M3325" s="1" t="str">
        <f>HYPERLINK("http://geochem.nrcan.gc.ca/cdogs/content/kwd/kwd030543_e.htm", "Di")</f>
        <v>Di</v>
      </c>
      <c r="N3325" t="s">
        <v>6268</v>
      </c>
      <c r="O3325" t="s">
        <v>24474</v>
      </c>
      <c r="P3325" t="s">
        <v>1428</v>
      </c>
      <c r="Q3325" t="s">
        <v>24475</v>
      </c>
      <c r="R3325" t="s">
        <v>33</v>
      </c>
      <c r="S3325" t="s">
        <v>24476</v>
      </c>
      <c r="T3325" t="s">
        <v>6094</v>
      </c>
      <c r="U3325" t="s">
        <v>5070</v>
      </c>
      <c r="V3325" t="s">
        <v>24477</v>
      </c>
      <c r="W3325" t="s">
        <v>400</v>
      </c>
      <c r="X3325" t="s">
        <v>1139</v>
      </c>
    </row>
    <row r="3326" spans="1:24" x14ac:dyDescent="0.25">
      <c r="A3326" t="s">
        <v>24478</v>
      </c>
      <c r="B3326" t="s">
        <v>24479</v>
      </c>
      <c r="C3326" s="1" t="str">
        <f t="shared" si="339"/>
        <v>21:0981</v>
      </c>
      <c r="D3326" s="1" t="str">
        <f t="shared" si="340"/>
        <v>21:0001</v>
      </c>
      <c r="E3326" t="s">
        <v>24467</v>
      </c>
      <c r="F3326" t="s">
        <v>24480</v>
      </c>
      <c r="H3326">
        <v>64.318048300000001</v>
      </c>
      <c r="I3326">
        <v>-108.88693000000001</v>
      </c>
      <c r="J3326" s="1" t="str">
        <f t="shared" si="341"/>
        <v>Till</v>
      </c>
      <c r="K3326" s="1" t="str">
        <f t="shared" si="342"/>
        <v>Grain Mount: 0.25 – 0.50 mm</v>
      </c>
      <c r="L3326" t="s">
        <v>16508</v>
      </c>
      <c r="M3326" s="1" t="str">
        <f>HYPERLINK("http://geochem.nrcan.gc.ca/cdogs/content/kwd/kwd030120_e.htm", "Ilm")</f>
        <v>Ilm</v>
      </c>
      <c r="N3326" t="s">
        <v>411</v>
      </c>
      <c r="O3326" t="s">
        <v>462</v>
      </c>
      <c r="P3326" t="s">
        <v>782</v>
      </c>
      <c r="Q3326" t="s">
        <v>24481</v>
      </c>
      <c r="R3326" t="s">
        <v>474</v>
      </c>
      <c r="S3326" t="s">
        <v>5478</v>
      </c>
      <c r="T3326" t="s">
        <v>13237</v>
      </c>
      <c r="U3326" t="s">
        <v>33</v>
      </c>
      <c r="V3326" t="s">
        <v>8391</v>
      </c>
      <c r="W3326" t="s">
        <v>24482</v>
      </c>
      <c r="X3326" t="s">
        <v>24483</v>
      </c>
    </row>
    <row r="3327" spans="1:24" x14ac:dyDescent="0.25">
      <c r="A3327" t="s">
        <v>24484</v>
      </c>
      <c r="B3327" t="s">
        <v>24485</v>
      </c>
      <c r="C3327" s="1" t="str">
        <f t="shared" si="339"/>
        <v>21:0981</v>
      </c>
      <c r="D3327" s="1" t="str">
        <f t="shared" si="340"/>
        <v>21:0001</v>
      </c>
      <c r="E3327" t="s">
        <v>24467</v>
      </c>
      <c r="F3327" t="s">
        <v>24486</v>
      </c>
      <c r="H3327">
        <v>64.318048300000001</v>
      </c>
      <c r="I3327">
        <v>-108.88693000000001</v>
      </c>
      <c r="J3327" s="1" t="str">
        <f t="shared" si="341"/>
        <v>Till</v>
      </c>
      <c r="K3327" s="1" t="str">
        <f t="shared" si="342"/>
        <v>Grain Mount: 0.25 – 0.50 mm</v>
      </c>
      <c r="L3327" t="s">
        <v>16508</v>
      </c>
      <c r="M3327" s="1" t="str">
        <f>HYPERLINK("http://geochem.nrcan.gc.ca/cdogs/content/kwd/kwd030120_e.htm", "Ilm")</f>
        <v>Ilm</v>
      </c>
      <c r="N3327" t="s">
        <v>641</v>
      </c>
      <c r="O3327" t="s">
        <v>399</v>
      </c>
      <c r="P3327" t="s">
        <v>449</v>
      </c>
      <c r="Q3327" t="s">
        <v>24487</v>
      </c>
      <c r="R3327" t="s">
        <v>33</v>
      </c>
      <c r="S3327" t="s">
        <v>4000</v>
      </c>
      <c r="T3327" t="s">
        <v>4726</v>
      </c>
      <c r="U3327" t="s">
        <v>33</v>
      </c>
      <c r="V3327" t="s">
        <v>3202</v>
      </c>
      <c r="W3327" t="s">
        <v>24488</v>
      </c>
      <c r="X3327" t="s">
        <v>24489</v>
      </c>
    </row>
    <row r="3328" spans="1:24" x14ac:dyDescent="0.25">
      <c r="A3328" t="s">
        <v>24490</v>
      </c>
      <c r="B3328" t="s">
        <v>24491</v>
      </c>
      <c r="C3328" s="1" t="str">
        <f t="shared" si="339"/>
        <v>21:0981</v>
      </c>
      <c r="D3328" s="1" t="str">
        <f t="shared" si="340"/>
        <v>21:0001</v>
      </c>
      <c r="E3328" t="s">
        <v>24467</v>
      </c>
      <c r="F3328" t="s">
        <v>24492</v>
      </c>
      <c r="H3328">
        <v>64.318048300000001</v>
      </c>
      <c r="I3328">
        <v>-108.88693000000001</v>
      </c>
      <c r="J3328" s="1" t="str">
        <f t="shared" si="341"/>
        <v>Till</v>
      </c>
      <c r="K3328" s="1" t="str">
        <f t="shared" si="342"/>
        <v>Grain Mount: 0.25 – 0.50 mm</v>
      </c>
      <c r="L3328" t="s">
        <v>16508</v>
      </c>
      <c r="M3328" s="1" t="str">
        <f>HYPERLINK("http://geochem.nrcan.gc.ca/cdogs/content/kwd/kwd030120_e.htm", "Ilm")</f>
        <v>Ilm</v>
      </c>
      <c r="N3328" t="s">
        <v>489</v>
      </c>
      <c r="O3328" t="s">
        <v>33</v>
      </c>
      <c r="P3328" t="s">
        <v>1156</v>
      </c>
      <c r="Q3328" t="s">
        <v>24493</v>
      </c>
      <c r="R3328" t="s">
        <v>33</v>
      </c>
      <c r="S3328" t="s">
        <v>6786</v>
      </c>
      <c r="T3328" t="s">
        <v>9499</v>
      </c>
      <c r="U3328" t="s">
        <v>87</v>
      </c>
      <c r="V3328" t="s">
        <v>555</v>
      </c>
      <c r="W3328" t="s">
        <v>24494</v>
      </c>
      <c r="X3328" t="s">
        <v>24495</v>
      </c>
    </row>
    <row r="3329" spans="1:24" x14ac:dyDescent="0.25">
      <c r="A3329" t="s">
        <v>24496</v>
      </c>
      <c r="B3329" t="s">
        <v>24497</v>
      </c>
      <c r="C3329" s="1" t="str">
        <f t="shared" si="339"/>
        <v>21:0981</v>
      </c>
      <c r="D3329" s="1" t="str">
        <f t="shared" si="340"/>
        <v>21:0001</v>
      </c>
      <c r="E3329" t="s">
        <v>24467</v>
      </c>
      <c r="F3329" t="s">
        <v>24498</v>
      </c>
      <c r="H3329">
        <v>64.318048300000001</v>
      </c>
      <c r="I3329">
        <v>-108.88693000000001</v>
      </c>
      <c r="J3329" s="1" t="str">
        <f t="shared" si="341"/>
        <v>Till</v>
      </c>
      <c r="K3329" s="1" t="str">
        <f t="shared" si="342"/>
        <v>Grain Mount: 0.25 – 0.50 mm</v>
      </c>
      <c r="L3329" t="s">
        <v>16508</v>
      </c>
      <c r="M3329" s="1" t="str">
        <f>HYPERLINK("http://geochem.nrcan.gc.ca/cdogs/content/kwd/kwd030120_e.htm", "Ilm")</f>
        <v>Ilm</v>
      </c>
      <c r="N3329" t="s">
        <v>409</v>
      </c>
      <c r="O3329" t="s">
        <v>645</v>
      </c>
      <c r="P3329" t="s">
        <v>2214</v>
      </c>
      <c r="Q3329" t="s">
        <v>24499</v>
      </c>
      <c r="R3329" t="s">
        <v>33</v>
      </c>
      <c r="S3329" t="s">
        <v>2571</v>
      </c>
      <c r="T3329" t="s">
        <v>24500</v>
      </c>
      <c r="U3329" t="s">
        <v>33</v>
      </c>
      <c r="V3329" t="s">
        <v>686</v>
      </c>
      <c r="W3329" t="s">
        <v>24501</v>
      </c>
      <c r="X3329" t="s">
        <v>15179</v>
      </c>
    </row>
    <row r="3330" spans="1:24" x14ac:dyDescent="0.25">
      <c r="A3330" t="s">
        <v>24502</v>
      </c>
      <c r="B3330" t="s">
        <v>24503</v>
      </c>
      <c r="C3330" s="1" t="str">
        <f t="shared" si="339"/>
        <v>21:0981</v>
      </c>
      <c r="D3330" s="1" t="str">
        <f t="shared" si="340"/>
        <v>21:0001</v>
      </c>
      <c r="E3330" t="s">
        <v>24504</v>
      </c>
      <c r="F3330" t="s">
        <v>24505</v>
      </c>
      <c r="H3330">
        <v>64.193328100000002</v>
      </c>
      <c r="I3330">
        <v>-109.31748589999999</v>
      </c>
      <c r="J3330" s="1" t="str">
        <f t="shared" si="341"/>
        <v>Till</v>
      </c>
      <c r="K3330" s="1" t="str">
        <f t="shared" si="342"/>
        <v>Grain Mount: 0.25 – 0.50 mm</v>
      </c>
      <c r="L3330" t="s">
        <v>16508</v>
      </c>
      <c r="M3330" s="1" t="str">
        <f>HYPERLINK("http://geochem.nrcan.gc.ca/cdogs/content/kwd/kwd030524_e.htm", "Alm")</f>
        <v>Alm</v>
      </c>
      <c r="N3330" t="s">
        <v>24506</v>
      </c>
      <c r="O3330" t="s">
        <v>5978</v>
      </c>
      <c r="P3330" t="s">
        <v>184</v>
      </c>
      <c r="Q3330" t="s">
        <v>24507</v>
      </c>
      <c r="R3330" t="s">
        <v>33</v>
      </c>
      <c r="S3330" t="s">
        <v>24508</v>
      </c>
      <c r="T3330" t="s">
        <v>24509</v>
      </c>
      <c r="U3330" t="s">
        <v>33</v>
      </c>
      <c r="V3330" t="s">
        <v>24510</v>
      </c>
      <c r="W3330" t="s">
        <v>221</v>
      </c>
      <c r="X3330" t="s">
        <v>14059</v>
      </c>
    </row>
    <row r="3331" spans="1:24" x14ac:dyDescent="0.25">
      <c r="A3331" t="s">
        <v>24511</v>
      </c>
      <c r="B3331" t="s">
        <v>24512</v>
      </c>
      <c r="C3331" s="1" t="str">
        <f t="shared" si="339"/>
        <v>21:0981</v>
      </c>
      <c r="D3331" s="1" t="str">
        <f t="shared" si="340"/>
        <v>21:0001</v>
      </c>
      <c r="E3331" t="s">
        <v>24504</v>
      </c>
      <c r="F3331" t="s">
        <v>24513</v>
      </c>
      <c r="H3331">
        <v>64.193328100000002</v>
      </c>
      <c r="I3331">
        <v>-109.31748589999999</v>
      </c>
      <c r="J3331" s="1" t="str">
        <f t="shared" si="341"/>
        <v>Till</v>
      </c>
      <c r="K3331" s="1" t="str">
        <f t="shared" si="342"/>
        <v>Grain Mount: 0.25 – 0.50 mm</v>
      </c>
      <c r="L3331" t="s">
        <v>16508</v>
      </c>
      <c r="M3331" s="1" t="str">
        <f>HYPERLINK("http://geochem.nrcan.gc.ca/cdogs/content/kwd/kwd030530_e.htm", "Cr_Di")</f>
        <v>Cr_Di</v>
      </c>
      <c r="N3331" t="s">
        <v>9025</v>
      </c>
      <c r="O3331" t="s">
        <v>15465</v>
      </c>
      <c r="P3331" t="s">
        <v>19441</v>
      </c>
      <c r="Q3331" t="s">
        <v>2547</v>
      </c>
      <c r="R3331" t="s">
        <v>234</v>
      </c>
      <c r="S3331" t="s">
        <v>24514</v>
      </c>
      <c r="T3331" t="s">
        <v>495</v>
      </c>
      <c r="U3331" t="s">
        <v>5507</v>
      </c>
      <c r="V3331" t="s">
        <v>24515</v>
      </c>
      <c r="W3331" t="s">
        <v>439</v>
      </c>
      <c r="X3331" t="s">
        <v>24516</v>
      </c>
    </row>
    <row r="3332" spans="1:24" x14ac:dyDescent="0.25">
      <c r="A3332" t="s">
        <v>24517</v>
      </c>
      <c r="B3332" t="s">
        <v>24518</v>
      </c>
      <c r="C3332" s="1" t="str">
        <f t="shared" si="339"/>
        <v>21:0981</v>
      </c>
      <c r="D3332" s="1" t="str">
        <f t="shared" si="340"/>
        <v>21:0001</v>
      </c>
      <c r="E3332" t="s">
        <v>24504</v>
      </c>
      <c r="F3332" t="s">
        <v>24519</v>
      </c>
      <c r="H3332">
        <v>64.193328100000002</v>
      </c>
      <c r="I3332">
        <v>-109.31748589999999</v>
      </c>
      <c r="J3332" s="1" t="str">
        <f t="shared" si="341"/>
        <v>Till</v>
      </c>
      <c r="K3332" s="1" t="str">
        <f t="shared" si="342"/>
        <v>Grain Mount: 0.25 – 0.50 mm</v>
      </c>
      <c r="L3332" t="s">
        <v>16508</v>
      </c>
      <c r="M3332" s="1" t="str">
        <f t="shared" ref="M3332:M3339" si="344">HYPERLINK("http://geochem.nrcan.gc.ca/cdogs/content/kwd/kwd030543_e.htm", "Di")</f>
        <v>Di</v>
      </c>
      <c r="N3332" t="s">
        <v>5322</v>
      </c>
      <c r="O3332" t="s">
        <v>24520</v>
      </c>
      <c r="P3332" t="s">
        <v>3421</v>
      </c>
      <c r="Q3332" t="s">
        <v>10237</v>
      </c>
      <c r="R3332" t="s">
        <v>33</v>
      </c>
      <c r="S3332" t="s">
        <v>24521</v>
      </c>
      <c r="T3332" t="s">
        <v>2132</v>
      </c>
      <c r="U3332" t="s">
        <v>5008</v>
      </c>
      <c r="V3332" t="s">
        <v>20052</v>
      </c>
      <c r="W3332" t="s">
        <v>200</v>
      </c>
      <c r="X3332" t="s">
        <v>19844</v>
      </c>
    </row>
    <row r="3333" spans="1:24" x14ac:dyDescent="0.25">
      <c r="A3333" t="s">
        <v>24522</v>
      </c>
      <c r="B3333" t="s">
        <v>24523</v>
      </c>
      <c r="C3333" s="1" t="str">
        <f t="shared" si="339"/>
        <v>21:0981</v>
      </c>
      <c r="D3333" s="1" t="str">
        <f t="shared" si="340"/>
        <v>21:0001</v>
      </c>
      <c r="E3333" t="s">
        <v>24504</v>
      </c>
      <c r="F3333" t="s">
        <v>24524</v>
      </c>
      <c r="H3333">
        <v>64.193328100000002</v>
      </c>
      <c r="I3333">
        <v>-109.31748589999999</v>
      </c>
      <c r="J3333" s="1" t="str">
        <f t="shared" si="341"/>
        <v>Till</v>
      </c>
      <c r="K3333" s="1" t="str">
        <f t="shared" si="342"/>
        <v>Grain Mount: 0.25 – 0.50 mm</v>
      </c>
      <c r="L3333" t="s">
        <v>16508</v>
      </c>
      <c r="M3333" s="1" t="str">
        <f t="shared" si="344"/>
        <v>Di</v>
      </c>
      <c r="N3333" t="s">
        <v>913</v>
      </c>
      <c r="O3333" t="s">
        <v>24525</v>
      </c>
      <c r="P3333" t="s">
        <v>3472</v>
      </c>
      <c r="Q3333" t="s">
        <v>24526</v>
      </c>
      <c r="R3333" t="s">
        <v>33</v>
      </c>
      <c r="S3333" t="s">
        <v>14023</v>
      </c>
      <c r="T3333" t="s">
        <v>2343</v>
      </c>
      <c r="U3333" t="s">
        <v>17982</v>
      </c>
      <c r="V3333" t="s">
        <v>24527</v>
      </c>
      <c r="W3333" t="s">
        <v>115</v>
      </c>
      <c r="X3333" t="s">
        <v>24528</v>
      </c>
    </row>
    <row r="3334" spans="1:24" x14ac:dyDescent="0.25">
      <c r="A3334" t="s">
        <v>24529</v>
      </c>
      <c r="B3334" t="s">
        <v>24530</v>
      </c>
      <c r="C3334" s="1" t="str">
        <f t="shared" si="339"/>
        <v>21:0981</v>
      </c>
      <c r="D3334" s="1" t="str">
        <f t="shared" si="340"/>
        <v>21:0001</v>
      </c>
      <c r="E3334" t="s">
        <v>24504</v>
      </c>
      <c r="F3334" t="s">
        <v>24531</v>
      </c>
      <c r="H3334">
        <v>64.193328100000002</v>
      </c>
      <c r="I3334">
        <v>-109.31748589999999</v>
      </c>
      <c r="J3334" s="1" t="str">
        <f t="shared" si="341"/>
        <v>Till</v>
      </c>
      <c r="K3334" s="1" t="str">
        <f t="shared" si="342"/>
        <v>Grain Mount: 0.25 – 0.50 mm</v>
      </c>
      <c r="L3334" t="s">
        <v>16508</v>
      </c>
      <c r="M3334" s="1" t="str">
        <f t="shared" si="344"/>
        <v>Di</v>
      </c>
      <c r="N3334" t="s">
        <v>24532</v>
      </c>
      <c r="O3334" t="s">
        <v>24533</v>
      </c>
      <c r="P3334" t="s">
        <v>9519</v>
      </c>
      <c r="Q3334" t="s">
        <v>24534</v>
      </c>
      <c r="R3334" t="s">
        <v>235</v>
      </c>
      <c r="S3334" t="s">
        <v>24535</v>
      </c>
      <c r="T3334" t="s">
        <v>23696</v>
      </c>
      <c r="U3334" t="s">
        <v>15550</v>
      </c>
      <c r="V3334" t="s">
        <v>24536</v>
      </c>
      <c r="W3334" t="s">
        <v>186</v>
      </c>
      <c r="X3334" t="s">
        <v>24537</v>
      </c>
    </row>
    <row r="3335" spans="1:24" x14ac:dyDescent="0.25">
      <c r="A3335" t="s">
        <v>24538</v>
      </c>
      <c r="B3335" t="s">
        <v>24539</v>
      </c>
      <c r="C3335" s="1" t="str">
        <f t="shared" si="339"/>
        <v>21:0981</v>
      </c>
      <c r="D3335" s="1" t="str">
        <f t="shared" si="340"/>
        <v>21:0001</v>
      </c>
      <c r="E3335" t="s">
        <v>24504</v>
      </c>
      <c r="F3335" t="s">
        <v>24540</v>
      </c>
      <c r="H3335">
        <v>64.193328100000002</v>
      </c>
      <c r="I3335">
        <v>-109.31748589999999</v>
      </c>
      <c r="J3335" s="1" t="str">
        <f t="shared" si="341"/>
        <v>Till</v>
      </c>
      <c r="K3335" s="1" t="str">
        <f t="shared" si="342"/>
        <v>Grain Mount: 0.25 – 0.50 mm</v>
      </c>
      <c r="L3335" t="s">
        <v>16508</v>
      </c>
      <c r="M3335" s="1" t="str">
        <f t="shared" si="344"/>
        <v>Di</v>
      </c>
      <c r="N3335" t="s">
        <v>2217</v>
      </c>
      <c r="O3335" t="s">
        <v>24541</v>
      </c>
      <c r="P3335" t="s">
        <v>5349</v>
      </c>
      <c r="Q3335" t="s">
        <v>24542</v>
      </c>
      <c r="R3335" t="s">
        <v>33</v>
      </c>
      <c r="S3335" t="s">
        <v>24543</v>
      </c>
      <c r="T3335" t="s">
        <v>495</v>
      </c>
      <c r="U3335" t="s">
        <v>4266</v>
      </c>
      <c r="V3335" t="s">
        <v>24544</v>
      </c>
      <c r="W3335" t="s">
        <v>1621</v>
      </c>
      <c r="X3335" t="s">
        <v>24545</v>
      </c>
    </row>
    <row r="3336" spans="1:24" x14ac:dyDescent="0.25">
      <c r="A3336" t="s">
        <v>24546</v>
      </c>
      <c r="B3336" t="s">
        <v>24547</v>
      </c>
      <c r="C3336" s="1" t="str">
        <f t="shared" si="339"/>
        <v>21:0981</v>
      </c>
      <c r="D3336" s="1" t="str">
        <f t="shared" si="340"/>
        <v>21:0001</v>
      </c>
      <c r="E3336" t="s">
        <v>24504</v>
      </c>
      <c r="F3336" t="s">
        <v>24548</v>
      </c>
      <c r="H3336">
        <v>64.193328100000002</v>
      </c>
      <c r="I3336">
        <v>-109.31748589999999</v>
      </c>
      <c r="J3336" s="1" t="str">
        <f t="shared" si="341"/>
        <v>Till</v>
      </c>
      <c r="K3336" s="1" t="str">
        <f t="shared" si="342"/>
        <v>Grain Mount: 0.25 – 0.50 mm</v>
      </c>
      <c r="L3336" t="s">
        <v>16508</v>
      </c>
      <c r="M3336" s="1" t="str">
        <f t="shared" si="344"/>
        <v>Di</v>
      </c>
      <c r="N3336" t="s">
        <v>6417</v>
      </c>
      <c r="O3336" t="s">
        <v>24549</v>
      </c>
      <c r="P3336" t="s">
        <v>24550</v>
      </c>
      <c r="Q3336" t="s">
        <v>17479</v>
      </c>
      <c r="R3336" t="s">
        <v>33</v>
      </c>
      <c r="S3336" t="s">
        <v>24551</v>
      </c>
      <c r="T3336" t="s">
        <v>1022</v>
      </c>
      <c r="U3336" t="s">
        <v>10415</v>
      </c>
      <c r="V3336" t="s">
        <v>24552</v>
      </c>
      <c r="W3336" t="s">
        <v>868</v>
      </c>
      <c r="X3336" t="s">
        <v>24553</v>
      </c>
    </row>
    <row r="3337" spans="1:24" x14ac:dyDescent="0.25">
      <c r="A3337" t="s">
        <v>24554</v>
      </c>
      <c r="B3337" t="s">
        <v>24555</v>
      </c>
      <c r="C3337" s="1" t="str">
        <f t="shared" si="339"/>
        <v>21:0981</v>
      </c>
      <c r="D3337" s="1" t="str">
        <f t="shared" si="340"/>
        <v>21:0001</v>
      </c>
      <c r="E3337" t="s">
        <v>24504</v>
      </c>
      <c r="F3337" t="s">
        <v>24556</v>
      </c>
      <c r="H3337">
        <v>64.193328100000002</v>
      </c>
      <c r="I3337">
        <v>-109.31748589999999</v>
      </c>
      <c r="J3337" s="1" t="str">
        <f t="shared" si="341"/>
        <v>Till</v>
      </c>
      <c r="K3337" s="1" t="str">
        <f t="shared" si="342"/>
        <v>Grain Mount: 0.25 – 0.50 mm</v>
      </c>
      <c r="L3337" t="s">
        <v>16508</v>
      </c>
      <c r="M3337" s="1" t="str">
        <f t="shared" si="344"/>
        <v>Di</v>
      </c>
      <c r="N3337" t="s">
        <v>19467</v>
      </c>
      <c r="O3337" t="s">
        <v>24557</v>
      </c>
      <c r="P3337" t="s">
        <v>22667</v>
      </c>
      <c r="Q3337" t="s">
        <v>24558</v>
      </c>
      <c r="R3337" t="s">
        <v>33</v>
      </c>
      <c r="S3337" t="s">
        <v>14762</v>
      </c>
      <c r="T3337" t="s">
        <v>669</v>
      </c>
      <c r="U3337" t="s">
        <v>4990</v>
      </c>
      <c r="V3337" t="s">
        <v>24559</v>
      </c>
      <c r="W3337" t="s">
        <v>7985</v>
      </c>
      <c r="X3337" t="s">
        <v>9324</v>
      </c>
    </row>
    <row r="3338" spans="1:24" x14ac:dyDescent="0.25">
      <c r="A3338" t="s">
        <v>24560</v>
      </c>
      <c r="B3338" t="s">
        <v>24561</v>
      </c>
      <c r="C3338" s="1" t="str">
        <f t="shared" si="339"/>
        <v>21:0981</v>
      </c>
      <c r="D3338" s="1" t="str">
        <f t="shared" si="340"/>
        <v>21:0001</v>
      </c>
      <c r="E3338" t="s">
        <v>24504</v>
      </c>
      <c r="F3338" t="s">
        <v>24562</v>
      </c>
      <c r="H3338">
        <v>64.193328100000002</v>
      </c>
      <c r="I3338">
        <v>-109.31748589999999</v>
      </c>
      <c r="J3338" s="1" t="str">
        <f t="shared" si="341"/>
        <v>Till</v>
      </c>
      <c r="K3338" s="1" t="str">
        <f t="shared" si="342"/>
        <v>Grain Mount: 0.25 – 0.50 mm</v>
      </c>
      <c r="L3338" t="s">
        <v>16508</v>
      </c>
      <c r="M3338" s="1" t="str">
        <f t="shared" si="344"/>
        <v>Di</v>
      </c>
      <c r="N3338" t="s">
        <v>24563</v>
      </c>
      <c r="O3338" t="s">
        <v>24564</v>
      </c>
      <c r="P3338" t="s">
        <v>23931</v>
      </c>
      <c r="Q3338" t="s">
        <v>24565</v>
      </c>
      <c r="R3338" t="s">
        <v>474</v>
      </c>
      <c r="S3338" t="s">
        <v>24566</v>
      </c>
      <c r="T3338" t="s">
        <v>1558</v>
      </c>
      <c r="U3338" t="s">
        <v>1206</v>
      </c>
      <c r="V3338" t="s">
        <v>24567</v>
      </c>
      <c r="W3338" t="s">
        <v>4619</v>
      </c>
      <c r="X3338" t="s">
        <v>23398</v>
      </c>
    </row>
    <row r="3339" spans="1:24" x14ac:dyDescent="0.25">
      <c r="A3339" t="s">
        <v>24568</v>
      </c>
      <c r="B3339" t="s">
        <v>24569</v>
      </c>
      <c r="C3339" s="1" t="str">
        <f t="shared" si="339"/>
        <v>21:0981</v>
      </c>
      <c r="D3339" s="1" t="str">
        <f t="shared" si="340"/>
        <v>21:0001</v>
      </c>
      <c r="E3339" t="s">
        <v>24504</v>
      </c>
      <c r="F3339" t="s">
        <v>24570</v>
      </c>
      <c r="H3339">
        <v>64.193328100000002</v>
      </c>
      <c r="I3339">
        <v>-109.31748589999999</v>
      </c>
      <c r="J3339" s="1" t="str">
        <f t="shared" si="341"/>
        <v>Till</v>
      </c>
      <c r="K3339" s="1" t="str">
        <f t="shared" si="342"/>
        <v>Grain Mount: 0.25 – 0.50 mm</v>
      </c>
      <c r="L3339" t="s">
        <v>16508</v>
      </c>
      <c r="M3339" s="1" t="str">
        <f t="shared" si="344"/>
        <v>Di</v>
      </c>
      <c r="N3339" t="s">
        <v>138</v>
      </c>
      <c r="O3339" t="s">
        <v>24571</v>
      </c>
      <c r="P3339" t="s">
        <v>24349</v>
      </c>
      <c r="Q3339" t="s">
        <v>8732</v>
      </c>
      <c r="R3339" t="s">
        <v>33</v>
      </c>
      <c r="S3339" t="s">
        <v>12825</v>
      </c>
      <c r="T3339" t="s">
        <v>1022</v>
      </c>
      <c r="U3339" t="s">
        <v>2214</v>
      </c>
      <c r="V3339" t="s">
        <v>24572</v>
      </c>
      <c r="W3339" t="s">
        <v>38</v>
      </c>
      <c r="X3339" t="s">
        <v>7483</v>
      </c>
    </row>
    <row r="3340" spans="1:24" x14ac:dyDescent="0.25">
      <c r="A3340" t="s">
        <v>24573</v>
      </c>
      <c r="B3340" t="s">
        <v>24574</v>
      </c>
      <c r="C3340" s="1" t="str">
        <f t="shared" si="339"/>
        <v>21:0981</v>
      </c>
      <c r="D3340" s="1" t="str">
        <f t="shared" si="340"/>
        <v>21:0001</v>
      </c>
      <c r="E3340" t="s">
        <v>24504</v>
      </c>
      <c r="F3340" t="s">
        <v>24575</v>
      </c>
      <c r="H3340">
        <v>64.193328100000002</v>
      </c>
      <c r="I3340">
        <v>-109.31748589999999</v>
      </c>
      <c r="J3340" s="1" t="str">
        <f t="shared" si="341"/>
        <v>Till</v>
      </c>
      <c r="K3340" s="1" t="str">
        <f t="shared" si="342"/>
        <v>Grain Mount: 0.25 – 0.50 mm</v>
      </c>
      <c r="L3340" t="s">
        <v>16508</v>
      </c>
      <c r="M3340" s="1" t="str">
        <f>HYPERLINK("http://geochem.nrcan.gc.ca/cdogs/content/kwd/kwd030533_e.htm", "Tur")</f>
        <v>Tur</v>
      </c>
      <c r="N3340" t="s">
        <v>24576</v>
      </c>
      <c r="O3340" t="s">
        <v>11095</v>
      </c>
      <c r="P3340" t="s">
        <v>90</v>
      </c>
      <c r="Q3340" t="s">
        <v>24577</v>
      </c>
      <c r="R3340" t="s">
        <v>469</v>
      </c>
      <c r="S3340" t="s">
        <v>20349</v>
      </c>
      <c r="T3340" t="s">
        <v>2234</v>
      </c>
      <c r="U3340" t="s">
        <v>22592</v>
      </c>
      <c r="V3340" t="s">
        <v>24578</v>
      </c>
      <c r="W3340" t="s">
        <v>18265</v>
      </c>
      <c r="X3340" t="s">
        <v>24579</v>
      </c>
    </row>
    <row r="3341" spans="1:24" x14ac:dyDescent="0.25">
      <c r="A3341" t="s">
        <v>24580</v>
      </c>
      <c r="B3341" t="s">
        <v>24581</v>
      </c>
      <c r="C3341" s="1" t="str">
        <f t="shared" si="339"/>
        <v>21:0981</v>
      </c>
      <c r="D3341" s="1" t="str">
        <f t="shared" si="340"/>
        <v>21:0001</v>
      </c>
      <c r="E3341" t="s">
        <v>24504</v>
      </c>
      <c r="F3341" t="s">
        <v>24582</v>
      </c>
      <c r="H3341">
        <v>64.193328100000002</v>
      </c>
      <c r="I3341">
        <v>-109.31748589999999</v>
      </c>
      <c r="J3341" s="1" t="str">
        <f t="shared" si="341"/>
        <v>Till</v>
      </c>
      <c r="K3341" s="1" t="str">
        <f t="shared" si="342"/>
        <v>Grain Mount: 0.25 – 0.50 mm</v>
      </c>
      <c r="L3341" t="s">
        <v>16508</v>
      </c>
      <c r="M3341" s="1" t="str">
        <f>HYPERLINK("http://geochem.nrcan.gc.ca/cdogs/content/kwd/kwd030120_e.htm", "Ilm")</f>
        <v>Ilm</v>
      </c>
      <c r="N3341" t="s">
        <v>399</v>
      </c>
      <c r="O3341" t="s">
        <v>501</v>
      </c>
      <c r="P3341" t="s">
        <v>421</v>
      </c>
      <c r="Q3341" t="s">
        <v>23043</v>
      </c>
      <c r="R3341" t="s">
        <v>331</v>
      </c>
      <c r="S3341" t="s">
        <v>13947</v>
      </c>
      <c r="T3341" t="s">
        <v>117</v>
      </c>
      <c r="U3341" t="s">
        <v>33</v>
      </c>
      <c r="V3341" t="s">
        <v>651</v>
      </c>
      <c r="W3341" t="s">
        <v>24583</v>
      </c>
      <c r="X3341" t="s">
        <v>24584</v>
      </c>
    </row>
    <row r="3342" spans="1:24" x14ac:dyDescent="0.25">
      <c r="A3342" t="s">
        <v>24585</v>
      </c>
      <c r="B3342" t="s">
        <v>24586</v>
      </c>
      <c r="C3342" s="1" t="str">
        <f t="shared" si="339"/>
        <v>21:0981</v>
      </c>
      <c r="D3342" s="1" t="str">
        <f t="shared" si="340"/>
        <v>21:0001</v>
      </c>
      <c r="E3342" t="s">
        <v>24504</v>
      </c>
      <c r="F3342" t="s">
        <v>24587</v>
      </c>
      <c r="H3342">
        <v>64.193328100000002</v>
      </c>
      <c r="I3342">
        <v>-109.31748589999999</v>
      </c>
      <c r="J3342" s="1" t="str">
        <f t="shared" si="341"/>
        <v>Till</v>
      </c>
      <c r="K3342" s="1" t="str">
        <f t="shared" si="342"/>
        <v>Grain Mount: 0.25 – 0.50 mm</v>
      </c>
      <c r="L3342" t="s">
        <v>16508</v>
      </c>
      <c r="M3342" s="1" t="str">
        <f>HYPERLINK("http://geochem.nrcan.gc.ca/cdogs/content/kwd/kwd030541_e.htm", "Ti_Mag")</f>
        <v>Ti_Mag</v>
      </c>
      <c r="N3342" t="s">
        <v>238</v>
      </c>
      <c r="O3342" t="s">
        <v>33</v>
      </c>
      <c r="P3342" t="s">
        <v>248</v>
      </c>
      <c r="Q3342" t="s">
        <v>24588</v>
      </c>
      <c r="R3342" t="s">
        <v>209</v>
      </c>
      <c r="S3342" t="s">
        <v>214</v>
      </c>
      <c r="T3342" t="s">
        <v>1503</v>
      </c>
      <c r="U3342" t="s">
        <v>36</v>
      </c>
      <c r="V3342" t="s">
        <v>489</v>
      </c>
      <c r="W3342" t="s">
        <v>24589</v>
      </c>
      <c r="X3342" t="s">
        <v>24590</v>
      </c>
    </row>
    <row r="3343" spans="1:24" x14ac:dyDescent="0.25">
      <c r="A3343" t="s">
        <v>24591</v>
      </c>
      <c r="B3343" t="s">
        <v>24592</v>
      </c>
      <c r="C3343" s="1" t="str">
        <f t="shared" si="339"/>
        <v>21:0981</v>
      </c>
      <c r="D3343" s="1" t="str">
        <f t="shared" si="340"/>
        <v>21:0001</v>
      </c>
      <c r="E3343" t="s">
        <v>24504</v>
      </c>
      <c r="F3343" t="s">
        <v>24593</v>
      </c>
      <c r="H3343">
        <v>64.193328100000002</v>
      </c>
      <c r="I3343">
        <v>-109.31748589999999</v>
      </c>
      <c r="J3343" s="1" t="str">
        <f t="shared" si="341"/>
        <v>Till</v>
      </c>
      <c r="K3343" s="1" t="str">
        <f t="shared" si="342"/>
        <v>Grain Mount: 0.25 – 0.50 mm</v>
      </c>
      <c r="L3343" t="s">
        <v>16508</v>
      </c>
      <c r="M3343" s="1" t="str">
        <f>HYPERLINK("http://geochem.nrcan.gc.ca/cdogs/content/kwd/kwd030120_e.htm", "Ilm")</f>
        <v>Ilm</v>
      </c>
      <c r="N3343" t="s">
        <v>115</v>
      </c>
      <c r="O3343" t="s">
        <v>142</v>
      </c>
      <c r="P3343" t="s">
        <v>186</v>
      </c>
      <c r="Q3343" t="s">
        <v>24594</v>
      </c>
      <c r="R3343" t="s">
        <v>33</v>
      </c>
      <c r="S3343" t="s">
        <v>718</v>
      </c>
      <c r="T3343" t="s">
        <v>14310</v>
      </c>
      <c r="U3343" t="s">
        <v>33</v>
      </c>
      <c r="V3343" t="s">
        <v>409</v>
      </c>
      <c r="W3343" t="s">
        <v>24595</v>
      </c>
      <c r="X3343" t="s">
        <v>24596</v>
      </c>
    </row>
    <row r="3344" spans="1:24" x14ac:dyDescent="0.25">
      <c r="A3344" t="s">
        <v>24597</v>
      </c>
      <c r="B3344" t="s">
        <v>24598</v>
      </c>
      <c r="C3344" s="1" t="str">
        <f t="shared" si="339"/>
        <v>21:0981</v>
      </c>
      <c r="D3344" s="1" t="str">
        <f t="shared" si="340"/>
        <v>21:0001</v>
      </c>
      <c r="E3344" t="s">
        <v>24504</v>
      </c>
      <c r="F3344" t="s">
        <v>24599</v>
      </c>
      <c r="H3344">
        <v>64.193328100000002</v>
      </c>
      <c r="I3344">
        <v>-109.31748589999999</v>
      </c>
      <c r="J3344" s="1" t="str">
        <f t="shared" si="341"/>
        <v>Till</v>
      </c>
      <c r="K3344" s="1" t="str">
        <f t="shared" si="342"/>
        <v>Grain Mount: 0.25 – 0.50 mm</v>
      </c>
      <c r="L3344" t="s">
        <v>16508</v>
      </c>
      <c r="M3344" s="1" t="str">
        <f>HYPERLINK("http://geochem.nrcan.gc.ca/cdogs/content/kwd/kwd030120_e.htm", "Ilm")</f>
        <v>Ilm</v>
      </c>
      <c r="N3344" t="s">
        <v>170</v>
      </c>
      <c r="O3344" t="s">
        <v>33</v>
      </c>
      <c r="P3344" t="s">
        <v>765</v>
      </c>
      <c r="Q3344" t="s">
        <v>1407</v>
      </c>
      <c r="R3344" t="s">
        <v>33</v>
      </c>
      <c r="S3344" t="s">
        <v>14196</v>
      </c>
      <c r="T3344" t="s">
        <v>13914</v>
      </c>
      <c r="U3344" t="s">
        <v>90</v>
      </c>
      <c r="V3344" t="s">
        <v>399</v>
      </c>
      <c r="W3344" t="s">
        <v>2370</v>
      </c>
      <c r="X3344" t="s">
        <v>16325</v>
      </c>
    </row>
    <row r="3345" spans="1:24" x14ac:dyDescent="0.25">
      <c r="A3345" t="s">
        <v>24600</v>
      </c>
      <c r="B3345" t="s">
        <v>24601</v>
      </c>
      <c r="C3345" s="1" t="str">
        <f t="shared" si="339"/>
        <v>21:0981</v>
      </c>
      <c r="D3345" s="1" t="str">
        <f t="shared" si="340"/>
        <v>21:0001</v>
      </c>
      <c r="E3345" t="s">
        <v>24504</v>
      </c>
      <c r="F3345" t="s">
        <v>24602</v>
      </c>
      <c r="H3345">
        <v>64.193328100000002</v>
      </c>
      <c r="I3345">
        <v>-109.31748589999999</v>
      </c>
      <c r="J3345" s="1" t="str">
        <f t="shared" si="341"/>
        <v>Till</v>
      </c>
      <c r="K3345" s="1" t="str">
        <f t="shared" si="342"/>
        <v>Grain Mount: 0.25 – 0.50 mm</v>
      </c>
      <c r="L3345" t="s">
        <v>16508</v>
      </c>
      <c r="M3345" s="1" t="str">
        <f>HYPERLINK("http://geochem.nrcan.gc.ca/cdogs/content/kwd/kwd030120_e.htm", "Ilm")</f>
        <v>Ilm</v>
      </c>
      <c r="N3345" t="s">
        <v>318</v>
      </c>
      <c r="O3345" t="s">
        <v>33</v>
      </c>
      <c r="P3345" t="s">
        <v>129</v>
      </c>
      <c r="Q3345" t="s">
        <v>24603</v>
      </c>
      <c r="R3345" t="s">
        <v>462</v>
      </c>
      <c r="S3345" t="s">
        <v>4235</v>
      </c>
      <c r="T3345" t="s">
        <v>11308</v>
      </c>
      <c r="U3345" t="s">
        <v>33</v>
      </c>
      <c r="V3345" t="s">
        <v>33</v>
      </c>
      <c r="W3345" t="s">
        <v>24604</v>
      </c>
      <c r="X3345" t="s">
        <v>24605</v>
      </c>
    </row>
    <row r="3346" spans="1:24" x14ac:dyDescent="0.25">
      <c r="A3346" t="s">
        <v>24606</v>
      </c>
      <c r="B3346" t="s">
        <v>24607</v>
      </c>
      <c r="C3346" s="1" t="str">
        <f t="shared" si="339"/>
        <v>21:0981</v>
      </c>
      <c r="D3346" s="1" t="str">
        <f t="shared" si="340"/>
        <v>21:0001</v>
      </c>
      <c r="E3346" t="s">
        <v>24504</v>
      </c>
      <c r="F3346" t="s">
        <v>24608</v>
      </c>
      <c r="H3346">
        <v>64.193328100000002</v>
      </c>
      <c r="I3346">
        <v>-109.31748589999999</v>
      </c>
      <c r="J3346" s="1" t="str">
        <f t="shared" si="341"/>
        <v>Till</v>
      </c>
      <c r="K3346" s="1" t="str">
        <f t="shared" si="342"/>
        <v>Grain Mount: 0.25 – 0.50 mm</v>
      </c>
      <c r="L3346" t="s">
        <v>16508</v>
      </c>
      <c r="M3346" s="1" t="str">
        <f>HYPERLINK("http://geochem.nrcan.gc.ca/cdogs/content/kwd/kwd030120_e.htm", "Ilm")</f>
        <v>Ilm</v>
      </c>
      <c r="N3346" t="s">
        <v>1350</v>
      </c>
      <c r="O3346" t="s">
        <v>255</v>
      </c>
      <c r="P3346" t="s">
        <v>1191</v>
      </c>
      <c r="Q3346" t="s">
        <v>24609</v>
      </c>
      <c r="R3346" t="s">
        <v>33</v>
      </c>
      <c r="S3346" t="s">
        <v>24610</v>
      </c>
      <c r="T3346" t="s">
        <v>4363</v>
      </c>
      <c r="U3346" t="s">
        <v>33</v>
      </c>
      <c r="V3346" t="s">
        <v>182</v>
      </c>
      <c r="W3346" t="s">
        <v>23662</v>
      </c>
      <c r="X3346" t="s">
        <v>23432</v>
      </c>
    </row>
    <row r="3347" spans="1:24" x14ac:dyDescent="0.25">
      <c r="A3347" t="s">
        <v>24611</v>
      </c>
      <c r="B3347" t="s">
        <v>24612</v>
      </c>
      <c r="C3347" s="1" t="str">
        <f t="shared" si="339"/>
        <v>21:0981</v>
      </c>
      <c r="D3347" s="1" t="str">
        <f t="shared" si="340"/>
        <v>21:0001</v>
      </c>
      <c r="E3347" t="s">
        <v>24504</v>
      </c>
      <c r="F3347" t="s">
        <v>24613</v>
      </c>
      <c r="H3347">
        <v>64.193328100000002</v>
      </c>
      <c r="I3347">
        <v>-109.31748589999999</v>
      </c>
      <c r="J3347" s="1" t="str">
        <f t="shared" si="341"/>
        <v>Till</v>
      </c>
      <c r="K3347" s="1" t="str">
        <f t="shared" si="342"/>
        <v>Grain Mount: 0.25 – 0.50 mm</v>
      </c>
      <c r="L3347" t="s">
        <v>16508</v>
      </c>
      <c r="M3347" s="1" t="str">
        <f>HYPERLINK("http://geochem.nrcan.gc.ca/cdogs/content/kwd/kwd030120_e.htm", "Ilm")</f>
        <v>Ilm</v>
      </c>
      <c r="N3347" t="s">
        <v>409</v>
      </c>
      <c r="O3347" t="s">
        <v>33</v>
      </c>
      <c r="P3347" t="s">
        <v>669</v>
      </c>
      <c r="Q3347" t="s">
        <v>24614</v>
      </c>
      <c r="R3347" t="s">
        <v>291</v>
      </c>
      <c r="S3347" t="s">
        <v>5442</v>
      </c>
      <c r="T3347" t="s">
        <v>2600</v>
      </c>
      <c r="U3347" t="s">
        <v>33</v>
      </c>
      <c r="V3347" t="s">
        <v>555</v>
      </c>
      <c r="W3347" t="s">
        <v>24615</v>
      </c>
      <c r="X3347" t="s">
        <v>9299</v>
      </c>
    </row>
    <row r="3348" spans="1:24" x14ac:dyDescent="0.25">
      <c r="A3348" t="s">
        <v>24616</v>
      </c>
      <c r="B3348" t="s">
        <v>24617</v>
      </c>
      <c r="C3348" s="1" t="str">
        <f t="shared" ref="C3348:C3384" si="345">HYPERLINK("http://geochem.nrcan.gc.ca/cdogs/content/bdl/bdl210981_e.htm", "21:0981")</f>
        <v>21:0981</v>
      </c>
      <c r="D3348" s="1" t="str">
        <f t="shared" ref="D3348:D3384" si="346">HYPERLINK("http://geochem.nrcan.gc.ca/cdogs/content/svy/svy210001_e.htm", "21:0001")</f>
        <v>21:0001</v>
      </c>
      <c r="E3348" t="s">
        <v>24618</v>
      </c>
      <c r="F3348" t="s">
        <v>24619</v>
      </c>
      <c r="H3348">
        <v>64.0688052</v>
      </c>
      <c r="I3348">
        <v>-109.34851569999999</v>
      </c>
      <c r="J3348" s="1" t="str">
        <f t="shared" si="341"/>
        <v>Till</v>
      </c>
      <c r="K3348" s="1" t="str">
        <f t="shared" si="342"/>
        <v>Grain Mount: 0.25 – 0.50 mm</v>
      </c>
      <c r="L3348" t="s">
        <v>28</v>
      </c>
      <c r="M3348" s="1" t="str">
        <f>HYPERLINK("http://geochem.nrcan.gc.ca/cdogs/content/kwd/kwd030533_e.htm", "Tur")</f>
        <v>Tur</v>
      </c>
      <c r="N3348" t="s">
        <v>24620</v>
      </c>
      <c r="O3348" t="s">
        <v>3380</v>
      </c>
      <c r="P3348" t="s">
        <v>142</v>
      </c>
      <c r="Q3348" t="s">
        <v>24621</v>
      </c>
      <c r="R3348" t="s">
        <v>1036</v>
      </c>
      <c r="S3348" t="s">
        <v>13844</v>
      </c>
      <c r="T3348" t="s">
        <v>8618</v>
      </c>
      <c r="U3348" t="s">
        <v>24622</v>
      </c>
      <c r="V3348" t="s">
        <v>24623</v>
      </c>
      <c r="W3348" t="s">
        <v>2600</v>
      </c>
      <c r="X3348" t="s">
        <v>24624</v>
      </c>
    </row>
    <row r="3349" spans="1:24" x14ac:dyDescent="0.25">
      <c r="A3349" t="s">
        <v>24625</v>
      </c>
      <c r="B3349" t="s">
        <v>24626</v>
      </c>
      <c r="C3349" s="1" t="str">
        <f t="shared" si="345"/>
        <v>21:0981</v>
      </c>
      <c r="D3349" s="1" t="str">
        <f t="shared" si="346"/>
        <v>21:0001</v>
      </c>
      <c r="E3349" t="s">
        <v>24618</v>
      </c>
      <c r="F3349" t="s">
        <v>24627</v>
      </c>
      <c r="H3349">
        <v>64.0688052</v>
      </c>
      <c r="I3349">
        <v>-109.34851569999999</v>
      </c>
      <c r="J3349" s="1" t="str">
        <f t="shared" si="341"/>
        <v>Till</v>
      </c>
      <c r="K3349" s="1" t="str">
        <f t="shared" si="342"/>
        <v>Grain Mount: 0.25 – 0.50 mm</v>
      </c>
      <c r="L3349" t="s">
        <v>28</v>
      </c>
      <c r="M3349" s="1" t="str">
        <f>HYPERLINK("http://geochem.nrcan.gc.ca/cdogs/content/kwd/kwd030118_e.htm", "Hem")</f>
        <v>Hem</v>
      </c>
      <c r="N3349" t="s">
        <v>462</v>
      </c>
      <c r="O3349" t="s">
        <v>245</v>
      </c>
      <c r="P3349" t="s">
        <v>254</v>
      </c>
      <c r="Q3349" t="s">
        <v>24628</v>
      </c>
      <c r="R3349" t="s">
        <v>33</v>
      </c>
      <c r="S3349" t="s">
        <v>278</v>
      </c>
      <c r="T3349" t="s">
        <v>33</v>
      </c>
      <c r="U3349" t="s">
        <v>33</v>
      </c>
      <c r="V3349" t="s">
        <v>117</v>
      </c>
      <c r="W3349" t="s">
        <v>33</v>
      </c>
      <c r="X3349" t="s">
        <v>24629</v>
      </c>
    </row>
    <row r="3350" spans="1:24" x14ac:dyDescent="0.25">
      <c r="A3350" t="s">
        <v>24630</v>
      </c>
      <c r="B3350" t="s">
        <v>24631</v>
      </c>
      <c r="C3350" s="1" t="str">
        <f t="shared" si="345"/>
        <v>21:0981</v>
      </c>
      <c r="D3350" s="1" t="str">
        <f t="shared" si="346"/>
        <v>21:0001</v>
      </c>
      <c r="E3350" t="s">
        <v>24632</v>
      </c>
      <c r="F3350" t="s">
        <v>24633</v>
      </c>
      <c r="H3350">
        <v>64.421893299999994</v>
      </c>
      <c r="I3350">
        <v>-108.8927699</v>
      </c>
      <c r="J3350" s="1" t="str">
        <f t="shared" si="341"/>
        <v>Till</v>
      </c>
      <c r="K3350" s="1" t="str">
        <f t="shared" si="342"/>
        <v>Grain Mount: 0.25 – 0.50 mm</v>
      </c>
      <c r="L3350" t="s">
        <v>28</v>
      </c>
      <c r="M3350" s="1" t="str">
        <f>HYPERLINK("http://geochem.nrcan.gc.ca/cdogs/content/kwd/kwd030120_e.htm", "Ilm")</f>
        <v>Ilm</v>
      </c>
      <c r="N3350" t="s">
        <v>104</v>
      </c>
      <c r="O3350" t="s">
        <v>33</v>
      </c>
      <c r="P3350" t="s">
        <v>156</v>
      </c>
      <c r="Q3350" t="s">
        <v>24634</v>
      </c>
      <c r="R3350" t="s">
        <v>33</v>
      </c>
      <c r="S3350" t="s">
        <v>10047</v>
      </c>
      <c r="T3350" t="s">
        <v>2883</v>
      </c>
      <c r="U3350" t="s">
        <v>33</v>
      </c>
      <c r="V3350" t="s">
        <v>291</v>
      </c>
      <c r="W3350" t="s">
        <v>24635</v>
      </c>
      <c r="X3350" t="s">
        <v>24636</v>
      </c>
    </row>
    <row r="3351" spans="1:24" x14ac:dyDescent="0.25">
      <c r="A3351" t="s">
        <v>24637</v>
      </c>
      <c r="B3351" t="s">
        <v>24638</v>
      </c>
      <c r="C3351" s="1" t="str">
        <f t="shared" si="345"/>
        <v>21:0981</v>
      </c>
      <c r="D3351" s="1" t="str">
        <f t="shared" si="346"/>
        <v>21:0001</v>
      </c>
      <c r="E3351" t="s">
        <v>24632</v>
      </c>
      <c r="F3351" t="s">
        <v>24639</v>
      </c>
      <c r="H3351">
        <v>64.421893299999994</v>
      </c>
      <c r="I3351">
        <v>-108.8927699</v>
      </c>
      <c r="J3351" s="1" t="str">
        <f t="shared" si="341"/>
        <v>Till</v>
      </c>
      <c r="K3351" s="1" t="str">
        <f t="shared" si="342"/>
        <v>Grain Mount: 0.25 – 0.50 mm</v>
      </c>
      <c r="L3351" t="s">
        <v>28</v>
      </c>
      <c r="M3351" s="1" t="str">
        <f>HYPERLINK("http://geochem.nrcan.gc.ca/cdogs/content/kwd/kwd030541_e.htm", "Ti_Mag")</f>
        <v>Ti_Mag</v>
      </c>
      <c r="N3351" t="s">
        <v>2216</v>
      </c>
      <c r="O3351" t="s">
        <v>33</v>
      </c>
      <c r="P3351" t="s">
        <v>651</v>
      </c>
      <c r="Q3351" t="s">
        <v>24640</v>
      </c>
      <c r="R3351" t="s">
        <v>33</v>
      </c>
      <c r="S3351" t="s">
        <v>533</v>
      </c>
      <c r="T3351" t="s">
        <v>23696</v>
      </c>
      <c r="U3351" t="s">
        <v>33</v>
      </c>
      <c r="V3351" t="s">
        <v>38</v>
      </c>
      <c r="W3351" t="s">
        <v>24641</v>
      </c>
      <c r="X3351" t="s">
        <v>24642</v>
      </c>
    </row>
    <row r="3352" spans="1:24" x14ac:dyDescent="0.25">
      <c r="A3352" t="s">
        <v>24643</v>
      </c>
      <c r="B3352" t="s">
        <v>24644</v>
      </c>
      <c r="C3352" s="1" t="str">
        <f t="shared" si="345"/>
        <v>21:0981</v>
      </c>
      <c r="D3352" s="1" t="str">
        <f t="shared" si="346"/>
        <v>21:0001</v>
      </c>
      <c r="E3352" t="s">
        <v>24632</v>
      </c>
      <c r="F3352" t="s">
        <v>24645</v>
      </c>
      <c r="H3352">
        <v>64.421893299999994</v>
      </c>
      <c r="I3352">
        <v>-108.8927699</v>
      </c>
      <c r="J3352" s="1" t="str">
        <f t="shared" si="341"/>
        <v>Till</v>
      </c>
      <c r="K3352" s="1" t="str">
        <f t="shared" si="342"/>
        <v>Grain Mount: 0.25 – 0.50 mm</v>
      </c>
      <c r="L3352" t="s">
        <v>28</v>
      </c>
      <c r="M3352" s="1" t="str">
        <f>HYPERLINK("http://geochem.nrcan.gc.ca/cdogs/content/kwd/kwd030120_e.htm", "Ilm")</f>
        <v>Ilm</v>
      </c>
      <c r="N3352" t="s">
        <v>531</v>
      </c>
      <c r="O3352" t="s">
        <v>33</v>
      </c>
      <c r="P3352" t="s">
        <v>10415</v>
      </c>
      <c r="Q3352" t="s">
        <v>24646</v>
      </c>
      <c r="R3352" t="s">
        <v>226</v>
      </c>
      <c r="S3352" t="s">
        <v>4926</v>
      </c>
      <c r="T3352" t="s">
        <v>23880</v>
      </c>
      <c r="U3352" t="s">
        <v>33</v>
      </c>
      <c r="V3352" t="s">
        <v>33</v>
      </c>
      <c r="W3352" t="s">
        <v>24647</v>
      </c>
      <c r="X3352" t="s">
        <v>24648</v>
      </c>
    </row>
    <row r="3353" spans="1:24" x14ac:dyDescent="0.25">
      <c r="A3353" t="s">
        <v>24649</v>
      </c>
      <c r="B3353" t="s">
        <v>24650</v>
      </c>
      <c r="C3353" s="1" t="str">
        <f t="shared" si="345"/>
        <v>21:0981</v>
      </c>
      <c r="D3353" s="1" t="str">
        <f t="shared" si="346"/>
        <v>21:0001</v>
      </c>
      <c r="E3353" t="s">
        <v>24651</v>
      </c>
      <c r="F3353" t="s">
        <v>24652</v>
      </c>
      <c r="H3353">
        <v>64.098563799999994</v>
      </c>
      <c r="I3353">
        <v>-108.60459640000001</v>
      </c>
      <c r="J3353" s="1" t="str">
        <f t="shared" si="341"/>
        <v>Till</v>
      </c>
      <c r="K3353" s="1" t="str">
        <f t="shared" si="342"/>
        <v>Grain Mount: 0.25 – 0.50 mm</v>
      </c>
      <c r="L3353" t="s">
        <v>28</v>
      </c>
      <c r="M3353" s="1" t="str">
        <f>HYPERLINK("http://geochem.nrcan.gc.ca/cdogs/content/kwd/kwd030543_e.htm", "Di")</f>
        <v>Di</v>
      </c>
      <c r="N3353" t="s">
        <v>24653</v>
      </c>
      <c r="O3353" t="s">
        <v>24654</v>
      </c>
      <c r="P3353" t="s">
        <v>13846</v>
      </c>
      <c r="Q3353" t="s">
        <v>24655</v>
      </c>
      <c r="R3353" t="s">
        <v>33</v>
      </c>
      <c r="S3353" t="s">
        <v>24656</v>
      </c>
      <c r="T3353" t="s">
        <v>195</v>
      </c>
      <c r="U3353" t="s">
        <v>3320</v>
      </c>
      <c r="V3353" t="s">
        <v>5711</v>
      </c>
      <c r="W3353" t="s">
        <v>2434</v>
      </c>
      <c r="X3353" t="s">
        <v>24657</v>
      </c>
    </row>
    <row r="3354" spans="1:24" x14ac:dyDescent="0.25">
      <c r="A3354" t="s">
        <v>24658</v>
      </c>
      <c r="B3354" t="s">
        <v>24659</v>
      </c>
      <c r="C3354" s="1" t="str">
        <f t="shared" si="345"/>
        <v>21:0981</v>
      </c>
      <c r="D3354" s="1" t="str">
        <f t="shared" si="346"/>
        <v>21:0001</v>
      </c>
      <c r="E3354" t="s">
        <v>24651</v>
      </c>
      <c r="F3354" t="s">
        <v>24660</v>
      </c>
      <c r="H3354">
        <v>64.098563799999994</v>
      </c>
      <c r="I3354">
        <v>-108.60459640000001</v>
      </c>
      <c r="J3354" s="1" t="str">
        <f t="shared" si="341"/>
        <v>Till</v>
      </c>
      <c r="K3354" s="1" t="str">
        <f t="shared" si="342"/>
        <v>Grain Mount: 0.25 – 0.50 mm</v>
      </c>
      <c r="L3354" t="s">
        <v>28</v>
      </c>
      <c r="M3354" s="1" t="str">
        <f>HYPERLINK("http://geochem.nrcan.gc.ca/cdogs/content/kwd/kwd030543_e.htm", "Di")</f>
        <v>Di</v>
      </c>
      <c r="N3354" t="s">
        <v>21612</v>
      </c>
      <c r="O3354" t="s">
        <v>10209</v>
      </c>
      <c r="P3354" t="s">
        <v>76</v>
      </c>
      <c r="Q3354" t="s">
        <v>8615</v>
      </c>
      <c r="R3354" t="s">
        <v>420</v>
      </c>
      <c r="S3354" t="s">
        <v>24661</v>
      </c>
      <c r="T3354" t="s">
        <v>2600</v>
      </c>
      <c r="U3354" t="s">
        <v>4335</v>
      </c>
      <c r="V3354" t="s">
        <v>24662</v>
      </c>
      <c r="W3354" t="s">
        <v>709</v>
      </c>
      <c r="X3354" t="s">
        <v>19331</v>
      </c>
    </row>
    <row r="3355" spans="1:24" x14ac:dyDescent="0.25">
      <c r="A3355" t="s">
        <v>24663</v>
      </c>
      <c r="B3355" t="s">
        <v>24664</v>
      </c>
      <c r="C3355" s="1" t="str">
        <f t="shared" si="345"/>
        <v>21:0981</v>
      </c>
      <c r="D3355" s="1" t="str">
        <f t="shared" si="346"/>
        <v>21:0001</v>
      </c>
      <c r="E3355" t="s">
        <v>24651</v>
      </c>
      <c r="F3355" t="s">
        <v>24665</v>
      </c>
      <c r="H3355">
        <v>64.098563799999994</v>
      </c>
      <c r="I3355">
        <v>-108.60459640000001</v>
      </c>
      <c r="J3355" s="1" t="str">
        <f t="shared" si="341"/>
        <v>Till</v>
      </c>
      <c r="K3355" s="1" t="str">
        <f t="shared" si="342"/>
        <v>Grain Mount: 0.25 – 0.50 mm</v>
      </c>
      <c r="L3355" t="s">
        <v>28</v>
      </c>
      <c r="M3355" s="1" t="str">
        <f>HYPERLINK("http://geochem.nrcan.gc.ca/cdogs/content/kwd/kwd030120_e.htm", "Ilm")</f>
        <v>Ilm</v>
      </c>
      <c r="N3355" t="s">
        <v>291</v>
      </c>
      <c r="O3355" t="s">
        <v>33</v>
      </c>
      <c r="P3355" t="s">
        <v>254</v>
      </c>
      <c r="Q3355" t="s">
        <v>24666</v>
      </c>
      <c r="R3355" t="s">
        <v>33</v>
      </c>
      <c r="S3355" t="s">
        <v>24031</v>
      </c>
      <c r="T3355" t="s">
        <v>15641</v>
      </c>
      <c r="U3355" t="s">
        <v>641</v>
      </c>
      <c r="V3355" t="s">
        <v>23931</v>
      </c>
      <c r="W3355" t="s">
        <v>24667</v>
      </c>
      <c r="X3355" t="s">
        <v>24668</v>
      </c>
    </row>
    <row r="3356" spans="1:24" x14ac:dyDescent="0.25">
      <c r="A3356" t="s">
        <v>24669</v>
      </c>
      <c r="B3356" t="s">
        <v>24670</v>
      </c>
      <c r="C3356" s="1" t="str">
        <f t="shared" si="345"/>
        <v>21:0981</v>
      </c>
      <c r="D3356" s="1" t="str">
        <f t="shared" si="346"/>
        <v>21:0001</v>
      </c>
      <c r="E3356" t="s">
        <v>24651</v>
      </c>
      <c r="F3356" t="s">
        <v>24671</v>
      </c>
      <c r="H3356">
        <v>64.098563799999994</v>
      </c>
      <c r="I3356">
        <v>-108.60459640000001</v>
      </c>
      <c r="J3356" s="1" t="str">
        <f t="shared" si="341"/>
        <v>Till</v>
      </c>
      <c r="K3356" s="1" t="str">
        <f t="shared" si="342"/>
        <v>Grain Mount: 0.25 – 0.50 mm</v>
      </c>
      <c r="L3356" t="s">
        <v>28</v>
      </c>
      <c r="M3356" s="1" t="str">
        <f>HYPERLINK("http://geochem.nrcan.gc.ca/cdogs/content/kwd/kwd030541_e.htm", "Ti_Mag")</f>
        <v>Ti_Mag</v>
      </c>
      <c r="N3356" t="s">
        <v>2083</v>
      </c>
      <c r="O3356" t="s">
        <v>782</v>
      </c>
      <c r="P3356" t="s">
        <v>4598</v>
      </c>
      <c r="Q3356" t="s">
        <v>24672</v>
      </c>
      <c r="R3356" t="s">
        <v>184</v>
      </c>
      <c r="S3356" t="s">
        <v>11084</v>
      </c>
      <c r="T3356" t="s">
        <v>1100</v>
      </c>
      <c r="U3356" t="s">
        <v>223</v>
      </c>
      <c r="V3356" t="s">
        <v>24673</v>
      </c>
      <c r="W3356" t="s">
        <v>24674</v>
      </c>
      <c r="X3356" t="s">
        <v>24675</v>
      </c>
    </row>
    <row r="3357" spans="1:24" x14ac:dyDescent="0.25">
      <c r="A3357" t="s">
        <v>24676</v>
      </c>
      <c r="B3357" t="s">
        <v>24677</v>
      </c>
      <c r="C3357" s="1" t="str">
        <f t="shared" si="345"/>
        <v>21:0981</v>
      </c>
      <c r="D3357" s="1" t="str">
        <f t="shared" si="346"/>
        <v>21:0001</v>
      </c>
      <c r="E3357" t="s">
        <v>24651</v>
      </c>
      <c r="F3357" t="s">
        <v>24678</v>
      </c>
      <c r="H3357">
        <v>64.098563799999994</v>
      </c>
      <c r="I3357">
        <v>-108.60459640000001</v>
      </c>
      <c r="J3357" s="1" t="str">
        <f t="shared" si="341"/>
        <v>Till</v>
      </c>
      <c r="K3357" s="1" t="str">
        <f t="shared" si="342"/>
        <v>Grain Mount: 0.25 – 0.50 mm</v>
      </c>
      <c r="L3357" t="s">
        <v>28</v>
      </c>
      <c r="M3357" s="1" t="str">
        <f>HYPERLINK("http://geochem.nrcan.gc.ca/cdogs/content/kwd/kwd030120_e.htm", "Ilm")</f>
        <v>Ilm</v>
      </c>
      <c r="N3357" t="s">
        <v>398</v>
      </c>
      <c r="O3357" t="s">
        <v>246</v>
      </c>
      <c r="P3357" t="s">
        <v>393</v>
      </c>
      <c r="Q3357" t="s">
        <v>24679</v>
      </c>
      <c r="R3357" t="s">
        <v>61</v>
      </c>
      <c r="S3357" t="s">
        <v>2133</v>
      </c>
      <c r="T3357" t="s">
        <v>3158</v>
      </c>
      <c r="U3357" t="s">
        <v>33</v>
      </c>
      <c r="V3357" t="s">
        <v>182</v>
      </c>
      <c r="W3357" t="s">
        <v>3500</v>
      </c>
      <c r="X3357" t="s">
        <v>24680</v>
      </c>
    </row>
    <row r="3358" spans="1:24" x14ac:dyDescent="0.25">
      <c r="A3358" t="s">
        <v>24681</v>
      </c>
      <c r="B3358" t="s">
        <v>24682</v>
      </c>
      <c r="C3358" s="1" t="str">
        <f t="shared" si="345"/>
        <v>21:0981</v>
      </c>
      <c r="D3358" s="1" t="str">
        <f t="shared" si="346"/>
        <v>21:0001</v>
      </c>
      <c r="E3358" t="s">
        <v>24683</v>
      </c>
      <c r="F3358" t="s">
        <v>24684</v>
      </c>
      <c r="H3358">
        <v>64.200336800000002</v>
      </c>
      <c r="I3358">
        <v>-108.5238964</v>
      </c>
      <c r="J3358" s="1" t="str">
        <f t="shared" si="341"/>
        <v>Till</v>
      </c>
      <c r="K3358" s="1" t="str">
        <f t="shared" si="342"/>
        <v>Grain Mount: 0.25 – 0.50 mm</v>
      </c>
      <c r="L3358" t="s">
        <v>28</v>
      </c>
      <c r="M3358" s="1" t="str">
        <f>HYPERLINK("http://geochem.nrcan.gc.ca/cdogs/content/kwd/kwd030530_e.htm", "Cr_Di")</f>
        <v>Cr_Di</v>
      </c>
      <c r="N3358" t="s">
        <v>24685</v>
      </c>
      <c r="O3358" t="s">
        <v>6690</v>
      </c>
      <c r="P3358" t="s">
        <v>9574</v>
      </c>
      <c r="Q3358" t="s">
        <v>19172</v>
      </c>
      <c r="R3358" t="s">
        <v>220</v>
      </c>
      <c r="S3358" t="s">
        <v>24686</v>
      </c>
      <c r="T3358" t="s">
        <v>282</v>
      </c>
      <c r="U3358" t="s">
        <v>1262</v>
      </c>
      <c r="V3358" t="s">
        <v>24687</v>
      </c>
      <c r="W3358" t="s">
        <v>4335</v>
      </c>
      <c r="X3358" t="s">
        <v>18469</v>
      </c>
    </row>
    <row r="3359" spans="1:24" x14ac:dyDescent="0.25">
      <c r="A3359" t="s">
        <v>24688</v>
      </c>
      <c r="B3359" t="s">
        <v>24689</v>
      </c>
      <c r="C3359" s="1" t="str">
        <f t="shared" si="345"/>
        <v>21:0981</v>
      </c>
      <c r="D3359" s="1" t="str">
        <f t="shared" si="346"/>
        <v>21:0001</v>
      </c>
      <c r="E3359" t="s">
        <v>24683</v>
      </c>
      <c r="F3359" t="s">
        <v>24690</v>
      </c>
      <c r="H3359">
        <v>64.200336800000002</v>
      </c>
      <c r="I3359">
        <v>-108.5238964</v>
      </c>
      <c r="J3359" s="1" t="str">
        <f t="shared" ref="J3359:J3384" si="347">HYPERLINK("http://geochem.nrcan.gc.ca/cdogs/content/kwd/kwd020044_e.htm", "Till")</f>
        <v>Till</v>
      </c>
      <c r="K3359" s="1" t="str">
        <f t="shared" si="342"/>
        <v>Grain Mount: 0.25 – 0.50 mm</v>
      </c>
      <c r="L3359" t="s">
        <v>28</v>
      </c>
      <c r="M3359" s="1" t="str">
        <f>HYPERLINK("http://geochem.nrcan.gc.ca/cdogs/content/kwd/kwd030530_e.htm", "Cr_Di")</f>
        <v>Cr_Di</v>
      </c>
      <c r="N3359" t="s">
        <v>24622</v>
      </c>
      <c r="O3359" t="s">
        <v>24691</v>
      </c>
      <c r="P3359" t="s">
        <v>6433</v>
      </c>
      <c r="Q3359" t="s">
        <v>15336</v>
      </c>
      <c r="R3359" t="s">
        <v>33</v>
      </c>
      <c r="S3359" t="s">
        <v>13364</v>
      </c>
      <c r="T3359" t="s">
        <v>651</v>
      </c>
      <c r="U3359" t="s">
        <v>24692</v>
      </c>
      <c r="V3359" t="s">
        <v>24693</v>
      </c>
      <c r="W3359" t="s">
        <v>2634</v>
      </c>
      <c r="X3359" t="s">
        <v>18911</v>
      </c>
    </row>
    <row r="3360" spans="1:24" x14ac:dyDescent="0.25">
      <c r="A3360" t="s">
        <v>24694</v>
      </c>
      <c r="B3360" t="s">
        <v>24695</v>
      </c>
      <c r="C3360" s="1" t="str">
        <f t="shared" si="345"/>
        <v>21:0981</v>
      </c>
      <c r="D3360" s="1" t="str">
        <f t="shared" si="346"/>
        <v>21:0001</v>
      </c>
      <c r="E3360" t="s">
        <v>24683</v>
      </c>
      <c r="F3360" t="s">
        <v>24696</v>
      </c>
      <c r="H3360">
        <v>64.200336800000002</v>
      </c>
      <c r="I3360">
        <v>-108.5238964</v>
      </c>
      <c r="J3360" s="1" t="str">
        <f t="shared" si="347"/>
        <v>Till</v>
      </c>
      <c r="K3360" s="1" t="str">
        <f t="shared" si="342"/>
        <v>Grain Mount: 0.25 – 0.50 mm</v>
      </c>
      <c r="L3360" t="s">
        <v>28</v>
      </c>
      <c r="M3360" s="1" t="str">
        <f>HYPERLINK("http://geochem.nrcan.gc.ca/cdogs/content/kwd/kwd030530_e.htm", "Cr_Di")</f>
        <v>Cr_Di</v>
      </c>
      <c r="N3360" t="s">
        <v>24697</v>
      </c>
      <c r="O3360" t="s">
        <v>24698</v>
      </c>
      <c r="P3360" t="s">
        <v>3336</v>
      </c>
      <c r="Q3360" t="s">
        <v>24699</v>
      </c>
      <c r="R3360" t="s">
        <v>234</v>
      </c>
      <c r="S3360" t="s">
        <v>18114</v>
      </c>
      <c r="T3360" t="s">
        <v>78</v>
      </c>
      <c r="U3360" t="s">
        <v>182</v>
      </c>
      <c r="V3360" t="s">
        <v>24700</v>
      </c>
      <c r="W3360" t="s">
        <v>3191</v>
      </c>
      <c r="X3360" t="s">
        <v>5376</v>
      </c>
    </row>
    <row r="3361" spans="1:24" x14ac:dyDescent="0.25">
      <c r="A3361" t="s">
        <v>24701</v>
      </c>
      <c r="B3361" t="s">
        <v>24702</v>
      </c>
      <c r="C3361" s="1" t="str">
        <f t="shared" si="345"/>
        <v>21:0981</v>
      </c>
      <c r="D3361" s="1" t="str">
        <f t="shared" si="346"/>
        <v>21:0001</v>
      </c>
      <c r="E3361" t="s">
        <v>24683</v>
      </c>
      <c r="F3361" t="s">
        <v>24703</v>
      </c>
      <c r="H3361">
        <v>64.200336800000002</v>
      </c>
      <c r="I3361">
        <v>-108.5238964</v>
      </c>
      <c r="J3361" s="1" t="str">
        <f t="shared" si="347"/>
        <v>Till</v>
      </c>
      <c r="K3361" s="1" t="str">
        <f t="shared" si="342"/>
        <v>Grain Mount: 0.25 – 0.50 mm</v>
      </c>
      <c r="L3361" t="s">
        <v>28</v>
      </c>
      <c r="M3361" s="1" t="str">
        <f>HYPERLINK("http://geochem.nrcan.gc.ca/cdogs/content/kwd/kwd030543_e.htm", "Di")</f>
        <v>Di</v>
      </c>
      <c r="N3361" t="s">
        <v>18696</v>
      </c>
      <c r="O3361" t="s">
        <v>24704</v>
      </c>
      <c r="P3361" t="s">
        <v>3680</v>
      </c>
      <c r="Q3361" t="s">
        <v>18296</v>
      </c>
      <c r="R3361" t="s">
        <v>278</v>
      </c>
      <c r="S3361" t="s">
        <v>2935</v>
      </c>
      <c r="T3361" t="s">
        <v>1081</v>
      </c>
      <c r="U3361" t="s">
        <v>3649</v>
      </c>
      <c r="V3361" t="s">
        <v>24705</v>
      </c>
      <c r="W3361" t="s">
        <v>1621</v>
      </c>
      <c r="X3361" t="s">
        <v>22365</v>
      </c>
    </row>
    <row r="3362" spans="1:24" x14ac:dyDescent="0.25">
      <c r="A3362" t="s">
        <v>24706</v>
      </c>
      <c r="B3362" t="s">
        <v>24707</v>
      </c>
      <c r="C3362" s="1" t="str">
        <f t="shared" si="345"/>
        <v>21:0981</v>
      </c>
      <c r="D3362" s="1" t="str">
        <f t="shared" si="346"/>
        <v>21:0001</v>
      </c>
      <c r="E3362" t="s">
        <v>24683</v>
      </c>
      <c r="F3362" t="s">
        <v>24708</v>
      </c>
      <c r="H3362">
        <v>64.200336800000002</v>
      </c>
      <c r="I3362">
        <v>-108.5238964</v>
      </c>
      <c r="J3362" s="1" t="str">
        <f t="shared" si="347"/>
        <v>Till</v>
      </c>
      <c r="K3362" s="1" t="str">
        <f t="shared" si="342"/>
        <v>Grain Mount: 0.25 – 0.50 mm</v>
      </c>
      <c r="L3362" t="s">
        <v>28</v>
      </c>
      <c r="M3362" s="1" t="str">
        <f>HYPERLINK("http://geochem.nrcan.gc.ca/cdogs/content/kwd/kwd030543_e.htm", "Di")</f>
        <v>Di</v>
      </c>
      <c r="N3362" t="s">
        <v>24709</v>
      </c>
      <c r="O3362" t="s">
        <v>7206</v>
      </c>
      <c r="P3362" t="s">
        <v>9131</v>
      </c>
      <c r="Q3362" t="s">
        <v>3356</v>
      </c>
      <c r="R3362" t="s">
        <v>246</v>
      </c>
      <c r="S3362" t="s">
        <v>16208</v>
      </c>
      <c r="T3362" t="s">
        <v>3021</v>
      </c>
      <c r="U3362" t="s">
        <v>414</v>
      </c>
      <c r="V3362" t="s">
        <v>24710</v>
      </c>
      <c r="W3362" t="s">
        <v>103</v>
      </c>
      <c r="X3362" t="s">
        <v>24711</v>
      </c>
    </row>
    <row r="3363" spans="1:24" x14ac:dyDescent="0.25">
      <c r="A3363" t="s">
        <v>24712</v>
      </c>
      <c r="B3363" t="s">
        <v>24713</v>
      </c>
      <c r="C3363" s="1" t="str">
        <f t="shared" si="345"/>
        <v>21:0981</v>
      </c>
      <c r="D3363" s="1" t="str">
        <f t="shared" si="346"/>
        <v>21:0001</v>
      </c>
      <c r="E3363" t="s">
        <v>24683</v>
      </c>
      <c r="F3363" t="s">
        <v>24714</v>
      </c>
      <c r="H3363">
        <v>64.200336800000002</v>
      </c>
      <c r="I3363">
        <v>-108.5238964</v>
      </c>
      <c r="J3363" s="1" t="str">
        <f t="shared" si="347"/>
        <v>Till</v>
      </c>
      <c r="K3363" s="1" t="str">
        <f t="shared" si="342"/>
        <v>Grain Mount: 0.25 – 0.50 mm</v>
      </c>
      <c r="L3363" t="s">
        <v>28</v>
      </c>
      <c r="M3363" s="1" t="str">
        <f>HYPERLINK("http://geochem.nrcan.gc.ca/cdogs/content/kwd/kwd030530_e.htm", "Cr_Di")</f>
        <v>Cr_Di</v>
      </c>
      <c r="N3363" t="s">
        <v>15727</v>
      </c>
      <c r="O3363" t="s">
        <v>24715</v>
      </c>
      <c r="P3363" t="s">
        <v>2194</v>
      </c>
      <c r="Q3363" t="s">
        <v>24716</v>
      </c>
      <c r="R3363" t="s">
        <v>474</v>
      </c>
      <c r="S3363" t="s">
        <v>7643</v>
      </c>
      <c r="T3363" t="s">
        <v>633</v>
      </c>
      <c r="U3363" t="s">
        <v>211</v>
      </c>
      <c r="V3363" t="s">
        <v>24717</v>
      </c>
      <c r="W3363" t="s">
        <v>2491</v>
      </c>
      <c r="X3363" t="s">
        <v>2147</v>
      </c>
    </row>
    <row r="3364" spans="1:24" x14ac:dyDescent="0.25">
      <c r="A3364" t="s">
        <v>24718</v>
      </c>
      <c r="B3364" t="s">
        <v>24719</v>
      </c>
      <c r="C3364" s="1" t="str">
        <f t="shared" si="345"/>
        <v>21:0981</v>
      </c>
      <c r="D3364" s="1" t="str">
        <f t="shared" si="346"/>
        <v>21:0001</v>
      </c>
      <c r="E3364" t="s">
        <v>24683</v>
      </c>
      <c r="F3364" t="s">
        <v>24720</v>
      </c>
      <c r="H3364">
        <v>64.200336800000002</v>
      </c>
      <c r="I3364">
        <v>-108.5238964</v>
      </c>
      <c r="J3364" s="1" t="str">
        <f t="shared" si="347"/>
        <v>Till</v>
      </c>
      <c r="K3364" s="1" t="str">
        <f t="shared" si="342"/>
        <v>Grain Mount: 0.25 – 0.50 mm</v>
      </c>
      <c r="L3364" t="s">
        <v>28</v>
      </c>
      <c r="M3364" s="1" t="str">
        <f>HYPERLINK("http://geochem.nrcan.gc.ca/cdogs/content/kwd/kwd030120_e.htm", "Ilm")</f>
        <v>Ilm</v>
      </c>
      <c r="N3364" t="s">
        <v>209</v>
      </c>
      <c r="O3364" t="s">
        <v>235</v>
      </c>
      <c r="P3364" t="s">
        <v>490</v>
      </c>
      <c r="Q3364" t="s">
        <v>24721</v>
      </c>
      <c r="R3364" t="s">
        <v>101</v>
      </c>
      <c r="S3364" t="s">
        <v>1029</v>
      </c>
      <c r="T3364" t="s">
        <v>15882</v>
      </c>
      <c r="U3364" t="s">
        <v>33</v>
      </c>
      <c r="V3364" t="s">
        <v>33</v>
      </c>
      <c r="W3364" t="s">
        <v>24722</v>
      </c>
      <c r="X3364" t="s">
        <v>24723</v>
      </c>
    </row>
    <row r="3365" spans="1:24" x14ac:dyDescent="0.25">
      <c r="A3365" t="s">
        <v>24724</v>
      </c>
      <c r="B3365" t="s">
        <v>24725</v>
      </c>
      <c r="C3365" s="1" t="str">
        <f t="shared" si="345"/>
        <v>21:0981</v>
      </c>
      <c r="D3365" s="1" t="str">
        <f t="shared" si="346"/>
        <v>21:0001</v>
      </c>
      <c r="E3365" t="s">
        <v>24683</v>
      </c>
      <c r="F3365" t="s">
        <v>24726</v>
      </c>
      <c r="H3365">
        <v>64.200336800000002</v>
      </c>
      <c r="I3365">
        <v>-108.5238964</v>
      </c>
      <c r="J3365" s="1" t="str">
        <f t="shared" si="347"/>
        <v>Till</v>
      </c>
      <c r="K3365" s="1" t="str">
        <f t="shared" si="342"/>
        <v>Grain Mount: 0.25 – 0.50 mm</v>
      </c>
      <c r="L3365" t="s">
        <v>28</v>
      </c>
      <c r="M3365" s="1" t="str">
        <f>HYPERLINK("http://geochem.nrcan.gc.ca/cdogs/content/kwd/kwd030120_e.htm", "Ilm")</f>
        <v>Ilm</v>
      </c>
      <c r="N3365" t="s">
        <v>718</v>
      </c>
      <c r="O3365" t="s">
        <v>474</v>
      </c>
      <c r="P3365" t="s">
        <v>129</v>
      </c>
      <c r="Q3365" t="s">
        <v>24727</v>
      </c>
      <c r="R3365" t="s">
        <v>462</v>
      </c>
      <c r="S3365" t="s">
        <v>19980</v>
      </c>
      <c r="T3365" t="s">
        <v>3309</v>
      </c>
      <c r="U3365" t="s">
        <v>33</v>
      </c>
      <c r="V3365" t="s">
        <v>3360</v>
      </c>
      <c r="W3365" t="s">
        <v>24728</v>
      </c>
      <c r="X3365" t="s">
        <v>24729</v>
      </c>
    </row>
    <row r="3366" spans="1:24" x14ac:dyDescent="0.25">
      <c r="A3366" t="s">
        <v>24730</v>
      </c>
      <c r="B3366" t="s">
        <v>24731</v>
      </c>
      <c r="C3366" s="1" t="str">
        <f t="shared" si="345"/>
        <v>21:0981</v>
      </c>
      <c r="D3366" s="1" t="str">
        <f t="shared" si="346"/>
        <v>21:0001</v>
      </c>
      <c r="E3366" t="s">
        <v>24683</v>
      </c>
      <c r="F3366" t="s">
        <v>24732</v>
      </c>
      <c r="H3366">
        <v>64.200336800000002</v>
      </c>
      <c r="I3366">
        <v>-108.5238964</v>
      </c>
      <c r="J3366" s="1" t="str">
        <f t="shared" si="347"/>
        <v>Till</v>
      </c>
      <c r="K3366" s="1" t="str">
        <f t="shared" si="342"/>
        <v>Grain Mount: 0.25 – 0.50 mm</v>
      </c>
      <c r="L3366" t="s">
        <v>28</v>
      </c>
      <c r="M3366" s="1" t="str">
        <f>HYPERLINK("http://geochem.nrcan.gc.ca/cdogs/content/kwd/kwd030120_e.htm", "Ilm")</f>
        <v>Ilm</v>
      </c>
      <c r="N3366" t="s">
        <v>219</v>
      </c>
      <c r="O3366" t="s">
        <v>399</v>
      </c>
      <c r="P3366" t="s">
        <v>1124</v>
      </c>
      <c r="Q3366" t="s">
        <v>24733</v>
      </c>
      <c r="R3366" t="s">
        <v>223</v>
      </c>
      <c r="S3366" t="s">
        <v>3741</v>
      </c>
      <c r="T3366" t="s">
        <v>1750</v>
      </c>
      <c r="U3366" t="s">
        <v>33</v>
      </c>
      <c r="V3366" t="s">
        <v>33</v>
      </c>
      <c r="W3366" t="s">
        <v>24734</v>
      </c>
      <c r="X3366" t="s">
        <v>24735</v>
      </c>
    </row>
    <row r="3367" spans="1:24" x14ac:dyDescent="0.25">
      <c r="A3367" t="s">
        <v>24736</v>
      </c>
      <c r="B3367" t="s">
        <v>24737</v>
      </c>
      <c r="C3367" s="1" t="str">
        <f t="shared" si="345"/>
        <v>21:0981</v>
      </c>
      <c r="D3367" s="1" t="str">
        <f t="shared" si="346"/>
        <v>21:0001</v>
      </c>
      <c r="E3367" t="s">
        <v>24683</v>
      </c>
      <c r="F3367" t="s">
        <v>24738</v>
      </c>
      <c r="H3367">
        <v>64.200336800000002</v>
      </c>
      <c r="I3367">
        <v>-108.5238964</v>
      </c>
      <c r="J3367" s="1" t="str">
        <f t="shared" si="347"/>
        <v>Till</v>
      </c>
      <c r="K3367" s="1" t="str">
        <f t="shared" si="342"/>
        <v>Grain Mount: 0.25 – 0.50 mm</v>
      </c>
      <c r="L3367" t="s">
        <v>28</v>
      </c>
      <c r="M3367" s="1" t="str">
        <f>HYPERLINK("http://geochem.nrcan.gc.ca/cdogs/content/kwd/kwd030120_e.htm", "Ilm")</f>
        <v>Ilm</v>
      </c>
      <c r="N3367" t="s">
        <v>409</v>
      </c>
      <c r="O3367" t="s">
        <v>399</v>
      </c>
      <c r="P3367" t="s">
        <v>903</v>
      </c>
      <c r="Q3367" t="s">
        <v>24739</v>
      </c>
      <c r="R3367" t="s">
        <v>87</v>
      </c>
      <c r="S3367" t="s">
        <v>4821</v>
      </c>
      <c r="T3367" t="s">
        <v>16407</v>
      </c>
      <c r="U3367" t="s">
        <v>33</v>
      </c>
      <c r="V3367" t="s">
        <v>409</v>
      </c>
      <c r="W3367" t="s">
        <v>20625</v>
      </c>
      <c r="X3367" t="s">
        <v>24740</v>
      </c>
    </row>
    <row r="3368" spans="1:24" x14ac:dyDescent="0.25">
      <c r="A3368" t="s">
        <v>24741</v>
      </c>
      <c r="B3368" t="s">
        <v>24742</v>
      </c>
      <c r="C3368" s="1" t="str">
        <f t="shared" si="345"/>
        <v>21:0981</v>
      </c>
      <c r="D3368" s="1" t="str">
        <f t="shared" si="346"/>
        <v>21:0001</v>
      </c>
      <c r="E3368" t="s">
        <v>24683</v>
      </c>
      <c r="F3368" t="s">
        <v>24743</v>
      </c>
      <c r="H3368">
        <v>64.200336800000002</v>
      </c>
      <c r="I3368">
        <v>-108.5238964</v>
      </c>
      <c r="J3368" s="1" t="str">
        <f t="shared" si="347"/>
        <v>Till</v>
      </c>
      <c r="K3368" s="1" t="str">
        <f t="shared" si="342"/>
        <v>Grain Mount: 0.25 – 0.50 mm</v>
      </c>
      <c r="L3368" t="s">
        <v>28</v>
      </c>
      <c r="M3368" s="1" t="str">
        <f>HYPERLINK("http://geochem.nrcan.gc.ca/cdogs/content/kwd/kwd030120_e.htm", "Ilm")</f>
        <v>Ilm</v>
      </c>
      <c r="N3368" t="s">
        <v>156</v>
      </c>
      <c r="O3368" t="s">
        <v>474</v>
      </c>
      <c r="P3368" t="s">
        <v>641</v>
      </c>
      <c r="Q3368" t="s">
        <v>24744</v>
      </c>
      <c r="R3368" t="s">
        <v>90</v>
      </c>
      <c r="S3368" t="s">
        <v>38</v>
      </c>
      <c r="T3368" t="s">
        <v>3084</v>
      </c>
      <c r="U3368" t="s">
        <v>33</v>
      </c>
      <c r="V3368" t="s">
        <v>482</v>
      </c>
      <c r="W3368" t="s">
        <v>24745</v>
      </c>
      <c r="X3368" t="s">
        <v>24746</v>
      </c>
    </row>
    <row r="3369" spans="1:24" x14ac:dyDescent="0.25">
      <c r="A3369" t="s">
        <v>24747</v>
      </c>
      <c r="B3369" t="s">
        <v>24748</v>
      </c>
      <c r="C3369" s="1" t="str">
        <f t="shared" si="345"/>
        <v>21:0981</v>
      </c>
      <c r="D3369" s="1" t="str">
        <f t="shared" si="346"/>
        <v>21:0001</v>
      </c>
      <c r="E3369" t="s">
        <v>24683</v>
      </c>
      <c r="F3369" t="s">
        <v>24749</v>
      </c>
      <c r="H3369">
        <v>64.200336800000002</v>
      </c>
      <c r="I3369">
        <v>-108.5238964</v>
      </c>
      <c r="J3369" s="1" t="str">
        <f t="shared" si="347"/>
        <v>Till</v>
      </c>
      <c r="K3369" s="1" t="str">
        <f t="shared" si="342"/>
        <v>Grain Mount: 0.25 – 0.50 mm</v>
      </c>
      <c r="L3369" t="s">
        <v>28</v>
      </c>
      <c r="M3369" s="1" t="str">
        <f>HYPERLINK("http://geochem.nrcan.gc.ca/cdogs/content/kwd/kwd030533_e.htm", "Tur")</f>
        <v>Tur</v>
      </c>
      <c r="N3369" t="s">
        <v>24750</v>
      </c>
      <c r="O3369" t="s">
        <v>4990</v>
      </c>
      <c r="P3369" t="s">
        <v>457</v>
      </c>
      <c r="Q3369" t="s">
        <v>24751</v>
      </c>
      <c r="R3369" t="s">
        <v>709</v>
      </c>
      <c r="S3369" t="s">
        <v>24752</v>
      </c>
      <c r="T3369" t="s">
        <v>238</v>
      </c>
      <c r="U3369" t="s">
        <v>13161</v>
      </c>
      <c r="V3369" t="s">
        <v>24753</v>
      </c>
      <c r="W3369" t="s">
        <v>14977</v>
      </c>
      <c r="X3369" t="s">
        <v>24754</v>
      </c>
    </row>
    <row r="3370" spans="1:24" x14ac:dyDescent="0.25">
      <c r="A3370" t="s">
        <v>24755</v>
      </c>
      <c r="B3370" t="s">
        <v>24756</v>
      </c>
      <c r="C3370" s="1" t="str">
        <f t="shared" si="345"/>
        <v>21:0981</v>
      </c>
      <c r="D3370" s="1" t="str">
        <f t="shared" si="346"/>
        <v>21:0001</v>
      </c>
      <c r="E3370" t="s">
        <v>24683</v>
      </c>
      <c r="F3370" t="s">
        <v>24757</v>
      </c>
      <c r="H3370">
        <v>64.200336800000002</v>
      </c>
      <c r="I3370">
        <v>-108.5238964</v>
      </c>
      <c r="J3370" s="1" t="str">
        <f t="shared" si="347"/>
        <v>Till</v>
      </c>
      <c r="K3370" s="1" t="str">
        <f t="shared" si="342"/>
        <v>Grain Mount: 0.25 – 0.50 mm</v>
      </c>
      <c r="L3370" t="s">
        <v>28</v>
      </c>
      <c r="M3370" s="1" t="str">
        <f t="shared" ref="M3370:M3377" si="348">HYPERLINK("http://geochem.nrcan.gc.ca/cdogs/content/kwd/kwd030120_e.htm", "Ilm")</f>
        <v>Ilm</v>
      </c>
      <c r="N3370" t="s">
        <v>2948</v>
      </c>
      <c r="O3370" t="s">
        <v>33</v>
      </c>
      <c r="P3370" t="s">
        <v>2060</v>
      </c>
      <c r="Q3370" t="s">
        <v>11671</v>
      </c>
      <c r="R3370" t="s">
        <v>474</v>
      </c>
      <c r="S3370" t="s">
        <v>10435</v>
      </c>
      <c r="T3370" t="s">
        <v>3989</v>
      </c>
      <c r="U3370" t="s">
        <v>33</v>
      </c>
      <c r="V3370" t="s">
        <v>5650</v>
      </c>
      <c r="W3370" t="s">
        <v>21388</v>
      </c>
      <c r="X3370" t="s">
        <v>24758</v>
      </c>
    </row>
    <row r="3371" spans="1:24" x14ac:dyDescent="0.25">
      <c r="A3371" t="s">
        <v>24759</v>
      </c>
      <c r="B3371" t="s">
        <v>24760</v>
      </c>
      <c r="C3371" s="1" t="str">
        <f t="shared" si="345"/>
        <v>21:0981</v>
      </c>
      <c r="D3371" s="1" t="str">
        <f t="shared" si="346"/>
        <v>21:0001</v>
      </c>
      <c r="E3371" t="s">
        <v>24683</v>
      </c>
      <c r="F3371" t="s">
        <v>24761</v>
      </c>
      <c r="H3371">
        <v>64.200336800000002</v>
      </c>
      <c r="I3371">
        <v>-108.5238964</v>
      </c>
      <c r="J3371" s="1" t="str">
        <f t="shared" si="347"/>
        <v>Till</v>
      </c>
      <c r="K3371" s="1" t="str">
        <f t="shared" si="342"/>
        <v>Grain Mount: 0.25 – 0.50 mm</v>
      </c>
      <c r="L3371" t="s">
        <v>28</v>
      </c>
      <c r="M3371" s="1" t="str">
        <f t="shared" si="348"/>
        <v>Ilm</v>
      </c>
      <c r="N3371" t="s">
        <v>641</v>
      </c>
      <c r="O3371" t="s">
        <v>366</v>
      </c>
      <c r="P3371" t="s">
        <v>184</v>
      </c>
      <c r="Q3371" t="s">
        <v>24762</v>
      </c>
      <c r="R3371" t="s">
        <v>33</v>
      </c>
      <c r="S3371" t="s">
        <v>661</v>
      </c>
      <c r="T3371" t="s">
        <v>24763</v>
      </c>
      <c r="U3371" t="s">
        <v>33</v>
      </c>
      <c r="V3371" t="s">
        <v>5056</v>
      </c>
      <c r="W3371" t="s">
        <v>24764</v>
      </c>
      <c r="X3371" t="s">
        <v>24765</v>
      </c>
    </row>
    <row r="3372" spans="1:24" x14ac:dyDescent="0.25">
      <c r="A3372" t="s">
        <v>24766</v>
      </c>
      <c r="B3372" t="s">
        <v>24767</v>
      </c>
      <c r="C3372" s="1" t="str">
        <f t="shared" si="345"/>
        <v>21:0981</v>
      </c>
      <c r="D3372" s="1" t="str">
        <f t="shared" si="346"/>
        <v>21:0001</v>
      </c>
      <c r="E3372" t="s">
        <v>24683</v>
      </c>
      <c r="F3372" t="s">
        <v>24768</v>
      </c>
      <c r="H3372">
        <v>64.200336800000002</v>
      </c>
      <c r="I3372">
        <v>-108.5238964</v>
      </c>
      <c r="J3372" s="1" t="str">
        <f t="shared" si="347"/>
        <v>Till</v>
      </c>
      <c r="K3372" s="1" t="str">
        <f t="shared" ref="K3372:K3384" si="349">HYPERLINK("http://geochem.nrcan.gc.ca/cdogs/content/kwd/kwd080043_e.htm", "Grain Mount: 0.25 – 0.50 mm")</f>
        <v>Grain Mount: 0.25 – 0.50 mm</v>
      </c>
      <c r="L3372" t="s">
        <v>28</v>
      </c>
      <c r="M3372" s="1" t="str">
        <f t="shared" si="348"/>
        <v>Ilm</v>
      </c>
      <c r="N3372" t="s">
        <v>1149</v>
      </c>
      <c r="O3372" t="s">
        <v>220</v>
      </c>
      <c r="P3372" t="s">
        <v>718</v>
      </c>
      <c r="Q3372" t="s">
        <v>24769</v>
      </c>
      <c r="R3372" t="s">
        <v>555</v>
      </c>
      <c r="S3372" t="s">
        <v>4677</v>
      </c>
      <c r="T3372" t="s">
        <v>2448</v>
      </c>
      <c r="U3372" t="s">
        <v>33</v>
      </c>
      <c r="V3372" t="s">
        <v>33</v>
      </c>
      <c r="W3372" t="s">
        <v>24770</v>
      </c>
      <c r="X3372" t="s">
        <v>24771</v>
      </c>
    </row>
    <row r="3373" spans="1:24" x14ac:dyDescent="0.25">
      <c r="A3373" t="s">
        <v>24772</v>
      </c>
      <c r="B3373" t="s">
        <v>24773</v>
      </c>
      <c r="C3373" s="1" t="str">
        <f t="shared" si="345"/>
        <v>21:0981</v>
      </c>
      <c r="D3373" s="1" t="str">
        <f t="shared" si="346"/>
        <v>21:0001</v>
      </c>
      <c r="E3373" t="s">
        <v>24683</v>
      </c>
      <c r="F3373" t="s">
        <v>24774</v>
      </c>
      <c r="H3373">
        <v>64.200336800000002</v>
      </c>
      <c r="I3373">
        <v>-108.5238964</v>
      </c>
      <c r="J3373" s="1" t="str">
        <f t="shared" si="347"/>
        <v>Till</v>
      </c>
      <c r="K3373" s="1" t="str">
        <f t="shared" si="349"/>
        <v>Grain Mount: 0.25 – 0.50 mm</v>
      </c>
      <c r="L3373" t="s">
        <v>28</v>
      </c>
      <c r="M3373" s="1" t="str">
        <f t="shared" si="348"/>
        <v>Ilm</v>
      </c>
      <c r="N3373" t="s">
        <v>115</v>
      </c>
      <c r="O3373" t="s">
        <v>1156</v>
      </c>
      <c r="P3373" t="s">
        <v>457</v>
      </c>
      <c r="Q3373" t="s">
        <v>24775</v>
      </c>
      <c r="R3373" t="s">
        <v>33</v>
      </c>
      <c r="S3373" t="s">
        <v>38</v>
      </c>
      <c r="T3373" t="s">
        <v>23909</v>
      </c>
      <c r="U3373" t="s">
        <v>728</v>
      </c>
      <c r="V3373" t="s">
        <v>6303</v>
      </c>
      <c r="W3373" t="s">
        <v>24776</v>
      </c>
      <c r="X3373" t="s">
        <v>4466</v>
      </c>
    </row>
    <row r="3374" spans="1:24" x14ac:dyDescent="0.25">
      <c r="A3374" t="s">
        <v>24777</v>
      </c>
      <c r="B3374" t="s">
        <v>24778</v>
      </c>
      <c r="C3374" s="1" t="str">
        <f t="shared" si="345"/>
        <v>21:0981</v>
      </c>
      <c r="D3374" s="1" t="str">
        <f t="shared" si="346"/>
        <v>21:0001</v>
      </c>
      <c r="E3374" t="s">
        <v>24683</v>
      </c>
      <c r="F3374" t="s">
        <v>24779</v>
      </c>
      <c r="H3374">
        <v>64.200336800000002</v>
      </c>
      <c r="I3374">
        <v>-108.5238964</v>
      </c>
      <c r="J3374" s="1" t="str">
        <f t="shared" si="347"/>
        <v>Till</v>
      </c>
      <c r="K3374" s="1" t="str">
        <f t="shared" si="349"/>
        <v>Grain Mount: 0.25 – 0.50 mm</v>
      </c>
      <c r="L3374" t="s">
        <v>28</v>
      </c>
      <c r="M3374" s="1" t="str">
        <f t="shared" si="348"/>
        <v>Ilm</v>
      </c>
      <c r="N3374" t="s">
        <v>1036</v>
      </c>
      <c r="O3374" t="s">
        <v>220</v>
      </c>
      <c r="P3374" t="s">
        <v>36</v>
      </c>
      <c r="Q3374" t="s">
        <v>24780</v>
      </c>
      <c r="R3374" t="s">
        <v>366</v>
      </c>
      <c r="S3374" t="s">
        <v>293</v>
      </c>
      <c r="T3374" t="s">
        <v>8173</v>
      </c>
      <c r="U3374" t="s">
        <v>33</v>
      </c>
      <c r="V3374" t="s">
        <v>420</v>
      </c>
      <c r="W3374" t="s">
        <v>24781</v>
      </c>
      <c r="X3374" t="s">
        <v>23641</v>
      </c>
    </row>
    <row r="3375" spans="1:24" x14ac:dyDescent="0.25">
      <c r="A3375" t="s">
        <v>24782</v>
      </c>
      <c r="B3375" t="s">
        <v>24783</v>
      </c>
      <c r="C3375" s="1" t="str">
        <f t="shared" si="345"/>
        <v>21:0981</v>
      </c>
      <c r="D3375" s="1" t="str">
        <f t="shared" si="346"/>
        <v>21:0001</v>
      </c>
      <c r="E3375" t="s">
        <v>24683</v>
      </c>
      <c r="F3375" t="s">
        <v>24784</v>
      </c>
      <c r="H3375">
        <v>64.200336800000002</v>
      </c>
      <c r="I3375">
        <v>-108.5238964</v>
      </c>
      <c r="J3375" s="1" t="str">
        <f t="shared" si="347"/>
        <v>Till</v>
      </c>
      <c r="K3375" s="1" t="str">
        <f t="shared" si="349"/>
        <v>Grain Mount: 0.25 – 0.50 mm</v>
      </c>
      <c r="L3375" t="s">
        <v>28</v>
      </c>
      <c r="M3375" s="1" t="str">
        <f t="shared" si="348"/>
        <v>Ilm</v>
      </c>
      <c r="N3375" t="s">
        <v>531</v>
      </c>
      <c r="O3375" t="s">
        <v>33</v>
      </c>
      <c r="P3375" t="s">
        <v>457</v>
      </c>
      <c r="Q3375" t="s">
        <v>24785</v>
      </c>
      <c r="R3375" t="s">
        <v>291</v>
      </c>
      <c r="S3375" t="s">
        <v>330</v>
      </c>
      <c r="T3375" t="s">
        <v>24786</v>
      </c>
      <c r="U3375" t="s">
        <v>33</v>
      </c>
      <c r="V3375" t="s">
        <v>474</v>
      </c>
      <c r="W3375" t="s">
        <v>24787</v>
      </c>
      <c r="X3375" t="s">
        <v>24788</v>
      </c>
    </row>
    <row r="3376" spans="1:24" x14ac:dyDescent="0.25">
      <c r="A3376" t="s">
        <v>24789</v>
      </c>
      <c r="B3376" t="s">
        <v>24790</v>
      </c>
      <c r="C3376" s="1" t="str">
        <f t="shared" si="345"/>
        <v>21:0981</v>
      </c>
      <c r="D3376" s="1" t="str">
        <f t="shared" si="346"/>
        <v>21:0001</v>
      </c>
      <c r="E3376" t="s">
        <v>24683</v>
      </c>
      <c r="F3376" t="s">
        <v>24791</v>
      </c>
      <c r="H3376">
        <v>64.200336800000002</v>
      </c>
      <c r="I3376">
        <v>-108.5238964</v>
      </c>
      <c r="J3376" s="1" t="str">
        <f t="shared" si="347"/>
        <v>Till</v>
      </c>
      <c r="K3376" s="1" t="str">
        <f t="shared" si="349"/>
        <v>Grain Mount: 0.25 – 0.50 mm</v>
      </c>
      <c r="L3376" t="s">
        <v>28</v>
      </c>
      <c r="M3376" s="1" t="str">
        <f t="shared" si="348"/>
        <v>Ilm</v>
      </c>
      <c r="N3376" t="s">
        <v>645</v>
      </c>
      <c r="O3376" t="s">
        <v>170</v>
      </c>
      <c r="P3376" t="s">
        <v>1009</v>
      </c>
      <c r="Q3376" t="s">
        <v>24792</v>
      </c>
      <c r="R3376" t="s">
        <v>33</v>
      </c>
      <c r="S3376" t="s">
        <v>2571</v>
      </c>
      <c r="T3376" t="s">
        <v>14961</v>
      </c>
      <c r="U3376" t="s">
        <v>33</v>
      </c>
      <c r="V3376" t="s">
        <v>23129</v>
      </c>
      <c r="W3376" t="s">
        <v>24793</v>
      </c>
      <c r="X3376" t="s">
        <v>24794</v>
      </c>
    </row>
    <row r="3377" spans="1:24" x14ac:dyDescent="0.25">
      <c r="A3377" t="s">
        <v>24795</v>
      </c>
      <c r="B3377" t="s">
        <v>24796</v>
      </c>
      <c r="C3377" s="1" t="str">
        <f t="shared" si="345"/>
        <v>21:0981</v>
      </c>
      <c r="D3377" s="1" t="str">
        <f t="shared" si="346"/>
        <v>21:0001</v>
      </c>
      <c r="E3377" t="s">
        <v>24683</v>
      </c>
      <c r="F3377" t="s">
        <v>24797</v>
      </c>
      <c r="H3377">
        <v>64.200336800000002</v>
      </c>
      <c r="I3377">
        <v>-108.5238964</v>
      </c>
      <c r="J3377" s="1" t="str">
        <f t="shared" si="347"/>
        <v>Till</v>
      </c>
      <c r="K3377" s="1" t="str">
        <f t="shared" si="349"/>
        <v>Grain Mount: 0.25 – 0.50 mm</v>
      </c>
      <c r="L3377" t="s">
        <v>28</v>
      </c>
      <c r="M3377" s="1" t="str">
        <f t="shared" si="348"/>
        <v>Ilm</v>
      </c>
      <c r="N3377" t="s">
        <v>9581</v>
      </c>
      <c r="O3377" t="s">
        <v>223</v>
      </c>
      <c r="P3377" t="s">
        <v>449</v>
      </c>
      <c r="Q3377" t="s">
        <v>24798</v>
      </c>
      <c r="R3377" t="s">
        <v>101</v>
      </c>
      <c r="S3377" t="s">
        <v>694</v>
      </c>
      <c r="T3377" t="s">
        <v>3060</v>
      </c>
      <c r="U3377" t="s">
        <v>474</v>
      </c>
      <c r="V3377" t="s">
        <v>13700</v>
      </c>
      <c r="W3377" t="s">
        <v>24799</v>
      </c>
      <c r="X3377" t="s">
        <v>24800</v>
      </c>
    </row>
    <row r="3378" spans="1:24" x14ac:dyDescent="0.25">
      <c r="A3378" t="s">
        <v>24801</v>
      </c>
      <c r="B3378" t="s">
        <v>24802</v>
      </c>
      <c r="C3378" s="1" t="str">
        <f t="shared" si="345"/>
        <v>21:0981</v>
      </c>
      <c r="D3378" s="1" t="str">
        <f t="shared" si="346"/>
        <v>21:0001</v>
      </c>
      <c r="E3378" t="s">
        <v>24683</v>
      </c>
      <c r="F3378" t="s">
        <v>24803</v>
      </c>
      <c r="H3378">
        <v>64.200336800000002</v>
      </c>
      <c r="I3378">
        <v>-108.5238964</v>
      </c>
      <c r="J3378" s="1" t="str">
        <f t="shared" si="347"/>
        <v>Till</v>
      </c>
      <c r="K3378" s="1" t="str">
        <f t="shared" si="349"/>
        <v>Grain Mount: 0.25 – 0.50 mm</v>
      </c>
      <c r="L3378" t="s">
        <v>28</v>
      </c>
      <c r="M3378" s="1" t="str">
        <f>HYPERLINK("http://geochem.nrcan.gc.ca/cdogs/content/kwd/kwd030115_e.htm", "Chr")</f>
        <v>Chr</v>
      </c>
      <c r="N3378" t="s">
        <v>24804</v>
      </c>
      <c r="O3378" t="s">
        <v>420</v>
      </c>
      <c r="P3378" t="s">
        <v>4963</v>
      </c>
      <c r="Q3378" t="s">
        <v>10775</v>
      </c>
      <c r="R3378" t="s">
        <v>223</v>
      </c>
      <c r="S3378" t="s">
        <v>21594</v>
      </c>
      <c r="T3378" t="s">
        <v>1309</v>
      </c>
      <c r="U3378" t="s">
        <v>33</v>
      </c>
      <c r="V3378" t="s">
        <v>14459</v>
      </c>
      <c r="W3378" t="s">
        <v>4455</v>
      </c>
      <c r="X3378" t="s">
        <v>9521</v>
      </c>
    </row>
    <row r="3379" spans="1:24" x14ac:dyDescent="0.25">
      <c r="A3379" t="s">
        <v>24805</v>
      </c>
      <c r="B3379" t="s">
        <v>24806</v>
      </c>
      <c r="C3379" s="1" t="str">
        <f t="shared" si="345"/>
        <v>21:0981</v>
      </c>
      <c r="D3379" s="1" t="str">
        <f t="shared" si="346"/>
        <v>21:0001</v>
      </c>
      <c r="E3379" t="s">
        <v>24807</v>
      </c>
      <c r="F3379" t="s">
        <v>24808</v>
      </c>
      <c r="H3379">
        <v>64.277498399999999</v>
      </c>
      <c r="I3379">
        <v>-108.3599427</v>
      </c>
      <c r="J3379" s="1" t="str">
        <f t="shared" si="347"/>
        <v>Till</v>
      </c>
      <c r="K3379" s="1" t="str">
        <f t="shared" si="349"/>
        <v>Grain Mount: 0.25 – 0.50 mm</v>
      </c>
      <c r="L3379" t="s">
        <v>28</v>
      </c>
      <c r="M3379" s="1" t="str">
        <f>HYPERLINK("http://geochem.nrcan.gc.ca/cdogs/content/kwd/kwd030525_e.htm", "Sps")</f>
        <v>Sps</v>
      </c>
      <c r="N3379" t="s">
        <v>386</v>
      </c>
      <c r="O3379" t="s">
        <v>1549</v>
      </c>
      <c r="P3379" t="s">
        <v>686</v>
      </c>
      <c r="Q3379" t="s">
        <v>24809</v>
      </c>
      <c r="R3379" t="s">
        <v>33</v>
      </c>
      <c r="S3379" t="s">
        <v>22908</v>
      </c>
      <c r="T3379" t="s">
        <v>2654</v>
      </c>
      <c r="U3379" t="s">
        <v>462</v>
      </c>
      <c r="V3379" t="s">
        <v>24810</v>
      </c>
      <c r="W3379" t="s">
        <v>115</v>
      </c>
      <c r="X3379" t="s">
        <v>24811</v>
      </c>
    </row>
    <row r="3380" spans="1:24" x14ac:dyDescent="0.25">
      <c r="A3380" t="s">
        <v>24812</v>
      </c>
      <c r="B3380" t="s">
        <v>24813</v>
      </c>
      <c r="C3380" s="1" t="str">
        <f t="shared" si="345"/>
        <v>21:0981</v>
      </c>
      <c r="D3380" s="1" t="str">
        <f t="shared" si="346"/>
        <v>21:0001</v>
      </c>
      <c r="E3380" t="s">
        <v>24807</v>
      </c>
      <c r="F3380" t="s">
        <v>24814</v>
      </c>
      <c r="H3380">
        <v>64.277498399999999</v>
      </c>
      <c r="I3380">
        <v>-108.3599427</v>
      </c>
      <c r="J3380" s="1" t="str">
        <f t="shared" si="347"/>
        <v>Till</v>
      </c>
      <c r="K3380" s="1" t="str">
        <f t="shared" si="349"/>
        <v>Grain Mount: 0.25 – 0.50 mm</v>
      </c>
      <c r="L3380" t="s">
        <v>28</v>
      </c>
      <c r="M3380" s="1" t="str">
        <f>HYPERLINK("http://geochem.nrcan.gc.ca/cdogs/content/kwd/kwd030543_e.htm", "Di")</f>
        <v>Di</v>
      </c>
      <c r="N3380" t="s">
        <v>388</v>
      </c>
      <c r="O3380" t="s">
        <v>24815</v>
      </c>
      <c r="P3380" t="s">
        <v>333</v>
      </c>
      <c r="Q3380" t="s">
        <v>3584</v>
      </c>
      <c r="R3380" t="s">
        <v>33</v>
      </c>
      <c r="S3380" t="s">
        <v>24816</v>
      </c>
      <c r="T3380" t="s">
        <v>5823</v>
      </c>
      <c r="U3380" t="s">
        <v>4756</v>
      </c>
      <c r="V3380" t="s">
        <v>24817</v>
      </c>
      <c r="W3380" t="s">
        <v>1621</v>
      </c>
      <c r="X3380" t="s">
        <v>24818</v>
      </c>
    </row>
    <row r="3381" spans="1:24" x14ac:dyDescent="0.25">
      <c r="A3381" t="s">
        <v>24819</v>
      </c>
      <c r="B3381" t="s">
        <v>24820</v>
      </c>
      <c r="C3381" s="1" t="str">
        <f t="shared" si="345"/>
        <v>21:0981</v>
      </c>
      <c r="D3381" s="1" t="str">
        <f t="shared" si="346"/>
        <v>21:0001</v>
      </c>
      <c r="E3381" t="s">
        <v>24807</v>
      </c>
      <c r="F3381" t="s">
        <v>24821</v>
      </c>
      <c r="H3381">
        <v>64.277498399999999</v>
      </c>
      <c r="I3381">
        <v>-108.3599427</v>
      </c>
      <c r="J3381" s="1" t="str">
        <f t="shared" si="347"/>
        <v>Till</v>
      </c>
      <c r="K3381" s="1" t="str">
        <f t="shared" si="349"/>
        <v>Grain Mount: 0.25 – 0.50 mm</v>
      </c>
      <c r="L3381" t="s">
        <v>28</v>
      </c>
      <c r="M3381" s="1" t="str">
        <f>HYPERLINK("http://geochem.nrcan.gc.ca/cdogs/content/kwd/kwd030543_e.htm", "Di")</f>
        <v>Di</v>
      </c>
      <c r="N3381" t="s">
        <v>24822</v>
      </c>
      <c r="O3381" t="s">
        <v>24823</v>
      </c>
      <c r="P3381" t="s">
        <v>1860</v>
      </c>
      <c r="Q3381" t="s">
        <v>24824</v>
      </c>
      <c r="R3381" t="s">
        <v>33</v>
      </c>
      <c r="S3381" t="s">
        <v>24825</v>
      </c>
      <c r="T3381" t="s">
        <v>5841</v>
      </c>
      <c r="U3381" t="s">
        <v>11340</v>
      </c>
      <c r="V3381" t="s">
        <v>24826</v>
      </c>
      <c r="W3381" t="s">
        <v>115</v>
      </c>
      <c r="X3381" t="s">
        <v>723</v>
      </c>
    </row>
    <row r="3382" spans="1:24" x14ac:dyDescent="0.25">
      <c r="A3382" t="s">
        <v>24827</v>
      </c>
      <c r="B3382" t="s">
        <v>24828</v>
      </c>
      <c r="C3382" s="1" t="str">
        <f t="shared" si="345"/>
        <v>21:0981</v>
      </c>
      <c r="D3382" s="1" t="str">
        <f t="shared" si="346"/>
        <v>21:0001</v>
      </c>
      <c r="E3382" t="s">
        <v>24807</v>
      </c>
      <c r="F3382" t="s">
        <v>24829</v>
      </c>
      <c r="H3382">
        <v>64.277498399999999</v>
      </c>
      <c r="I3382">
        <v>-108.3599427</v>
      </c>
      <c r="J3382" s="1" t="str">
        <f t="shared" si="347"/>
        <v>Till</v>
      </c>
      <c r="K3382" s="1" t="str">
        <f t="shared" si="349"/>
        <v>Grain Mount: 0.25 – 0.50 mm</v>
      </c>
      <c r="L3382" t="s">
        <v>28</v>
      </c>
      <c r="M3382" s="1" t="str">
        <f>HYPERLINK("http://geochem.nrcan.gc.ca/cdogs/content/kwd/kwd030120_e.htm", "Ilm")</f>
        <v>Ilm</v>
      </c>
      <c r="N3382" t="s">
        <v>144</v>
      </c>
      <c r="O3382" t="s">
        <v>226</v>
      </c>
      <c r="P3382" t="s">
        <v>662</v>
      </c>
      <c r="Q3382" t="s">
        <v>24830</v>
      </c>
      <c r="R3382" t="s">
        <v>234</v>
      </c>
      <c r="S3382" t="s">
        <v>451</v>
      </c>
      <c r="T3382" t="s">
        <v>4285</v>
      </c>
      <c r="U3382" t="s">
        <v>33</v>
      </c>
      <c r="V3382" t="s">
        <v>33</v>
      </c>
      <c r="W3382" t="s">
        <v>22698</v>
      </c>
      <c r="X3382" t="s">
        <v>24831</v>
      </c>
    </row>
    <row r="3383" spans="1:24" x14ac:dyDescent="0.25">
      <c r="A3383" t="s">
        <v>24832</v>
      </c>
      <c r="B3383" t="s">
        <v>24833</v>
      </c>
      <c r="C3383" s="1" t="str">
        <f t="shared" si="345"/>
        <v>21:0981</v>
      </c>
      <c r="D3383" s="1" t="str">
        <f t="shared" si="346"/>
        <v>21:0001</v>
      </c>
      <c r="E3383" t="s">
        <v>24807</v>
      </c>
      <c r="F3383" t="s">
        <v>24834</v>
      </c>
      <c r="H3383">
        <v>64.277498399999999</v>
      </c>
      <c r="I3383">
        <v>-108.3599427</v>
      </c>
      <c r="J3383" s="1" t="str">
        <f t="shared" si="347"/>
        <v>Till</v>
      </c>
      <c r="K3383" s="1" t="str">
        <f t="shared" si="349"/>
        <v>Grain Mount: 0.25 – 0.50 mm</v>
      </c>
      <c r="L3383" t="s">
        <v>28</v>
      </c>
      <c r="M3383" s="1" t="str">
        <f>HYPERLINK("http://geochem.nrcan.gc.ca/cdogs/content/kwd/kwd030120_e.htm", "Ilm")</f>
        <v>Ilm</v>
      </c>
      <c r="N3383" t="s">
        <v>494</v>
      </c>
      <c r="O3383" t="s">
        <v>33</v>
      </c>
      <c r="P3383" t="s">
        <v>6087</v>
      </c>
      <c r="Q3383" t="s">
        <v>24835</v>
      </c>
      <c r="R3383" t="s">
        <v>33</v>
      </c>
      <c r="S3383" t="s">
        <v>1925</v>
      </c>
      <c r="T3383" t="s">
        <v>3900</v>
      </c>
      <c r="U3383" t="s">
        <v>33</v>
      </c>
      <c r="V3383" t="s">
        <v>33</v>
      </c>
      <c r="W3383" t="s">
        <v>24836</v>
      </c>
      <c r="X3383" t="s">
        <v>24837</v>
      </c>
    </row>
    <row r="3384" spans="1:24" x14ac:dyDescent="0.25">
      <c r="A3384" t="s">
        <v>24838</v>
      </c>
      <c r="B3384" t="s">
        <v>24839</v>
      </c>
      <c r="C3384" s="1" t="str">
        <f t="shared" si="345"/>
        <v>21:0981</v>
      </c>
      <c r="D3384" s="1" t="str">
        <f t="shared" si="346"/>
        <v>21:0001</v>
      </c>
      <c r="E3384" t="s">
        <v>24840</v>
      </c>
      <c r="F3384" t="s">
        <v>24841</v>
      </c>
      <c r="H3384">
        <v>64.597418200000007</v>
      </c>
      <c r="I3384">
        <v>-109.7268146</v>
      </c>
      <c r="J3384" s="1" t="str">
        <f t="shared" si="347"/>
        <v>Till</v>
      </c>
      <c r="K3384" s="1" t="str">
        <f t="shared" si="349"/>
        <v>Grain Mount: 0.25 – 0.50 mm</v>
      </c>
      <c r="L3384" t="s">
        <v>2943</v>
      </c>
      <c r="M3384" s="1" t="str">
        <f>HYPERLINK("http://geochem.nrcan.gc.ca/cdogs/content/kwd/kwd030543_e.htm", "Di")</f>
        <v>Di</v>
      </c>
      <c r="N3384" t="s">
        <v>13650</v>
      </c>
      <c r="O3384" t="s">
        <v>24842</v>
      </c>
      <c r="P3384" t="s">
        <v>3309</v>
      </c>
      <c r="Q3384" t="s">
        <v>24843</v>
      </c>
      <c r="R3384" t="s">
        <v>223</v>
      </c>
      <c r="S3384" t="s">
        <v>16774</v>
      </c>
      <c r="T3384" t="s">
        <v>248</v>
      </c>
      <c r="U3384" t="s">
        <v>4964</v>
      </c>
      <c r="V3384" t="s">
        <v>24844</v>
      </c>
      <c r="W3384" t="s">
        <v>480</v>
      </c>
      <c r="X3384" t="s">
        <v>8671</v>
      </c>
    </row>
  </sheetData>
  <autoFilter ref="A1:M3384">
    <filterColumn colId="0" hiddenButton="1"/>
    <filterColumn colId="1" hiddenButton="1"/>
    <filterColumn colId="2">
      <filters>
        <filter val="21:0981"/>
      </filters>
    </filterColumn>
    <filterColumn colId="4" hiddenButton="1"/>
    <filterColumn colId="5" hiddenButton="1"/>
    <filterColumn colId="7" hiddenButton="1"/>
    <filterColumn colId="8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bdl210981_pkg_0251c.xlsx</vt:lpstr>
      <vt:lpstr>pkg_0251c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2023-02-18T07:29:16Z</dcterms:created>
  <dcterms:modified xsi:type="dcterms:W3CDTF">2023-02-18T20:55:51Z</dcterms:modified>
</cp:coreProperties>
</file>