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889_pkg_0149b.xlsx" sheetId="1" r:id="rId1"/>
  </sheets>
  <definedNames>
    <definedName name="_xlnm._FilterDatabase" localSheetId="0" hidden="1">bdl210889_pkg_0149b.xlsx!$A$1:$N$114</definedName>
    <definedName name="pkg_0149b">bdl210889_pkg_0149b.xlsx!$A$1:$R$114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</calcChain>
</file>

<file path=xl/sharedStrings.xml><?xml version="1.0" encoding="utf-8"?>
<sst xmlns="http://schemas.openxmlformats.org/spreadsheetml/2006/main" count="583" uniqueCount="470">
  <si>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</si>
  <si>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</si>
  <si>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</si>
  <si>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</si>
  <si>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</si>
  <si>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</si>
  <si>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</si>
  <si>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</si>
  <si>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</si>
  <si>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</si>
  <si>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</si>
  <si>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</si>
  <si>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</si>
  <si>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</si>
  <si>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Au_INA_1</t>
  </si>
  <si>
    <t>Wt_INA_1</t>
  </si>
  <si>
    <t>Au_INA_2</t>
  </si>
  <si>
    <t>Wt_INA_2</t>
  </si>
  <si>
    <t>027B  :781115:00:------:--</t>
  </si>
  <si>
    <t>21:0886:000001</t>
  </si>
  <si>
    <t>21:0144:000097</t>
  </si>
  <si>
    <t>21:0144:000097:0001:0001:00</t>
  </si>
  <si>
    <t>0101:s__01</t>
  </si>
  <si>
    <t>027B  :781127:00:------:--</t>
  </si>
  <si>
    <t>21:0886:000002</t>
  </si>
  <si>
    <t>21:0144:000108</t>
  </si>
  <si>
    <t>21:0144:000108:0001:0001:00</t>
  </si>
  <si>
    <t>027B  :781128:00:------:--</t>
  </si>
  <si>
    <t>21:0886:000003</t>
  </si>
  <si>
    <t>21:0144:000109</t>
  </si>
  <si>
    <t>21:0144:000109:0001:0001:00</t>
  </si>
  <si>
    <t>0102:s__02</t>
  </si>
  <si>
    <t>027B  :783072:00:------:--</t>
  </si>
  <si>
    <t>21:0886:000004</t>
  </si>
  <si>
    <t>21:0144:000276</t>
  </si>
  <si>
    <t>21:0144:000276:0001:0001:00</t>
  </si>
  <si>
    <t>027B  :783132:00:------:--</t>
  </si>
  <si>
    <t>21:0886:000005</t>
  </si>
  <si>
    <t>21:0144:000327</t>
  </si>
  <si>
    <t>21:0144:000327:0001:0001:00</t>
  </si>
  <si>
    <t>027B  :783138:00:------:--</t>
  </si>
  <si>
    <t>21:0886:000006</t>
  </si>
  <si>
    <t>21:0144:000332</t>
  </si>
  <si>
    <t>21:0144:000332:0001:0001:00</t>
  </si>
  <si>
    <t>027B  :783152:00:------:--</t>
  </si>
  <si>
    <t>21:0886:000007</t>
  </si>
  <si>
    <t>21:0144:000343</t>
  </si>
  <si>
    <t>21:0144:000343:0001:0001:00</t>
  </si>
  <si>
    <t>027B  :783153:00:------:--</t>
  </si>
  <si>
    <t>21:0886:000008</t>
  </si>
  <si>
    <t>21:0144:000344</t>
  </si>
  <si>
    <t>21:0144:000344:0001:0001:00</t>
  </si>
  <si>
    <t>027B  :783160:00:------:--</t>
  </si>
  <si>
    <t>21:0886:000009</t>
  </si>
  <si>
    <t>21:0144:000351</t>
  </si>
  <si>
    <t>21:0144:000351:0001:0001:00</t>
  </si>
  <si>
    <t>0103:s__03</t>
  </si>
  <si>
    <t>027B  :783163:00:------:--</t>
  </si>
  <si>
    <t>21:0886:000010</t>
  </si>
  <si>
    <t>21:0144:000353</t>
  </si>
  <si>
    <t>21:0144:000353:0001:0001:00</t>
  </si>
  <si>
    <t>027B  :783182:00:------:--</t>
  </si>
  <si>
    <t>21:0886:000011</t>
  </si>
  <si>
    <t>21:0144:000369</t>
  </si>
  <si>
    <t>21:0144:000369:0001:0001:00</t>
  </si>
  <si>
    <t>027B  :783185:10:------:--</t>
  </si>
  <si>
    <t>21:0886:000012</t>
  </si>
  <si>
    <t>21:0144:000371</t>
  </si>
  <si>
    <t>21:0144:000371:0001:0001:00</t>
  </si>
  <si>
    <t>0071:ff__1</t>
  </si>
  <si>
    <t>027B  :783186:20:783185:10</t>
  </si>
  <si>
    <t>21:0886:000013</t>
  </si>
  <si>
    <t>21:0144:000371:0002:0001:00</t>
  </si>
  <si>
    <t>0072:ff__1</t>
  </si>
  <si>
    <t>027B  :783202:00:------:--</t>
  </si>
  <si>
    <t>21:0886:000014</t>
  </si>
  <si>
    <t>21:0144:000386</t>
  </si>
  <si>
    <t>21:0144:000386:0001:0001:00</t>
  </si>
  <si>
    <t>027B  :783206:00:------:--</t>
  </si>
  <si>
    <t>21:0886:000015</t>
  </si>
  <si>
    <t>21:0144:000389</t>
  </si>
  <si>
    <t>21:0144:000389:0001:0001:00</t>
  </si>
  <si>
    <t>027B  :783246:10:------:--</t>
  </si>
  <si>
    <t>21:0886:000016</t>
  </si>
  <si>
    <t>21:0144:000424</t>
  </si>
  <si>
    <t>21:0144:000424:0001:0001:00</t>
  </si>
  <si>
    <t>027B  :783247:20:783246:10</t>
  </si>
  <si>
    <t>21:0886:000017</t>
  </si>
  <si>
    <t>21:0144:000424:0002:0001:00</t>
  </si>
  <si>
    <t>027B  :783313:00:------:--</t>
  </si>
  <si>
    <t>21:0886:000018</t>
  </si>
  <si>
    <t>21:0144:000480</t>
  </si>
  <si>
    <t>21:0144:000480:0001:0001:00</t>
  </si>
  <si>
    <t>027B  :783322:00:------:--</t>
  </si>
  <si>
    <t>21:0886:000019</t>
  </si>
  <si>
    <t>21:0144:000488</t>
  </si>
  <si>
    <t>21:0144:000488:0001:0001:00</t>
  </si>
  <si>
    <t>027B  :783324:10:------:--</t>
  </si>
  <si>
    <t>21:0886:000020</t>
  </si>
  <si>
    <t>21:0144:000490</t>
  </si>
  <si>
    <t>21:0144:000490:0001:0001:00</t>
  </si>
  <si>
    <t>027B  :783325:20:783324:10</t>
  </si>
  <si>
    <t>21:0886:000021</t>
  </si>
  <si>
    <t>21:0144:000490:0002:0001:00</t>
  </si>
  <si>
    <t>037A  :781111:00:------:--</t>
  </si>
  <si>
    <t>21:0889:000001</t>
  </si>
  <si>
    <t>21:0145:000093</t>
  </si>
  <si>
    <t>21:0145:000093:0001:0001:00</t>
  </si>
  <si>
    <t>037A  :781114:00:------:--</t>
  </si>
  <si>
    <t>21:0889:000002</t>
  </si>
  <si>
    <t>21:0145:000096</t>
  </si>
  <si>
    <t>21:0145:000096:0001:0001:00</t>
  </si>
  <si>
    <t>037A  :781115:00:------:--</t>
  </si>
  <si>
    <t>21:0889:000003</t>
  </si>
  <si>
    <t>21:0145:000097</t>
  </si>
  <si>
    <t>21:0145:000097:0001:0001:00</t>
  </si>
  <si>
    <t>037A  :781124:00:------:--</t>
  </si>
  <si>
    <t>21:0889:000004</t>
  </si>
  <si>
    <t>21:0145:000105</t>
  </si>
  <si>
    <t>21:0145:000105:0001:0001:00</t>
  </si>
  <si>
    <t>037A  :781156:00:------:--</t>
  </si>
  <si>
    <t>21:0889:000005</t>
  </si>
  <si>
    <t>21:0145:000133</t>
  </si>
  <si>
    <t>21:0145:000133:0001:0001:00</t>
  </si>
  <si>
    <t>037A  :781166:00:------:--</t>
  </si>
  <si>
    <t>21:0889:000006</t>
  </si>
  <si>
    <t>21:0145:000140</t>
  </si>
  <si>
    <t>21:0145:000140:0001:0001:00</t>
  </si>
  <si>
    <t>037A  :781171:00:------:--</t>
  </si>
  <si>
    <t>21:0889:000007</t>
  </si>
  <si>
    <t>21:0145:000144</t>
  </si>
  <si>
    <t>21:0145:000144:0001:0001:00</t>
  </si>
  <si>
    <t>037A  :781302:00:------:--</t>
  </si>
  <si>
    <t>21:0889:000008</t>
  </si>
  <si>
    <t>21:0145:000256</t>
  </si>
  <si>
    <t>21:0145:000256:0001:0001:00</t>
  </si>
  <si>
    <t>037A  :781311:00:------:--</t>
  </si>
  <si>
    <t>21:0889:000009</t>
  </si>
  <si>
    <t>21:0145:000264</t>
  </si>
  <si>
    <t>21:0145:000264:0001:0001:00</t>
  </si>
  <si>
    <t>037A  :781312:00:------:--</t>
  </si>
  <si>
    <t>21:0889:000010</t>
  </si>
  <si>
    <t>21:0145:000265</t>
  </si>
  <si>
    <t>21:0145:000265:0001:0001:00</t>
  </si>
  <si>
    <t>037A  :781314:00:------:--</t>
  </si>
  <si>
    <t>21:0889:000011</t>
  </si>
  <si>
    <t>21:0145:000266</t>
  </si>
  <si>
    <t>21:0145:000266:0001:0001:00</t>
  </si>
  <si>
    <t>0104:s__04</t>
  </si>
  <si>
    <t>037A  :781316:00:------:--</t>
  </si>
  <si>
    <t>21:0889:000012</t>
  </si>
  <si>
    <t>21:0145:000268</t>
  </si>
  <si>
    <t>21:0145:000268:0001:0001:00</t>
  </si>
  <si>
    <t>0105:s__05</t>
  </si>
  <si>
    <t>037A  :781338:00:------:--</t>
  </si>
  <si>
    <t>21:0889:000013</t>
  </si>
  <si>
    <t>21:0145:000287</t>
  </si>
  <si>
    <t>21:0145:000287:0001:0001:00</t>
  </si>
  <si>
    <t>037A  :781356:00:------:--</t>
  </si>
  <si>
    <t>21:0889:000014</t>
  </si>
  <si>
    <t>21:0145:000302</t>
  </si>
  <si>
    <t>21:0145:000302:0001:0001:00</t>
  </si>
  <si>
    <t>037A  :783054:00:------:--</t>
  </si>
  <si>
    <t>21:0889:000015</t>
  </si>
  <si>
    <t>21:0145:000395</t>
  </si>
  <si>
    <t>21:0145:000395:0001:0001:00</t>
  </si>
  <si>
    <t>037A  :783106:00:------:--</t>
  </si>
  <si>
    <t>21:0889:000016</t>
  </si>
  <si>
    <t>21:0145:000439</t>
  </si>
  <si>
    <t>21:0145:000439:0001:0001:00</t>
  </si>
  <si>
    <t>037A  :783109:00:------:--</t>
  </si>
  <si>
    <t>21:0889:000017</t>
  </si>
  <si>
    <t>21:0145:000442</t>
  </si>
  <si>
    <t>21:0145:000442:0001:0001:00</t>
  </si>
  <si>
    <t>037A  :783174:00:------:--</t>
  </si>
  <si>
    <t>21:0889:000018</t>
  </si>
  <si>
    <t>21:0145:000498</t>
  </si>
  <si>
    <t>21:0145:000498:0001:0001:00</t>
  </si>
  <si>
    <t>037A  :783179:00:------:--</t>
  </si>
  <si>
    <t>21:0889:000019</t>
  </si>
  <si>
    <t>21:0145:000502</t>
  </si>
  <si>
    <t>21:0145:000502:0001:0001:00</t>
  </si>
  <si>
    <t>037A  :783191:00:------:--</t>
  </si>
  <si>
    <t>21:0889:000020</t>
  </si>
  <si>
    <t>21:0145:000512</t>
  </si>
  <si>
    <t>21:0145:000512:0001:0001:00</t>
  </si>
  <si>
    <t>037A  :783212:00:------:--</t>
  </si>
  <si>
    <t>21:0889:000021</t>
  </si>
  <si>
    <t>21:0145:000529</t>
  </si>
  <si>
    <t>21:0145:000529:0001:0001:00</t>
  </si>
  <si>
    <t>037A  :783214:00:------:--</t>
  </si>
  <si>
    <t>21:0889:000022</t>
  </si>
  <si>
    <t>21:0145:000531</t>
  </si>
  <si>
    <t>21:0145:000531:0001:0001:00</t>
  </si>
  <si>
    <t>037A  :783215:00:------:--</t>
  </si>
  <si>
    <t>21:0889:000023</t>
  </si>
  <si>
    <t>21:0145:000532</t>
  </si>
  <si>
    <t>21:0145:000532:0001:0001:00</t>
  </si>
  <si>
    <t>037A  :783217:00:------:--</t>
  </si>
  <si>
    <t>21:0889:000024</t>
  </si>
  <si>
    <t>21:0145:000534</t>
  </si>
  <si>
    <t>21:0145:000534:0001:0001:00</t>
  </si>
  <si>
    <t>037A  :783219:00:------:--</t>
  </si>
  <si>
    <t>21:0889:000025</t>
  </si>
  <si>
    <t>21:0145:000536</t>
  </si>
  <si>
    <t>21:0145:000536:0001:0001:00</t>
  </si>
  <si>
    <t>037A  :783232:00:------:--</t>
  </si>
  <si>
    <t>21:0889:000026</t>
  </si>
  <si>
    <t>21:0145:000546</t>
  </si>
  <si>
    <t>21:0145:000546:0001:0001:00</t>
  </si>
  <si>
    <t>037A  :783236:00:------:--</t>
  </si>
  <si>
    <t>21:0889:000027</t>
  </si>
  <si>
    <t>21:0145:000550</t>
  </si>
  <si>
    <t>21:0145:000550:0001:0001:00</t>
  </si>
  <si>
    <t>037A  :783238:00:------:--</t>
  </si>
  <si>
    <t>21:0889:000028</t>
  </si>
  <si>
    <t>21:0145:000552</t>
  </si>
  <si>
    <t>21:0145:000552:0001:0001:00</t>
  </si>
  <si>
    <t>027C  :783002:00:------:--</t>
  </si>
  <si>
    <t>21:0892:000001</t>
  </si>
  <si>
    <t>21:0146:000001</t>
  </si>
  <si>
    <t>21:0146:000001:0001:0001:00</t>
  </si>
  <si>
    <t>037D  :781005:00:------:--</t>
  </si>
  <si>
    <t>21:0892:000002</t>
  </si>
  <si>
    <t>21:0146:000009</t>
  </si>
  <si>
    <t>21:0146:000009:0001:0001:00</t>
  </si>
  <si>
    <t>037D  :781010:00:------:--</t>
  </si>
  <si>
    <t>21:0892:000003</t>
  </si>
  <si>
    <t>21:0146:000014</t>
  </si>
  <si>
    <t>21:0146:000014:0001:0001:00</t>
  </si>
  <si>
    <t>037D  :781122:70:781123:10</t>
  </si>
  <si>
    <t>21:0892:000004</t>
  </si>
  <si>
    <t>21:0146:000109</t>
  </si>
  <si>
    <t>21:0146:000109:0001:0001:00</t>
  </si>
  <si>
    <t>0053:ffc_1</t>
  </si>
  <si>
    <t>037D  :781123:10:------:--</t>
  </si>
  <si>
    <t>21:0892:000005</t>
  </si>
  <si>
    <t>21:0146:000110</t>
  </si>
  <si>
    <t>21:0146:000110:0001:0001:00</t>
  </si>
  <si>
    <t>0051:ffc_1</t>
  </si>
  <si>
    <t>037D  :781124:20:781123:10</t>
  </si>
  <si>
    <t>21:0892:000006</t>
  </si>
  <si>
    <t>21:0146:000110:0002:0001:00</t>
  </si>
  <si>
    <t>0052:ffc_1</t>
  </si>
  <si>
    <t>037D  :781145:10:------:--</t>
  </si>
  <si>
    <t>21:0892:000007</t>
  </si>
  <si>
    <t>21:0146:000129</t>
  </si>
  <si>
    <t>21:0146:000129:0001:0001:00</t>
  </si>
  <si>
    <t>037D  :781146:20:781145:10</t>
  </si>
  <si>
    <t>21:0892:000008</t>
  </si>
  <si>
    <t>21:0146:000129:0002:0001:00</t>
  </si>
  <si>
    <t>037D  :781169:00:------:--</t>
  </si>
  <si>
    <t>21:0892:000009</t>
  </si>
  <si>
    <t>21:0146:000149</t>
  </si>
  <si>
    <t>21:0146:000149:0001:0001:00</t>
  </si>
  <si>
    <t>037D  :781209:00:------:--</t>
  </si>
  <si>
    <t>21:0892:000010</t>
  </si>
  <si>
    <t>21:0146:000182</t>
  </si>
  <si>
    <t>21:0146:000182:0001:0001:00</t>
  </si>
  <si>
    <t>037D  :781219:00:------:--</t>
  </si>
  <si>
    <t>21:0892:000011</t>
  </si>
  <si>
    <t>21:0146:000192</t>
  </si>
  <si>
    <t>21:0146:000192:0001:0001:00</t>
  </si>
  <si>
    <t>037D  :781251:00:------:--</t>
  </si>
  <si>
    <t>21:0892:000012</t>
  </si>
  <si>
    <t>21:0146:000218</t>
  </si>
  <si>
    <t>21:0146:000218:0001:0001:00</t>
  </si>
  <si>
    <t>037D  :781284:00:------:--</t>
  </si>
  <si>
    <t>21:0892:000013</t>
  </si>
  <si>
    <t>21:0146:000247</t>
  </si>
  <si>
    <t>21:0146:000247:0001:0001:00</t>
  </si>
  <si>
    <t>037D  :781291:00:------:--</t>
  </si>
  <si>
    <t>21:0892:000014</t>
  </si>
  <si>
    <t>21:0146:000254</t>
  </si>
  <si>
    <t>21:0146:000254:0001:0001:00</t>
  </si>
  <si>
    <t>037D  :781292:70:781293:10</t>
  </si>
  <si>
    <t>21:0892:000015</t>
  </si>
  <si>
    <t>21:0146:000255</t>
  </si>
  <si>
    <t>21:0146:000255:0001:0001:00</t>
  </si>
  <si>
    <t>037D  :781293:10:------:--</t>
  </si>
  <si>
    <t>21:0892:000016</t>
  </si>
  <si>
    <t>21:0146:000256</t>
  </si>
  <si>
    <t>21:0146:000256:0001:0001:00</t>
  </si>
  <si>
    <t>037D  :781294:20:781293:10</t>
  </si>
  <si>
    <t>21:0892:000017</t>
  </si>
  <si>
    <t>21:0146:000256:0002:0001:00</t>
  </si>
  <si>
    <t>037D  :781295:00:------:--</t>
  </si>
  <si>
    <t>21:0892:000018</t>
  </si>
  <si>
    <t>21:0146:000257</t>
  </si>
  <si>
    <t>21:0146:000257:0001:0001:00</t>
  </si>
  <si>
    <t>037D  :781308:00:------:--</t>
  </si>
  <si>
    <t>21:0892:000019</t>
  </si>
  <si>
    <t>21:0146:000267</t>
  </si>
  <si>
    <t>21:0146:000267:0001:0001:00</t>
  </si>
  <si>
    <t>037D  :781379:00:------:--</t>
  </si>
  <si>
    <t>21:0892:000020</t>
  </si>
  <si>
    <t>21:0146:000328</t>
  </si>
  <si>
    <t>21:0146:000328:0001:0001:00</t>
  </si>
  <si>
    <t>037D  :781383:10:------:--</t>
  </si>
  <si>
    <t>21:0892:000021</t>
  </si>
  <si>
    <t>21:0146:000331</t>
  </si>
  <si>
    <t>21:0146:000331:0001:0001:00</t>
  </si>
  <si>
    <t>037D  :781384:20:781383:10</t>
  </si>
  <si>
    <t>21:0892:000022</t>
  </si>
  <si>
    <t>21:0146:000331:0002:0001:00</t>
  </si>
  <si>
    <t>037D  :781387:00:------:--</t>
  </si>
  <si>
    <t>21:0892:000023</t>
  </si>
  <si>
    <t>21:0146:000334</t>
  </si>
  <si>
    <t>21:0146:000334:0001:0001:00</t>
  </si>
  <si>
    <t>037D  :783013:00:------:--</t>
  </si>
  <si>
    <t>21:0892:000024</t>
  </si>
  <si>
    <t>21:0146:000347</t>
  </si>
  <si>
    <t>21:0146:000347:0001:0001:00</t>
  </si>
  <si>
    <t>037D  :783048:00:------:--</t>
  </si>
  <si>
    <t>21:0892:000025</t>
  </si>
  <si>
    <t>21:0146:000376</t>
  </si>
  <si>
    <t>21:0146:000376:0001:0001:00</t>
  </si>
  <si>
    <t>037D  :783059:00:------:--</t>
  </si>
  <si>
    <t>21:0892:000026</t>
  </si>
  <si>
    <t>21:0146:000387</t>
  </si>
  <si>
    <t>21:0146:000387:0001:0001:00</t>
  </si>
  <si>
    <t>037D  :783060:00:------:--</t>
  </si>
  <si>
    <t>21:0892:000027</t>
  </si>
  <si>
    <t>21:0146:000388</t>
  </si>
  <si>
    <t>21:0146:000388:0001:0001:00</t>
  </si>
  <si>
    <t>037D  :783128:00:------:--</t>
  </si>
  <si>
    <t>21:0892:000028</t>
  </si>
  <si>
    <t>21:0146:000445</t>
  </si>
  <si>
    <t>21:0146:000445:0001:0001:00</t>
  </si>
  <si>
    <t>037D  :783155:00:------:--</t>
  </si>
  <si>
    <t>21:0892:000029</t>
  </si>
  <si>
    <t>21:0146:000469</t>
  </si>
  <si>
    <t>21:0146:000469:0001:0001:00</t>
  </si>
  <si>
    <t>037D  :783207:10:------:--</t>
  </si>
  <si>
    <t>21:0892:000030</t>
  </si>
  <si>
    <t>21:0146:000512</t>
  </si>
  <si>
    <t>21:0146:000512:0001:0001:00</t>
  </si>
  <si>
    <t>037D  :783208:20:783207:10</t>
  </si>
  <si>
    <t>21:0892:000031</t>
  </si>
  <si>
    <t>21:0146:000512:0002:0001:00</t>
  </si>
  <si>
    <t>037D  :783257:00:------:--</t>
  </si>
  <si>
    <t>21:0892:000032</t>
  </si>
  <si>
    <t>21:0146:000555</t>
  </si>
  <si>
    <t>21:0146:000555:0001:0001:00</t>
  </si>
  <si>
    <t>037D  :783306:00:------:--</t>
  </si>
  <si>
    <t>21:0892:000033</t>
  </si>
  <si>
    <t>21:0146:000596</t>
  </si>
  <si>
    <t>21:0146:000596:0001:0001:00</t>
  </si>
  <si>
    <t>037D  :783326:00:------:--</t>
  </si>
  <si>
    <t>21:0892:000034</t>
  </si>
  <si>
    <t>21:0146:000613</t>
  </si>
  <si>
    <t>21:0146:000613:0001:0001:00</t>
  </si>
  <si>
    <t>037D  :783371:00:------:--</t>
  </si>
  <si>
    <t>21:0892:000035</t>
  </si>
  <si>
    <t>21:0146:000652</t>
  </si>
  <si>
    <t>21:0146:000652:0001:0001:00</t>
  </si>
  <si>
    <t>037D  :783374:00:------:--</t>
  </si>
  <si>
    <t>21:0892:000036</t>
  </si>
  <si>
    <t>21:0146:000655</t>
  </si>
  <si>
    <t>21:0146:000655:0001:0001:00</t>
  </si>
  <si>
    <t>037D  :783375:00:------:--</t>
  </si>
  <si>
    <t>21:0892:000037</t>
  </si>
  <si>
    <t>21:0146:000656</t>
  </si>
  <si>
    <t>21:0146:000656:0001:0001:00</t>
  </si>
  <si>
    <t>037D  :783384:00:------:--</t>
  </si>
  <si>
    <t>21:0892:000038</t>
  </si>
  <si>
    <t>21:0146:000663</t>
  </si>
  <si>
    <t>21:0146:000663:0001:0001:00</t>
  </si>
  <si>
    <t>037D  :783399:00:------:--</t>
  </si>
  <si>
    <t>21:0892:000039</t>
  </si>
  <si>
    <t>21:0146:000676</t>
  </si>
  <si>
    <t>21:0146:000676:0001:0001:00</t>
  </si>
  <si>
    <t>037D  :783400:00:------:--</t>
  </si>
  <si>
    <t>21:0892:000040</t>
  </si>
  <si>
    <t>21:0146:000677</t>
  </si>
  <si>
    <t>21:0146:000677:0001:0001:00</t>
  </si>
  <si>
    <t>037D  :783405:00:------:--</t>
  </si>
  <si>
    <t>21:0892:000041</t>
  </si>
  <si>
    <t>21:0146:000681</t>
  </si>
  <si>
    <t>21:0146:000681:0001:0001:00</t>
  </si>
  <si>
    <t>037D  :783408:10:------:--</t>
  </si>
  <si>
    <t>21:0892:000042</t>
  </si>
  <si>
    <t>21:0146:000684</t>
  </si>
  <si>
    <t>21:0146:000684:0001:0001:00</t>
  </si>
  <si>
    <t>037D  :783409:20:783408:10</t>
  </si>
  <si>
    <t>21:0892:000043</t>
  </si>
  <si>
    <t>21:0146:000684:0002:0001:00</t>
  </si>
  <si>
    <t>037D  :783410:00:------:--</t>
  </si>
  <si>
    <t>21:0892:000044</t>
  </si>
  <si>
    <t>21:0146:000685</t>
  </si>
  <si>
    <t>21:0146:000685:0001:0001:00</t>
  </si>
  <si>
    <t>037D  :783413:00:------:--</t>
  </si>
  <si>
    <t>21:0892:000045</t>
  </si>
  <si>
    <t>21:0146:000688</t>
  </si>
  <si>
    <t>21:0146:000688:0001:0001:00</t>
  </si>
  <si>
    <t>037D  :783414:00:------:--</t>
  </si>
  <si>
    <t>21:0892:000046</t>
  </si>
  <si>
    <t>21:0146:000689</t>
  </si>
  <si>
    <t>21:0146:000689:0001:0001:00</t>
  </si>
  <si>
    <t>037D  :783416:00:------:--</t>
  </si>
  <si>
    <t>21:0892:000047</t>
  </si>
  <si>
    <t>21:0146:000691</t>
  </si>
  <si>
    <t>21:0146:000691:0001:0001:00</t>
  </si>
  <si>
    <t>037D  :783418:00:------:--</t>
  </si>
  <si>
    <t>21:0892:000048</t>
  </si>
  <si>
    <t>21:0146:000693</t>
  </si>
  <si>
    <t>21:0146:000693:0001:0001:00</t>
  </si>
  <si>
    <t>0106:s__06</t>
  </si>
  <si>
    <t>037D  :783422:70:783423:10</t>
  </si>
  <si>
    <t>21:0892:000049</t>
  </si>
  <si>
    <t>21:0146:000695</t>
  </si>
  <si>
    <t>21:0146:000695:0001:0001:00</t>
  </si>
  <si>
    <t>037D  :783423:10:------:--</t>
  </si>
  <si>
    <t>21:0892:000050</t>
  </si>
  <si>
    <t>21:0146:000696</t>
  </si>
  <si>
    <t>21:0146:000696:0001:0001:00</t>
  </si>
  <si>
    <t>037D  :783424:20:783423:10</t>
  </si>
  <si>
    <t>21:0892:000051</t>
  </si>
  <si>
    <t>21:0146:000696:0002:0001:00</t>
  </si>
  <si>
    <t>037D  :783428:00:------:--</t>
  </si>
  <si>
    <t>21:0892:000052</t>
  </si>
  <si>
    <t>21:0146:000700</t>
  </si>
  <si>
    <t>21:0146:000700:0001:0001:00</t>
  </si>
  <si>
    <t>037D  :783431:00:------:--</t>
  </si>
  <si>
    <t>21:0892:000053</t>
  </si>
  <si>
    <t>21:0146:000702</t>
  </si>
  <si>
    <t>21:0146:000702:0001:0001:00</t>
  </si>
  <si>
    <t>037D  :783432:00:------:--</t>
  </si>
  <si>
    <t>21:0892:000054</t>
  </si>
  <si>
    <t>21:0146:000703</t>
  </si>
  <si>
    <t>21:0146:000703:0001:0001:00</t>
  </si>
  <si>
    <t>037D  :783433:00:------:--</t>
  </si>
  <si>
    <t>21:0892:000055</t>
  </si>
  <si>
    <t>21:0146:000704</t>
  </si>
  <si>
    <t>21:0146:000704:0001:0001:00</t>
  </si>
  <si>
    <t>037D  :783439:00:------:--</t>
  </si>
  <si>
    <t>21:0892:000056</t>
  </si>
  <si>
    <t>21:0146:000710</t>
  </si>
  <si>
    <t>21:0146:000710:0001:0001:00</t>
  </si>
  <si>
    <t>037D  :783440:00:------:--</t>
  </si>
  <si>
    <t>21:0892:000057</t>
  </si>
  <si>
    <t>21:0146:000711</t>
  </si>
  <si>
    <t>21:0146:000711:0001:0001:00</t>
  </si>
  <si>
    <t>037D  :783444:00:------:--</t>
  </si>
  <si>
    <t>21:0892:000058</t>
  </si>
  <si>
    <t>21:0146:000713</t>
  </si>
  <si>
    <t>21:0146:000713:0001:0001:00</t>
  </si>
  <si>
    <t>037D  :783445:00:------:--</t>
  </si>
  <si>
    <t>21:0892:000059</t>
  </si>
  <si>
    <t>21:0146:000714</t>
  </si>
  <si>
    <t>21:0146:000714:0001:0001:00</t>
  </si>
  <si>
    <t>037D  :783446:00:------:--</t>
  </si>
  <si>
    <t>21:0892:000060</t>
  </si>
  <si>
    <t>21:0146:000715</t>
  </si>
  <si>
    <t>21:0146:000715:0001:0001:00</t>
  </si>
  <si>
    <t>037D  :783448:00:------:--</t>
  </si>
  <si>
    <t>21:0892:000061</t>
  </si>
  <si>
    <t>21:0146:000717</t>
  </si>
  <si>
    <t>21:0146:000717:0001:0001:00</t>
  </si>
  <si>
    <t>037D  :783450:10:------:--</t>
  </si>
  <si>
    <t>21:0892:000062</t>
  </si>
  <si>
    <t>21:0146:000719</t>
  </si>
  <si>
    <t>21:0146:000719:0001:0001:00</t>
  </si>
  <si>
    <t>037D  :783451:20:783450:10</t>
  </si>
  <si>
    <t>21:0892:000063</t>
  </si>
  <si>
    <t>21:0146:000719:0002:0001:00</t>
  </si>
  <si>
    <t>037D  :783456:00:------:--</t>
  </si>
  <si>
    <t>21:0892:000064</t>
  </si>
  <si>
    <t>21:0146:000724</t>
  </si>
  <si>
    <t>21:0146:000724:0001:0001:00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</si>
</sst>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8" width="14.77734375" customWidth="1"/>
  </cols>
  <sheetData>
    <row r="1" spans="1:1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idden="1" x14ac:dyDescent="0.3">
      <c r="A2" t="s">
        <v>18</v>
      </c>
      <c r="B2" t="s">
        <v>19</v>
      </c>
      <c r="C2" s="1" t="str">
        <f t="shared" ref="C2:C22" si="0">HYPERLINK("http://geochem.nrcan.gc.ca/cdogs/content/bdl/bdl210886_e.htm", "21:0886")</f>
        <v>21:0886</v>
      </c>
      <c r="D2" s="1" t="str">
        <f t="shared" ref="D2:D22" si="1">HYPERLINK("http://geochem.nrcan.gc.ca/cdogs/content/svy/svy210144_e.htm", "21:0144")</f>
        <v>21:0144</v>
      </c>
      <c r="E2" t="s">
        <v>20</v>
      </c>
      <c r="F2" t="s">
        <v>21</v>
      </c>
      <c r="H2">
        <v>68.503931100000003</v>
      </c>
      <c r="I2">
        <v>-70.6392338</v>
      </c>
      <c r="J2" s="1" t="str">
        <f t="shared" ref="J2:J33" si="2">HYPERLINK("http://geochem.nrcan.gc.ca/cdogs/content/kwd/kwd020027_e.htm", "NGR lake sediment grab sample")</f>
        <v>NGR lake sediment grab sample</v>
      </c>
      <c r="K2" s="1" t="str">
        <f t="shared" ref="K2:K33" si="3">HYPERLINK("http://geochem.nrcan.gc.ca/cdogs/content/kwd/kwd080006_e.htm", "&lt;177 micron (NGR)")</f>
        <v>&lt;177 micron (NGR)</v>
      </c>
      <c r="L2">
        <v>1</v>
      </c>
      <c r="M2" t="s">
        <v>22</v>
      </c>
      <c r="N2">
        <v>1</v>
      </c>
      <c r="O2">
        <v>1</v>
      </c>
      <c r="P2">
        <v>12.605</v>
      </c>
      <c r="Q2">
        <v>1</v>
      </c>
      <c r="R2">
        <v>12.605</v>
      </c>
    </row>
    <row r="3" spans="1:18" hidden="1" x14ac:dyDescent="0.3">
      <c r="A3" t="s">
        <v>23</v>
      </c>
      <c r="B3" t="s">
        <v>24</v>
      </c>
      <c r="C3" s="1" t="str">
        <f t="shared" si="0"/>
        <v>21:0886</v>
      </c>
      <c r="D3" s="1" t="str">
        <f t="shared" si="1"/>
        <v>21:0144</v>
      </c>
      <c r="E3" t="s">
        <v>25</v>
      </c>
      <c r="F3" t="s">
        <v>26</v>
      </c>
      <c r="H3">
        <v>68.266864600000005</v>
      </c>
      <c r="I3">
        <v>-69.552267400000005</v>
      </c>
      <c r="J3" s="1" t="str">
        <f t="shared" si="2"/>
        <v>NGR lake sediment grab sample</v>
      </c>
      <c r="K3" s="1" t="str">
        <f t="shared" si="3"/>
        <v>&lt;177 micron (NGR)</v>
      </c>
      <c r="L3">
        <v>2</v>
      </c>
      <c r="M3" t="s">
        <v>22</v>
      </c>
      <c r="N3">
        <v>2</v>
      </c>
      <c r="O3">
        <v>5</v>
      </c>
      <c r="P3">
        <v>15.955</v>
      </c>
      <c r="Q3">
        <v>7</v>
      </c>
      <c r="R3">
        <v>15.955</v>
      </c>
    </row>
    <row r="4" spans="1:18" hidden="1" x14ac:dyDescent="0.3">
      <c r="A4" t="s">
        <v>27</v>
      </c>
      <c r="B4" t="s">
        <v>28</v>
      </c>
      <c r="C4" s="1" t="str">
        <f t="shared" si="0"/>
        <v>21:0886</v>
      </c>
      <c r="D4" s="1" t="str">
        <f t="shared" si="1"/>
        <v>21:0144</v>
      </c>
      <c r="E4" t="s">
        <v>29</v>
      </c>
      <c r="F4" t="s">
        <v>30</v>
      </c>
      <c r="H4">
        <v>68.205642900000001</v>
      </c>
      <c r="I4">
        <v>-69.583374699999993</v>
      </c>
      <c r="J4" s="1" t="str">
        <f t="shared" si="2"/>
        <v>NGR lake sediment grab sample</v>
      </c>
      <c r="K4" s="1" t="str">
        <f t="shared" si="3"/>
        <v>&lt;177 micron (NGR)</v>
      </c>
      <c r="L4">
        <v>2</v>
      </c>
      <c r="M4" t="s">
        <v>31</v>
      </c>
      <c r="N4">
        <v>3</v>
      </c>
      <c r="O4">
        <v>5</v>
      </c>
      <c r="P4">
        <v>13.58</v>
      </c>
      <c r="Q4">
        <v>9</v>
      </c>
      <c r="R4">
        <v>13.58</v>
      </c>
    </row>
    <row r="5" spans="1:18" hidden="1" x14ac:dyDescent="0.3">
      <c r="A5" t="s">
        <v>32</v>
      </c>
      <c r="B5" t="s">
        <v>33</v>
      </c>
      <c r="C5" s="1" t="str">
        <f t="shared" si="0"/>
        <v>21:0886</v>
      </c>
      <c r="D5" s="1" t="str">
        <f t="shared" si="1"/>
        <v>21:0144</v>
      </c>
      <c r="E5" t="s">
        <v>34</v>
      </c>
      <c r="F5" t="s">
        <v>35</v>
      </c>
      <c r="H5">
        <v>68.688613099999998</v>
      </c>
      <c r="I5">
        <v>-70.891423099999997</v>
      </c>
      <c r="J5" s="1" t="str">
        <f t="shared" si="2"/>
        <v>NGR lake sediment grab sample</v>
      </c>
      <c r="K5" s="1" t="str">
        <f t="shared" si="3"/>
        <v>&lt;177 micron (NGR)</v>
      </c>
      <c r="L5">
        <v>3</v>
      </c>
      <c r="M5" t="s">
        <v>22</v>
      </c>
      <c r="N5">
        <v>4</v>
      </c>
      <c r="O5">
        <v>1</v>
      </c>
      <c r="P5">
        <v>19.45</v>
      </c>
      <c r="Q5">
        <v>4</v>
      </c>
      <c r="R5">
        <v>19.45</v>
      </c>
    </row>
    <row r="6" spans="1:18" hidden="1" x14ac:dyDescent="0.3">
      <c r="A6" t="s">
        <v>36</v>
      </c>
      <c r="B6" t="s">
        <v>37</v>
      </c>
      <c r="C6" s="1" t="str">
        <f t="shared" si="0"/>
        <v>21:0886</v>
      </c>
      <c r="D6" s="1" t="str">
        <f t="shared" si="1"/>
        <v>21:0144</v>
      </c>
      <c r="E6" t="s">
        <v>38</v>
      </c>
      <c r="F6" t="s">
        <v>39</v>
      </c>
      <c r="H6">
        <v>68.2495081</v>
      </c>
      <c r="I6">
        <v>-70.793639400000004</v>
      </c>
      <c r="J6" s="1" t="str">
        <f t="shared" si="2"/>
        <v>NGR lake sediment grab sample</v>
      </c>
      <c r="K6" s="1" t="str">
        <f t="shared" si="3"/>
        <v>&lt;177 micron (NGR)</v>
      </c>
      <c r="L6">
        <v>4</v>
      </c>
      <c r="M6" t="s">
        <v>22</v>
      </c>
      <c r="N6">
        <v>5</v>
      </c>
      <c r="O6">
        <v>5</v>
      </c>
      <c r="P6">
        <v>9.61</v>
      </c>
      <c r="Q6">
        <v>6</v>
      </c>
      <c r="R6">
        <v>9.61</v>
      </c>
    </row>
    <row r="7" spans="1:18" hidden="1" x14ac:dyDescent="0.3">
      <c r="A7" t="s">
        <v>40</v>
      </c>
      <c r="B7" t="s">
        <v>41</v>
      </c>
      <c r="C7" s="1" t="str">
        <f t="shared" si="0"/>
        <v>21:0886</v>
      </c>
      <c r="D7" s="1" t="str">
        <f t="shared" si="1"/>
        <v>21:0144</v>
      </c>
      <c r="E7" t="s">
        <v>42</v>
      </c>
      <c r="F7" t="s">
        <v>43</v>
      </c>
      <c r="H7">
        <v>68.551424800000007</v>
      </c>
      <c r="I7">
        <v>-71.432724699999994</v>
      </c>
      <c r="J7" s="1" t="str">
        <f t="shared" si="2"/>
        <v>NGR lake sediment grab sample</v>
      </c>
      <c r="K7" s="1" t="str">
        <f t="shared" si="3"/>
        <v>&lt;177 micron (NGR)</v>
      </c>
      <c r="L7">
        <v>4</v>
      </c>
      <c r="M7" t="s">
        <v>31</v>
      </c>
      <c r="N7">
        <v>6</v>
      </c>
      <c r="O7">
        <v>1</v>
      </c>
      <c r="P7">
        <v>12.605</v>
      </c>
      <c r="Q7">
        <v>5</v>
      </c>
      <c r="R7">
        <v>12.605</v>
      </c>
    </row>
    <row r="8" spans="1:18" hidden="1" x14ac:dyDescent="0.3">
      <c r="A8" t="s">
        <v>44</v>
      </c>
      <c r="B8" t="s">
        <v>45</v>
      </c>
      <c r="C8" s="1" t="str">
        <f t="shared" si="0"/>
        <v>21:0886</v>
      </c>
      <c r="D8" s="1" t="str">
        <f t="shared" si="1"/>
        <v>21:0144</v>
      </c>
      <c r="E8" t="s">
        <v>46</v>
      </c>
      <c r="F8" t="s">
        <v>47</v>
      </c>
      <c r="H8">
        <v>68.510450700000007</v>
      </c>
      <c r="I8">
        <v>-71.898178700000003</v>
      </c>
      <c r="J8" s="1" t="str">
        <f t="shared" si="2"/>
        <v>NGR lake sediment grab sample</v>
      </c>
      <c r="K8" s="1" t="str">
        <f t="shared" si="3"/>
        <v>&lt;177 micron (NGR)</v>
      </c>
      <c r="L8">
        <v>5</v>
      </c>
      <c r="M8" t="s">
        <v>22</v>
      </c>
      <c r="N8">
        <v>7</v>
      </c>
      <c r="O8">
        <v>4</v>
      </c>
      <c r="P8">
        <v>16.09</v>
      </c>
      <c r="Q8">
        <v>5</v>
      </c>
      <c r="R8">
        <v>16.09</v>
      </c>
    </row>
    <row r="9" spans="1:18" hidden="1" x14ac:dyDescent="0.3">
      <c r="A9" t="s">
        <v>48</v>
      </c>
      <c r="B9" t="s">
        <v>49</v>
      </c>
      <c r="C9" s="1" t="str">
        <f t="shared" si="0"/>
        <v>21:0886</v>
      </c>
      <c r="D9" s="1" t="str">
        <f t="shared" si="1"/>
        <v>21:0144</v>
      </c>
      <c r="E9" t="s">
        <v>50</v>
      </c>
      <c r="F9" t="s">
        <v>51</v>
      </c>
      <c r="H9">
        <v>68.639796000000004</v>
      </c>
      <c r="I9">
        <v>-71.354875699999994</v>
      </c>
      <c r="J9" s="1" t="str">
        <f t="shared" si="2"/>
        <v>NGR lake sediment grab sample</v>
      </c>
      <c r="K9" s="1" t="str">
        <f t="shared" si="3"/>
        <v>&lt;177 micron (NGR)</v>
      </c>
      <c r="L9">
        <v>5</v>
      </c>
      <c r="M9" t="s">
        <v>31</v>
      </c>
      <c r="N9">
        <v>8</v>
      </c>
      <c r="O9">
        <v>5</v>
      </c>
      <c r="P9">
        <v>12.574999999999999</v>
      </c>
      <c r="Q9">
        <v>9</v>
      </c>
      <c r="R9">
        <v>12.574999999999999</v>
      </c>
    </row>
    <row r="10" spans="1:18" hidden="1" x14ac:dyDescent="0.3">
      <c r="A10" t="s">
        <v>52</v>
      </c>
      <c r="B10" t="s">
        <v>53</v>
      </c>
      <c r="C10" s="1" t="str">
        <f t="shared" si="0"/>
        <v>21:0886</v>
      </c>
      <c r="D10" s="1" t="str">
        <f t="shared" si="1"/>
        <v>21:0144</v>
      </c>
      <c r="E10" t="s">
        <v>54</v>
      </c>
      <c r="F10" t="s">
        <v>55</v>
      </c>
      <c r="H10">
        <v>68.839905900000005</v>
      </c>
      <c r="I10">
        <v>-71.757976499999998</v>
      </c>
      <c r="J10" s="1" t="str">
        <f t="shared" si="2"/>
        <v>NGR lake sediment grab sample</v>
      </c>
      <c r="K10" s="1" t="str">
        <f t="shared" si="3"/>
        <v>&lt;177 micron (NGR)</v>
      </c>
      <c r="L10">
        <v>5</v>
      </c>
      <c r="M10" t="s">
        <v>56</v>
      </c>
      <c r="N10">
        <v>9</v>
      </c>
      <c r="O10">
        <v>14</v>
      </c>
      <c r="P10">
        <v>11.58</v>
      </c>
      <c r="Q10">
        <v>14</v>
      </c>
      <c r="R10">
        <v>11.58</v>
      </c>
    </row>
    <row r="11" spans="1:18" hidden="1" x14ac:dyDescent="0.3">
      <c r="A11" t="s">
        <v>57</v>
      </c>
      <c r="B11" t="s">
        <v>58</v>
      </c>
      <c r="C11" s="1" t="str">
        <f t="shared" si="0"/>
        <v>21:0886</v>
      </c>
      <c r="D11" s="1" t="str">
        <f t="shared" si="1"/>
        <v>21:0144</v>
      </c>
      <c r="E11" t="s">
        <v>59</v>
      </c>
      <c r="F11" t="s">
        <v>60</v>
      </c>
      <c r="H11">
        <v>68.9247668</v>
      </c>
      <c r="I11">
        <v>-71.874017600000002</v>
      </c>
      <c r="J11" s="1" t="str">
        <f t="shared" si="2"/>
        <v>NGR lake sediment grab sample</v>
      </c>
      <c r="K11" s="1" t="str">
        <f t="shared" si="3"/>
        <v>&lt;177 micron (NGR)</v>
      </c>
      <c r="L11">
        <v>6</v>
      </c>
      <c r="M11" t="s">
        <v>22</v>
      </c>
      <c r="N11">
        <v>10</v>
      </c>
      <c r="O11">
        <v>6</v>
      </c>
      <c r="P11">
        <v>11.32</v>
      </c>
      <c r="Q11">
        <v>13</v>
      </c>
      <c r="R11">
        <v>11.32</v>
      </c>
    </row>
    <row r="12" spans="1:18" hidden="1" x14ac:dyDescent="0.3">
      <c r="A12" t="s">
        <v>61</v>
      </c>
      <c r="B12" t="s">
        <v>62</v>
      </c>
      <c r="C12" s="1" t="str">
        <f t="shared" si="0"/>
        <v>21:0886</v>
      </c>
      <c r="D12" s="1" t="str">
        <f t="shared" si="1"/>
        <v>21:0144</v>
      </c>
      <c r="E12" t="s">
        <v>63</v>
      </c>
      <c r="F12" t="s">
        <v>64</v>
      </c>
      <c r="H12">
        <v>68.890473200000002</v>
      </c>
      <c r="I12">
        <v>-71.544275799999994</v>
      </c>
      <c r="J12" s="1" t="str">
        <f t="shared" si="2"/>
        <v>NGR lake sediment grab sample</v>
      </c>
      <c r="K12" s="1" t="str">
        <f t="shared" si="3"/>
        <v>&lt;177 micron (NGR)</v>
      </c>
      <c r="L12">
        <v>7</v>
      </c>
      <c r="M12" t="s">
        <v>22</v>
      </c>
      <c r="N12">
        <v>11</v>
      </c>
      <c r="O12">
        <v>16</v>
      </c>
      <c r="P12">
        <v>12.005000000000001</v>
      </c>
      <c r="Q12">
        <v>22</v>
      </c>
      <c r="R12">
        <v>12.005000000000001</v>
      </c>
    </row>
    <row r="13" spans="1:18" hidden="1" x14ac:dyDescent="0.3">
      <c r="A13" t="s">
        <v>65</v>
      </c>
      <c r="B13" t="s">
        <v>66</v>
      </c>
      <c r="C13" s="1" t="str">
        <f t="shared" si="0"/>
        <v>21:0886</v>
      </c>
      <c r="D13" s="1" t="str">
        <f t="shared" si="1"/>
        <v>21:0144</v>
      </c>
      <c r="E13" t="s">
        <v>67</v>
      </c>
      <c r="F13" t="s">
        <v>68</v>
      </c>
      <c r="H13">
        <v>68.900349800000001</v>
      </c>
      <c r="I13">
        <v>-71.592190200000005</v>
      </c>
      <c r="J13" s="1" t="str">
        <f t="shared" si="2"/>
        <v>NGR lake sediment grab sample</v>
      </c>
      <c r="K13" s="1" t="str">
        <f t="shared" si="3"/>
        <v>&lt;177 micron (NGR)</v>
      </c>
      <c r="L13">
        <v>7</v>
      </c>
      <c r="M13" t="s">
        <v>69</v>
      </c>
      <c r="N13">
        <v>12</v>
      </c>
      <c r="O13">
        <v>13</v>
      </c>
      <c r="P13">
        <v>9.56</v>
      </c>
      <c r="Q13">
        <v>18</v>
      </c>
      <c r="R13">
        <v>9.56</v>
      </c>
    </row>
    <row r="14" spans="1:18" hidden="1" x14ac:dyDescent="0.3">
      <c r="A14" t="s">
        <v>70</v>
      </c>
      <c r="B14" t="s">
        <v>71</v>
      </c>
      <c r="C14" s="1" t="str">
        <f t="shared" si="0"/>
        <v>21:0886</v>
      </c>
      <c r="D14" s="1" t="str">
        <f t="shared" si="1"/>
        <v>21:0144</v>
      </c>
      <c r="E14" t="s">
        <v>67</v>
      </c>
      <c r="F14" t="s">
        <v>72</v>
      </c>
      <c r="H14">
        <v>68.900349800000001</v>
      </c>
      <c r="I14">
        <v>-71.592190200000005</v>
      </c>
      <c r="J14" s="1" t="str">
        <f t="shared" si="2"/>
        <v>NGR lake sediment grab sample</v>
      </c>
      <c r="K14" s="1" t="str">
        <f t="shared" si="3"/>
        <v>&lt;177 micron (NGR)</v>
      </c>
      <c r="L14">
        <v>7</v>
      </c>
      <c r="M14" t="s">
        <v>73</v>
      </c>
      <c r="N14">
        <v>13</v>
      </c>
      <c r="O14">
        <v>20</v>
      </c>
      <c r="P14">
        <v>10.295</v>
      </c>
      <c r="Q14">
        <v>18</v>
      </c>
      <c r="R14">
        <v>10.295</v>
      </c>
    </row>
    <row r="15" spans="1:18" hidden="1" x14ac:dyDescent="0.3">
      <c r="A15" t="s">
        <v>74</v>
      </c>
      <c r="B15" t="s">
        <v>75</v>
      </c>
      <c r="C15" s="1" t="str">
        <f t="shared" si="0"/>
        <v>21:0886</v>
      </c>
      <c r="D15" s="1" t="str">
        <f t="shared" si="1"/>
        <v>21:0144</v>
      </c>
      <c r="E15" t="s">
        <v>76</v>
      </c>
      <c r="F15" t="s">
        <v>77</v>
      </c>
      <c r="H15">
        <v>68.671852000000001</v>
      </c>
      <c r="I15">
        <v>-71.609953099999998</v>
      </c>
      <c r="J15" s="1" t="str">
        <f t="shared" si="2"/>
        <v>NGR lake sediment grab sample</v>
      </c>
      <c r="K15" s="1" t="str">
        <f t="shared" si="3"/>
        <v>&lt;177 micron (NGR)</v>
      </c>
      <c r="L15">
        <v>8</v>
      </c>
      <c r="M15" t="s">
        <v>22</v>
      </c>
      <c r="N15">
        <v>14</v>
      </c>
      <c r="O15">
        <v>6</v>
      </c>
      <c r="P15">
        <v>9.7550000000000008</v>
      </c>
      <c r="Q15">
        <v>6</v>
      </c>
      <c r="R15">
        <v>9.7550000000000008</v>
      </c>
    </row>
    <row r="16" spans="1:18" hidden="1" x14ac:dyDescent="0.3">
      <c r="A16" t="s">
        <v>78</v>
      </c>
      <c r="B16" t="s">
        <v>79</v>
      </c>
      <c r="C16" s="1" t="str">
        <f t="shared" si="0"/>
        <v>21:0886</v>
      </c>
      <c r="D16" s="1" t="str">
        <f t="shared" si="1"/>
        <v>21:0144</v>
      </c>
      <c r="E16" t="s">
        <v>80</v>
      </c>
      <c r="F16" t="s">
        <v>81</v>
      </c>
      <c r="H16">
        <v>68.576965900000005</v>
      </c>
      <c r="I16">
        <v>-70.885074200000005</v>
      </c>
      <c r="J16" s="1" t="str">
        <f t="shared" si="2"/>
        <v>NGR lake sediment grab sample</v>
      </c>
      <c r="K16" s="1" t="str">
        <f t="shared" si="3"/>
        <v>&lt;177 micron (NGR)</v>
      </c>
      <c r="L16">
        <v>8</v>
      </c>
      <c r="M16" t="s">
        <v>31</v>
      </c>
      <c r="N16">
        <v>15</v>
      </c>
      <c r="O16">
        <v>7</v>
      </c>
      <c r="P16">
        <v>11.08</v>
      </c>
      <c r="Q16">
        <v>6</v>
      </c>
      <c r="R16">
        <v>11.08</v>
      </c>
    </row>
    <row r="17" spans="1:18" hidden="1" x14ac:dyDescent="0.3">
      <c r="A17" t="s">
        <v>82</v>
      </c>
      <c r="B17" t="s">
        <v>83</v>
      </c>
      <c r="C17" s="1" t="str">
        <f t="shared" si="0"/>
        <v>21:0886</v>
      </c>
      <c r="D17" s="1" t="str">
        <f t="shared" si="1"/>
        <v>21:0144</v>
      </c>
      <c r="E17" t="s">
        <v>84</v>
      </c>
      <c r="F17" t="s">
        <v>85</v>
      </c>
      <c r="H17">
        <v>68.161955399999997</v>
      </c>
      <c r="I17">
        <v>-70.509560899999997</v>
      </c>
      <c r="J17" s="1" t="str">
        <f t="shared" si="2"/>
        <v>NGR lake sediment grab sample</v>
      </c>
      <c r="K17" s="1" t="str">
        <f t="shared" si="3"/>
        <v>&lt;177 micron (NGR)</v>
      </c>
      <c r="L17">
        <v>9</v>
      </c>
      <c r="M17" t="s">
        <v>69</v>
      </c>
      <c r="N17">
        <v>16</v>
      </c>
    </row>
    <row r="18" spans="1:18" hidden="1" x14ac:dyDescent="0.3">
      <c r="A18" t="s">
        <v>86</v>
      </c>
      <c r="B18" t="s">
        <v>87</v>
      </c>
      <c r="C18" s="1" t="str">
        <f t="shared" si="0"/>
        <v>21:0886</v>
      </c>
      <c r="D18" s="1" t="str">
        <f t="shared" si="1"/>
        <v>21:0144</v>
      </c>
      <c r="E18" t="s">
        <v>84</v>
      </c>
      <c r="F18" t="s">
        <v>88</v>
      </c>
      <c r="H18">
        <v>68.161955399999997</v>
      </c>
      <c r="I18">
        <v>-70.509560899999997</v>
      </c>
      <c r="J18" s="1" t="str">
        <f t="shared" si="2"/>
        <v>NGR lake sediment grab sample</v>
      </c>
      <c r="K18" s="1" t="str">
        <f t="shared" si="3"/>
        <v>&lt;177 micron (NGR)</v>
      </c>
      <c r="L18">
        <v>9</v>
      </c>
      <c r="M18" t="s">
        <v>73</v>
      </c>
      <c r="N18">
        <v>17</v>
      </c>
      <c r="O18">
        <v>5</v>
      </c>
      <c r="P18">
        <v>7.7949999999999999</v>
      </c>
      <c r="Q18">
        <v>7</v>
      </c>
      <c r="R18">
        <v>7.7949999999999999</v>
      </c>
    </row>
    <row r="19" spans="1:18" hidden="1" x14ac:dyDescent="0.3">
      <c r="A19" t="s">
        <v>89</v>
      </c>
      <c r="B19" t="s">
        <v>90</v>
      </c>
      <c r="C19" s="1" t="str">
        <f t="shared" si="0"/>
        <v>21:0886</v>
      </c>
      <c r="D19" s="1" t="str">
        <f t="shared" si="1"/>
        <v>21:0144</v>
      </c>
      <c r="E19" t="s">
        <v>91</v>
      </c>
      <c r="F19" t="s">
        <v>92</v>
      </c>
      <c r="H19">
        <v>68.678351300000003</v>
      </c>
      <c r="I19">
        <v>-71.074694199999996</v>
      </c>
      <c r="J19" s="1" t="str">
        <f t="shared" si="2"/>
        <v>NGR lake sediment grab sample</v>
      </c>
      <c r="K19" s="1" t="str">
        <f t="shared" si="3"/>
        <v>&lt;177 micron (NGR)</v>
      </c>
      <c r="L19">
        <v>10</v>
      </c>
      <c r="M19" t="s">
        <v>22</v>
      </c>
      <c r="N19">
        <v>18</v>
      </c>
      <c r="O19">
        <v>7</v>
      </c>
      <c r="P19">
        <v>16.954999999999998</v>
      </c>
      <c r="Q19">
        <v>5</v>
      </c>
      <c r="R19">
        <v>16.954999999999998</v>
      </c>
    </row>
    <row r="20" spans="1:18" hidden="1" x14ac:dyDescent="0.3">
      <c r="A20" t="s">
        <v>93</v>
      </c>
      <c r="B20" t="s">
        <v>94</v>
      </c>
      <c r="C20" s="1" t="str">
        <f t="shared" si="0"/>
        <v>21:0886</v>
      </c>
      <c r="D20" s="1" t="str">
        <f t="shared" si="1"/>
        <v>21:0144</v>
      </c>
      <c r="E20" t="s">
        <v>95</v>
      </c>
      <c r="F20" t="s">
        <v>96</v>
      </c>
      <c r="H20">
        <v>68.986126200000001</v>
      </c>
      <c r="I20">
        <v>-71.524170900000001</v>
      </c>
      <c r="J20" s="1" t="str">
        <f t="shared" si="2"/>
        <v>NGR lake sediment grab sample</v>
      </c>
      <c r="K20" s="1" t="str">
        <f t="shared" si="3"/>
        <v>&lt;177 micron (NGR)</v>
      </c>
      <c r="L20">
        <v>11</v>
      </c>
      <c r="M20" t="s">
        <v>22</v>
      </c>
      <c r="N20">
        <v>19</v>
      </c>
      <c r="O20">
        <v>4</v>
      </c>
      <c r="P20">
        <v>11.595000000000001</v>
      </c>
      <c r="Q20">
        <v>14</v>
      </c>
      <c r="R20">
        <v>11.595000000000001</v>
      </c>
    </row>
    <row r="21" spans="1:18" hidden="1" x14ac:dyDescent="0.3">
      <c r="A21" t="s">
        <v>97</v>
      </c>
      <c r="B21" t="s">
        <v>98</v>
      </c>
      <c r="C21" s="1" t="str">
        <f t="shared" si="0"/>
        <v>21:0886</v>
      </c>
      <c r="D21" s="1" t="str">
        <f t="shared" si="1"/>
        <v>21:0144</v>
      </c>
      <c r="E21" t="s">
        <v>99</v>
      </c>
      <c r="F21" t="s">
        <v>100</v>
      </c>
      <c r="H21">
        <v>68.960981099999998</v>
      </c>
      <c r="I21">
        <v>-71.554260299999996</v>
      </c>
      <c r="J21" s="1" t="str">
        <f t="shared" si="2"/>
        <v>NGR lake sediment grab sample</v>
      </c>
      <c r="K21" s="1" t="str">
        <f t="shared" si="3"/>
        <v>&lt;177 micron (NGR)</v>
      </c>
      <c r="L21">
        <v>11</v>
      </c>
      <c r="M21" t="s">
        <v>69</v>
      </c>
      <c r="N21">
        <v>20</v>
      </c>
      <c r="O21">
        <v>8</v>
      </c>
      <c r="P21">
        <v>11.095000000000001</v>
      </c>
      <c r="Q21">
        <v>12</v>
      </c>
      <c r="R21">
        <v>11.095000000000001</v>
      </c>
    </row>
    <row r="22" spans="1:18" hidden="1" x14ac:dyDescent="0.3">
      <c r="A22" t="s">
        <v>101</v>
      </c>
      <c r="B22" t="s">
        <v>102</v>
      </c>
      <c r="C22" s="1" t="str">
        <f t="shared" si="0"/>
        <v>21:0886</v>
      </c>
      <c r="D22" s="1" t="str">
        <f t="shared" si="1"/>
        <v>21:0144</v>
      </c>
      <c r="E22" t="s">
        <v>99</v>
      </c>
      <c r="F22" t="s">
        <v>103</v>
      </c>
      <c r="H22">
        <v>68.960981099999998</v>
      </c>
      <c r="I22">
        <v>-71.554260299999996</v>
      </c>
      <c r="J22" s="1" t="str">
        <f t="shared" si="2"/>
        <v>NGR lake sediment grab sample</v>
      </c>
      <c r="K22" s="1" t="str">
        <f t="shared" si="3"/>
        <v>&lt;177 micron (NGR)</v>
      </c>
      <c r="L22">
        <v>11</v>
      </c>
      <c r="M22" t="s">
        <v>73</v>
      </c>
      <c r="N22">
        <v>21</v>
      </c>
      <c r="O22">
        <v>8</v>
      </c>
      <c r="P22">
        <v>16.745000000000001</v>
      </c>
      <c r="Q22">
        <v>11</v>
      </c>
      <c r="R22">
        <v>16.745000000000001</v>
      </c>
    </row>
    <row r="23" spans="1:18" x14ac:dyDescent="0.3">
      <c r="A23" t="s">
        <v>104</v>
      </c>
      <c r="B23" t="s">
        <v>105</v>
      </c>
      <c r="C23" s="1" t="str">
        <f t="shared" ref="C23:C50" si="4">HYPERLINK("http://geochem.nrcan.gc.ca/cdogs/content/bdl/bdl210889_e.htm", "21:0889")</f>
        <v>21:0889</v>
      </c>
      <c r="D23" s="1" t="str">
        <f t="shared" ref="D23:D50" si="5">HYPERLINK("http://geochem.nrcan.gc.ca/cdogs/content/svy/svy210145_e.htm", "21:0145")</f>
        <v>21:0145</v>
      </c>
      <c r="E23" t="s">
        <v>106</v>
      </c>
      <c r="F23" t="s">
        <v>107</v>
      </c>
      <c r="H23">
        <v>68.985047100000003</v>
      </c>
      <c r="I23">
        <v>-72.295017400000006</v>
      </c>
      <c r="J23" s="1" t="str">
        <f t="shared" si="2"/>
        <v>NGR lake sediment grab sample</v>
      </c>
      <c r="K23" s="1" t="str">
        <f t="shared" si="3"/>
        <v>&lt;177 micron (NGR)</v>
      </c>
      <c r="L23">
        <v>1</v>
      </c>
      <c r="M23" t="s">
        <v>22</v>
      </c>
      <c r="N23">
        <v>1</v>
      </c>
      <c r="O23">
        <v>12</v>
      </c>
      <c r="P23">
        <v>10.94</v>
      </c>
      <c r="Q23">
        <v>8</v>
      </c>
      <c r="R23">
        <v>10.94</v>
      </c>
    </row>
    <row r="24" spans="1:18" x14ac:dyDescent="0.3">
      <c r="A24" t="s">
        <v>108</v>
      </c>
      <c r="B24" t="s">
        <v>109</v>
      </c>
      <c r="C24" s="1" t="str">
        <f t="shared" si="4"/>
        <v>21:0889</v>
      </c>
      <c r="D24" s="1" t="str">
        <f t="shared" si="5"/>
        <v>21:0145</v>
      </c>
      <c r="E24" t="s">
        <v>110</v>
      </c>
      <c r="F24" t="s">
        <v>111</v>
      </c>
      <c r="H24">
        <v>68.986099600000003</v>
      </c>
      <c r="I24">
        <v>-72.358280699999995</v>
      </c>
      <c r="J24" s="1" t="str">
        <f t="shared" si="2"/>
        <v>NGR lake sediment grab sample</v>
      </c>
      <c r="K24" s="1" t="str">
        <f t="shared" si="3"/>
        <v>&lt;177 micron (NGR)</v>
      </c>
      <c r="L24">
        <v>1</v>
      </c>
      <c r="M24" t="s">
        <v>31</v>
      </c>
      <c r="N24">
        <v>2</v>
      </c>
      <c r="O24">
        <v>8</v>
      </c>
      <c r="P24">
        <v>12.265000000000001</v>
      </c>
      <c r="Q24">
        <v>10</v>
      </c>
      <c r="R24">
        <v>12.265000000000001</v>
      </c>
    </row>
    <row r="25" spans="1:18" x14ac:dyDescent="0.3">
      <c r="A25" t="s">
        <v>112</v>
      </c>
      <c r="B25" t="s">
        <v>113</v>
      </c>
      <c r="C25" s="1" t="str">
        <f t="shared" si="4"/>
        <v>21:0889</v>
      </c>
      <c r="D25" s="1" t="str">
        <f t="shared" si="5"/>
        <v>21:0145</v>
      </c>
      <c r="E25" t="s">
        <v>114</v>
      </c>
      <c r="F25" t="s">
        <v>115</v>
      </c>
      <c r="H25">
        <v>68.948150600000005</v>
      </c>
      <c r="I25">
        <v>-72.163007100000002</v>
      </c>
      <c r="J25" s="1" t="str">
        <f t="shared" si="2"/>
        <v>NGR lake sediment grab sample</v>
      </c>
      <c r="K25" s="1" t="str">
        <f t="shared" si="3"/>
        <v>&lt;177 micron (NGR)</v>
      </c>
      <c r="L25">
        <v>1</v>
      </c>
      <c r="M25" t="s">
        <v>56</v>
      </c>
      <c r="N25">
        <v>3</v>
      </c>
      <c r="O25">
        <v>7</v>
      </c>
      <c r="P25">
        <v>17.885000000000002</v>
      </c>
      <c r="Q25">
        <v>11</v>
      </c>
      <c r="R25">
        <v>17.885000000000002</v>
      </c>
    </row>
    <row r="26" spans="1:18" x14ac:dyDescent="0.3">
      <c r="A26" t="s">
        <v>116</v>
      </c>
      <c r="B26" t="s">
        <v>117</v>
      </c>
      <c r="C26" s="1" t="str">
        <f t="shared" si="4"/>
        <v>21:0889</v>
      </c>
      <c r="D26" s="1" t="str">
        <f t="shared" si="5"/>
        <v>21:0145</v>
      </c>
      <c r="E26" t="s">
        <v>118</v>
      </c>
      <c r="F26" t="s">
        <v>119</v>
      </c>
      <c r="H26">
        <v>68.816782099999998</v>
      </c>
      <c r="I26">
        <v>-74.075937499999995</v>
      </c>
      <c r="J26" s="1" t="str">
        <f t="shared" si="2"/>
        <v>NGR lake sediment grab sample</v>
      </c>
      <c r="K26" s="1" t="str">
        <f t="shared" si="3"/>
        <v>&lt;177 micron (NGR)</v>
      </c>
      <c r="L26">
        <v>2</v>
      </c>
      <c r="M26" t="s">
        <v>22</v>
      </c>
      <c r="N26">
        <v>4</v>
      </c>
      <c r="O26">
        <v>5</v>
      </c>
      <c r="P26">
        <v>12.81</v>
      </c>
      <c r="Q26">
        <v>8</v>
      </c>
      <c r="R26">
        <v>12.81</v>
      </c>
    </row>
    <row r="27" spans="1:18" x14ac:dyDescent="0.3">
      <c r="A27" t="s">
        <v>120</v>
      </c>
      <c r="B27" t="s">
        <v>121</v>
      </c>
      <c r="C27" s="1" t="str">
        <f t="shared" si="4"/>
        <v>21:0889</v>
      </c>
      <c r="D27" s="1" t="str">
        <f t="shared" si="5"/>
        <v>21:0145</v>
      </c>
      <c r="E27" t="s">
        <v>122</v>
      </c>
      <c r="F27" t="s">
        <v>123</v>
      </c>
      <c r="H27">
        <v>68.870538199999999</v>
      </c>
      <c r="I27">
        <v>-72.128518900000003</v>
      </c>
      <c r="J27" s="1" t="str">
        <f t="shared" si="2"/>
        <v>NGR lake sediment grab sample</v>
      </c>
      <c r="K27" s="1" t="str">
        <f t="shared" si="3"/>
        <v>&lt;177 micron (NGR)</v>
      </c>
      <c r="L27">
        <v>3</v>
      </c>
      <c r="M27" t="s">
        <v>22</v>
      </c>
      <c r="N27">
        <v>5</v>
      </c>
      <c r="O27">
        <v>7</v>
      </c>
      <c r="P27">
        <v>15.795</v>
      </c>
      <c r="Q27">
        <v>7</v>
      </c>
      <c r="R27">
        <v>15.795</v>
      </c>
    </row>
    <row r="28" spans="1:18" x14ac:dyDescent="0.3">
      <c r="A28" t="s">
        <v>124</v>
      </c>
      <c r="B28" t="s">
        <v>125</v>
      </c>
      <c r="C28" s="1" t="str">
        <f t="shared" si="4"/>
        <v>21:0889</v>
      </c>
      <c r="D28" s="1" t="str">
        <f t="shared" si="5"/>
        <v>21:0145</v>
      </c>
      <c r="E28" t="s">
        <v>126</v>
      </c>
      <c r="F28" t="s">
        <v>127</v>
      </c>
      <c r="H28">
        <v>68.918725800000004</v>
      </c>
      <c r="I28">
        <v>-72.683621000000002</v>
      </c>
      <c r="J28" s="1" t="str">
        <f t="shared" si="2"/>
        <v>NGR lake sediment grab sample</v>
      </c>
      <c r="K28" s="1" t="str">
        <f t="shared" si="3"/>
        <v>&lt;177 micron (NGR)</v>
      </c>
      <c r="L28">
        <v>4</v>
      </c>
      <c r="M28" t="s">
        <v>22</v>
      </c>
      <c r="N28">
        <v>6</v>
      </c>
      <c r="O28">
        <v>6</v>
      </c>
      <c r="P28">
        <v>12.815</v>
      </c>
      <c r="Q28">
        <v>4</v>
      </c>
      <c r="R28">
        <v>12.815</v>
      </c>
    </row>
    <row r="29" spans="1:18" x14ac:dyDescent="0.3">
      <c r="A29" t="s">
        <v>128</v>
      </c>
      <c r="B29" t="s">
        <v>129</v>
      </c>
      <c r="C29" s="1" t="str">
        <f t="shared" si="4"/>
        <v>21:0889</v>
      </c>
      <c r="D29" s="1" t="str">
        <f t="shared" si="5"/>
        <v>21:0145</v>
      </c>
      <c r="E29" t="s">
        <v>130</v>
      </c>
      <c r="F29" t="s">
        <v>131</v>
      </c>
      <c r="H29">
        <v>68.637618000000003</v>
      </c>
      <c r="I29">
        <v>-72.098260800000006</v>
      </c>
      <c r="J29" s="1" t="str">
        <f t="shared" si="2"/>
        <v>NGR lake sediment grab sample</v>
      </c>
      <c r="K29" s="1" t="str">
        <f t="shared" si="3"/>
        <v>&lt;177 micron (NGR)</v>
      </c>
      <c r="L29">
        <v>4</v>
      </c>
      <c r="M29" t="s">
        <v>31</v>
      </c>
      <c r="N29">
        <v>7</v>
      </c>
      <c r="O29">
        <v>4</v>
      </c>
      <c r="P29">
        <v>14.64</v>
      </c>
      <c r="Q29">
        <v>6</v>
      </c>
      <c r="R29">
        <v>14.64</v>
      </c>
    </row>
    <row r="30" spans="1:18" x14ac:dyDescent="0.3">
      <c r="A30" t="s">
        <v>132</v>
      </c>
      <c r="B30" t="s">
        <v>133</v>
      </c>
      <c r="C30" s="1" t="str">
        <f t="shared" si="4"/>
        <v>21:0889</v>
      </c>
      <c r="D30" s="1" t="str">
        <f t="shared" si="5"/>
        <v>21:0145</v>
      </c>
      <c r="E30" t="s">
        <v>134</v>
      </c>
      <c r="F30" t="s">
        <v>135</v>
      </c>
      <c r="H30">
        <v>68.894738399999994</v>
      </c>
      <c r="I30">
        <v>-72.877718400000006</v>
      </c>
      <c r="J30" s="1" t="str">
        <f t="shared" si="2"/>
        <v>NGR lake sediment grab sample</v>
      </c>
      <c r="K30" s="1" t="str">
        <f t="shared" si="3"/>
        <v>&lt;177 micron (NGR)</v>
      </c>
      <c r="L30">
        <v>5</v>
      </c>
      <c r="M30" t="s">
        <v>22</v>
      </c>
      <c r="N30">
        <v>8</v>
      </c>
      <c r="O30">
        <v>9</v>
      </c>
      <c r="P30">
        <v>11.68</v>
      </c>
      <c r="Q30">
        <v>10</v>
      </c>
      <c r="R30">
        <v>11.68</v>
      </c>
    </row>
    <row r="31" spans="1:18" x14ac:dyDescent="0.3">
      <c r="A31" t="s">
        <v>136</v>
      </c>
      <c r="B31" t="s">
        <v>137</v>
      </c>
      <c r="C31" s="1" t="str">
        <f t="shared" si="4"/>
        <v>21:0889</v>
      </c>
      <c r="D31" s="1" t="str">
        <f t="shared" si="5"/>
        <v>21:0145</v>
      </c>
      <c r="E31" t="s">
        <v>138</v>
      </c>
      <c r="F31" t="s">
        <v>139</v>
      </c>
      <c r="H31">
        <v>68.769196100000002</v>
      </c>
      <c r="I31">
        <v>-72.623076499999996</v>
      </c>
      <c r="J31" s="1" t="str">
        <f t="shared" si="2"/>
        <v>NGR lake sediment grab sample</v>
      </c>
      <c r="K31" s="1" t="str">
        <f t="shared" si="3"/>
        <v>&lt;177 micron (NGR)</v>
      </c>
      <c r="L31">
        <v>5</v>
      </c>
      <c r="M31" t="s">
        <v>31</v>
      </c>
      <c r="N31">
        <v>9</v>
      </c>
      <c r="O31">
        <v>6</v>
      </c>
      <c r="P31">
        <v>13.945</v>
      </c>
      <c r="Q31">
        <v>9</v>
      </c>
      <c r="R31">
        <v>13.945</v>
      </c>
    </row>
    <row r="32" spans="1:18" x14ac:dyDescent="0.3">
      <c r="A32" t="s">
        <v>140</v>
      </c>
      <c r="B32" t="s">
        <v>141</v>
      </c>
      <c r="C32" s="1" t="str">
        <f t="shared" si="4"/>
        <v>21:0889</v>
      </c>
      <c r="D32" s="1" t="str">
        <f t="shared" si="5"/>
        <v>21:0145</v>
      </c>
      <c r="E32" t="s">
        <v>142</v>
      </c>
      <c r="F32" t="s">
        <v>143</v>
      </c>
      <c r="H32">
        <v>68.759346699999995</v>
      </c>
      <c r="I32">
        <v>-72.585272599999996</v>
      </c>
      <c r="J32" s="1" t="str">
        <f t="shared" si="2"/>
        <v>NGR lake sediment grab sample</v>
      </c>
      <c r="K32" s="1" t="str">
        <f t="shared" si="3"/>
        <v>&lt;177 micron (NGR)</v>
      </c>
      <c r="L32">
        <v>5</v>
      </c>
      <c r="M32" t="s">
        <v>56</v>
      </c>
      <c r="N32">
        <v>10</v>
      </c>
      <c r="O32">
        <v>11</v>
      </c>
      <c r="P32">
        <v>11.975</v>
      </c>
      <c r="Q32">
        <v>11</v>
      </c>
      <c r="R32">
        <v>11.975</v>
      </c>
    </row>
    <row r="33" spans="1:18" x14ac:dyDescent="0.3">
      <c r="A33" t="s">
        <v>144</v>
      </c>
      <c r="B33" t="s">
        <v>145</v>
      </c>
      <c r="C33" s="1" t="str">
        <f t="shared" si="4"/>
        <v>21:0889</v>
      </c>
      <c r="D33" s="1" t="str">
        <f t="shared" si="5"/>
        <v>21:0145</v>
      </c>
      <c r="E33" t="s">
        <v>146</v>
      </c>
      <c r="F33" t="s">
        <v>147</v>
      </c>
      <c r="H33">
        <v>68.727357499999997</v>
      </c>
      <c r="I33">
        <v>-72.600028600000002</v>
      </c>
      <c r="J33" s="1" t="str">
        <f t="shared" si="2"/>
        <v>NGR lake sediment grab sample</v>
      </c>
      <c r="K33" s="1" t="str">
        <f t="shared" si="3"/>
        <v>&lt;177 micron (NGR)</v>
      </c>
      <c r="L33">
        <v>5</v>
      </c>
      <c r="M33" t="s">
        <v>148</v>
      </c>
      <c r="N33">
        <v>11</v>
      </c>
      <c r="O33">
        <v>1</v>
      </c>
      <c r="P33">
        <v>9.4499999999999993</v>
      </c>
      <c r="Q33">
        <v>10</v>
      </c>
      <c r="R33">
        <v>9.4499999999999993</v>
      </c>
    </row>
    <row r="34" spans="1:18" x14ac:dyDescent="0.3">
      <c r="A34" t="s">
        <v>149</v>
      </c>
      <c r="B34" t="s">
        <v>150</v>
      </c>
      <c r="C34" s="1" t="str">
        <f t="shared" si="4"/>
        <v>21:0889</v>
      </c>
      <c r="D34" s="1" t="str">
        <f t="shared" si="5"/>
        <v>21:0145</v>
      </c>
      <c r="E34" t="s">
        <v>151</v>
      </c>
      <c r="F34" t="s">
        <v>152</v>
      </c>
      <c r="H34">
        <v>68.704593599999995</v>
      </c>
      <c r="I34">
        <v>-72.679325399999996</v>
      </c>
      <c r="J34" s="1" t="str">
        <f t="shared" ref="J34:J65" si="6">HYPERLINK("http://geochem.nrcan.gc.ca/cdogs/content/kwd/kwd020027_e.htm", "NGR lake sediment grab sample")</f>
        <v>NGR lake sediment grab sample</v>
      </c>
      <c r="K34" s="1" t="str">
        <f t="shared" ref="K34:K65" si="7">HYPERLINK("http://geochem.nrcan.gc.ca/cdogs/content/kwd/kwd080006_e.htm", "&lt;177 micron (NGR)")</f>
        <v>&lt;177 micron (NGR)</v>
      </c>
      <c r="L34">
        <v>5</v>
      </c>
      <c r="M34" t="s">
        <v>153</v>
      </c>
      <c r="N34">
        <v>12</v>
      </c>
      <c r="O34">
        <v>7</v>
      </c>
      <c r="P34">
        <v>9.81</v>
      </c>
      <c r="Q34">
        <v>11</v>
      </c>
      <c r="R34">
        <v>9.81</v>
      </c>
    </row>
    <row r="35" spans="1:18" x14ac:dyDescent="0.3">
      <c r="A35" t="s">
        <v>154</v>
      </c>
      <c r="B35" t="s">
        <v>155</v>
      </c>
      <c r="C35" s="1" t="str">
        <f t="shared" si="4"/>
        <v>21:0889</v>
      </c>
      <c r="D35" s="1" t="str">
        <f t="shared" si="5"/>
        <v>21:0145</v>
      </c>
      <c r="E35" t="s">
        <v>156</v>
      </c>
      <c r="F35" t="s">
        <v>157</v>
      </c>
      <c r="H35">
        <v>68.797110900000007</v>
      </c>
      <c r="I35">
        <v>-73.171746600000006</v>
      </c>
      <c r="J35" s="1" t="str">
        <f t="shared" si="6"/>
        <v>NGR lake sediment grab sample</v>
      </c>
      <c r="K35" s="1" t="str">
        <f t="shared" si="7"/>
        <v>&lt;177 micron (NGR)</v>
      </c>
      <c r="L35">
        <v>6</v>
      </c>
      <c r="M35" t="s">
        <v>22</v>
      </c>
      <c r="N35">
        <v>13</v>
      </c>
      <c r="O35">
        <v>8</v>
      </c>
      <c r="P35">
        <v>11.43</v>
      </c>
      <c r="Q35">
        <v>8</v>
      </c>
      <c r="R35">
        <v>11.43</v>
      </c>
    </row>
    <row r="36" spans="1:18" x14ac:dyDescent="0.3">
      <c r="A36" t="s">
        <v>158</v>
      </c>
      <c r="B36" t="s">
        <v>159</v>
      </c>
      <c r="C36" s="1" t="str">
        <f t="shared" si="4"/>
        <v>21:0889</v>
      </c>
      <c r="D36" s="1" t="str">
        <f t="shared" si="5"/>
        <v>21:0145</v>
      </c>
      <c r="E36" t="s">
        <v>160</v>
      </c>
      <c r="F36" t="s">
        <v>161</v>
      </c>
      <c r="H36">
        <v>68.969979600000002</v>
      </c>
      <c r="I36">
        <v>-73.827294800000004</v>
      </c>
      <c r="J36" s="1" t="str">
        <f t="shared" si="6"/>
        <v>NGR lake sediment grab sample</v>
      </c>
      <c r="K36" s="1" t="str">
        <f t="shared" si="7"/>
        <v>&lt;177 micron (NGR)</v>
      </c>
      <c r="L36">
        <v>7</v>
      </c>
      <c r="M36" t="s">
        <v>22</v>
      </c>
      <c r="N36">
        <v>14</v>
      </c>
      <c r="O36">
        <v>10</v>
      </c>
      <c r="P36">
        <v>16.045000000000002</v>
      </c>
      <c r="Q36">
        <v>9</v>
      </c>
      <c r="R36">
        <v>16.045000000000002</v>
      </c>
    </row>
    <row r="37" spans="1:18" x14ac:dyDescent="0.3">
      <c r="A37" t="s">
        <v>162</v>
      </c>
      <c r="B37" t="s">
        <v>163</v>
      </c>
      <c r="C37" s="1" t="str">
        <f t="shared" si="4"/>
        <v>21:0889</v>
      </c>
      <c r="D37" s="1" t="str">
        <f t="shared" si="5"/>
        <v>21:0145</v>
      </c>
      <c r="E37" t="s">
        <v>164</v>
      </c>
      <c r="F37" t="s">
        <v>165</v>
      </c>
      <c r="H37">
        <v>68.795131799999993</v>
      </c>
      <c r="I37">
        <v>-73.362768799999998</v>
      </c>
      <c r="J37" s="1" t="str">
        <f t="shared" si="6"/>
        <v>NGR lake sediment grab sample</v>
      </c>
      <c r="K37" s="1" t="str">
        <f t="shared" si="7"/>
        <v>&lt;177 micron (NGR)</v>
      </c>
      <c r="L37">
        <v>8</v>
      </c>
      <c r="M37" t="s">
        <v>22</v>
      </c>
      <c r="N37">
        <v>15</v>
      </c>
      <c r="O37">
        <v>7</v>
      </c>
      <c r="P37">
        <v>11.11</v>
      </c>
      <c r="Q37">
        <v>8</v>
      </c>
      <c r="R37">
        <v>11.11</v>
      </c>
    </row>
    <row r="38" spans="1:18" x14ac:dyDescent="0.3">
      <c r="A38" t="s">
        <v>166</v>
      </c>
      <c r="B38" t="s">
        <v>167</v>
      </c>
      <c r="C38" s="1" t="str">
        <f t="shared" si="4"/>
        <v>21:0889</v>
      </c>
      <c r="D38" s="1" t="str">
        <f t="shared" si="5"/>
        <v>21:0145</v>
      </c>
      <c r="E38" t="s">
        <v>168</v>
      </c>
      <c r="F38" t="s">
        <v>169</v>
      </c>
      <c r="H38">
        <v>68.868107499999994</v>
      </c>
      <c r="I38">
        <v>-73.448741799999993</v>
      </c>
      <c r="J38" s="1" t="str">
        <f t="shared" si="6"/>
        <v>NGR lake sediment grab sample</v>
      </c>
      <c r="K38" s="1" t="str">
        <f t="shared" si="7"/>
        <v>&lt;177 micron (NGR)</v>
      </c>
      <c r="L38">
        <v>9</v>
      </c>
      <c r="M38" t="s">
        <v>22</v>
      </c>
      <c r="N38">
        <v>16</v>
      </c>
      <c r="O38">
        <v>9</v>
      </c>
      <c r="P38">
        <v>8.51</v>
      </c>
      <c r="Q38">
        <v>8</v>
      </c>
      <c r="R38">
        <v>8.51</v>
      </c>
    </row>
    <row r="39" spans="1:18" x14ac:dyDescent="0.3">
      <c r="A39" t="s">
        <v>170</v>
      </c>
      <c r="B39" t="s">
        <v>171</v>
      </c>
      <c r="C39" s="1" t="str">
        <f t="shared" si="4"/>
        <v>21:0889</v>
      </c>
      <c r="D39" s="1" t="str">
        <f t="shared" si="5"/>
        <v>21:0145</v>
      </c>
      <c r="E39" t="s">
        <v>172</v>
      </c>
      <c r="F39" t="s">
        <v>173</v>
      </c>
      <c r="H39">
        <v>68.826803499999997</v>
      </c>
      <c r="I39">
        <v>-73.286806900000002</v>
      </c>
      <c r="J39" s="1" t="str">
        <f t="shared" si="6"/>
        <v>NGR lake sediment grab sample</v>
      </c>
      <c r="K39" s="1" t="str">
        <f t="shared" si="7"/>
        <v>&lt;177 micron (NGR)</v>
      </c>
      <c r="L39">
        <v>9</v>
      </c>
      <c r="M39" t="s">
        <v>31</v>
      </c>
      <c r="N39">
        <v>17</v>
      </c>
      <c r="O39">
        <v>1</v>
      </c>
      <c r="P39">
        <v>9.5</v>
      </c>
      <c r="Q39">
        <v>9</v>
      </c>
      <c r="R39">
        <v>9.5</v>
      </c>
    </row>
    <row r="40" spans="1:18" x14ac:dyDescent="0.3">
      <c r="A40" t="s">
        <v>174</v>
      </c>
      <c r="B40" t="s">
        <v>175</v>
      </c>
      <c r="C40" s="1" t="str">
        <f t="shared" si="4"/>
        <v>21:0889</v>
      </c>
      <c r="D40" s="1" t="str">
        <f t="shared" si="5"/>
        <v>21:0145</v>
      </c>
      <c r="E40" t="s">
        <v>176</v>
      </c>
      <c r="F40" t="s">
        <v>177</v>
      </c>
      <c r="H40">
        <v>68.898941699999995</v>
      </c>
      <c r="I40">
        <v>-73.116152</v>
      </c>
      <c r="J40" s="1" t="str">
        <f t="shared" si="6"/>
        <v>NGR lake sediment grab sample</v>
      </c>
      <c r="K40" s="1" t="str">
        <f t="shared" si="7"/>
        <v>&lt;177 micron (NGR)</v>
      </c>
      <c r="L40">
        <v>10</v>
      </c>
      <c r="M40" t="s">
        <v>22</v>
      </c>
      <c r="N40">
        <v>18</v>
      </c>
      <c r="O40">
        <v>8</v>
      </c>
      <c r="P40">
        <v>11.895</v>
      </c>
      <c r="Q40">
        <v>11</v>
      </c>
      <c r="R40">
        <v>11.895</v>
      </c>
    </row>
    <row r="41" spans="1:18" x14ac:dyDescent="0.3">
      <c r="A41" t="s">
        <v>178</v>
      </c>
      <c r="B41" t="s">
        <v>179</v>
      </c>
      <c r="C41" s="1" t="str">
        <f t="shared" si="4"/>
        <v>21:0889</v>
      </c>
      <c r="D41" s="1" t="str">
        <f t="shared" si="5"/>
        <v>21:0145</v>
      </c>
      <c r="E41" t="s">
        <v>180</v>
      </c>
      <c r="F41" t="s">
        <v>181</v>
      </c>
      <c r="H41">
        <v>68.972377499999993</v>
      </c>
      <c r="I41">
        <v>-73.385503799999995</v>
      </c>
      <c r="J41" s="1" t="str">
        <f t="shared" si="6"/>
        <v>NGR lake sediment grab sample</v>
      </c>
      <c r="K41" s="1" t="str">
        <f t="shared" si="7"/>
        <v>&lt;177 micron (NGR)</v>
      </c>
      <c r="L41">
        <v>10</v>
      </c>
      <c r="M41" t="s">
        <v>31</v>
      </c>
      <c r="N41">
        <v>19</v>
      </c>
      <c r="O41">
        <v>8</v>
      </c>
      <c r="P41">
        <v>9.25</v>
      </c>
      <c r="Q41">
        <v>13</v>
      </c>
      <c r="R41">
        <v>9.25</v>
      </c>
    </row>
    <row r="42" spans="1:18" x14ac:dyDescent="0.3">
      <c r="A42" t="s">
        <v>182</v>
      </c>
      <c r="B42" t="s">
        <v>183</v>
      </c>
      <c r="C42" s="1" t="str">
        <f t="shared" si="4"/>
        <v>21:0889</v>
      </c>
      <c r="D42" s="1" t="str">
        <f t="shared" si="5"/>
        <v>21:0145</v>
      </c>
      <c r="E42" t="s">
        <v>184</v>
      </c>
      <c r="F42" t="s">
        <v>185</v>
      </c>
      <c r="H42">
        <v>68.992565900000002</v>
      </c>
      <c r="I42">
        <v>-73.306217700000005</v>
      </c>
      <c r="J42" s="1" t="str">
        <f t="shared" si="6"/>
        <v>NGR lake sediment grab sample</v>
      </c>
      <c r="K42" s="1" t="str">
        <f t="shared" si="7"/>
        <v>&lt;177 micron (NGR)</v>
      </c>
      <c r="L42">
        <v>11</v>
      </c>
      <c r="M42" t="s">
        <v>22</v>
      </c>
      <c r="N42">
        <v>20</v>
      </c>
      <c r="O42">
        <v>6</v>
      </c>
      <c r="P42">
        <v>14.24</v>
      </c>
      <c r="Q42">
        <v>6</v>
      </c>
      <c r="R42">
        <v>14.24</v>
      </c>
    </row>
    <row r="43" spans="1:18" x14ac:dyDescent="0.3">
      <c r="A43" t="s">
        <v>186</v>
      </c>
      <c r="B43" t="s">
        <v>187</v>
      </c>
      <c r="C43" s="1" t="str">
        <f t="shared" si="4"/>
        <v>21:0889</v>
      </c>
      <c r="D43" s="1" t="str">
        <f t="shared" si="5"/>
        <v>21:0145</v>
      </c>
      <c r="E43" t="s">
        <v>188</v>
      </c>
      <c r="F43" t="s">
        <v>189</v>
      </c>
      <c r="H43">
        <v>68.891817000000003</v>
      </c>
      <c r="I43">
        <v>-72.366430800000003</v>
      </c>
      <c r="J43" s="1" t="str">
        <f t="shared" si="6"/>
        <v>NGR lake sediment grab sample</v>
      </c>
      <c r="K43" s="1" t="str">
        <f t="shared" si="7"/>
        <v>&lt;177 micron (NGR)</v>
      </c>
      <c r="L43">
        <v>12</v>
      </c>
      <c r="M43" t="s">
        <v>22</v>
      </c>
      <c r="N43">
        <v>21</v>
      </c>
      <c r="O43">
        <v>5</v>
      </c>
      <c r="P43">
        <v>8.5350000000000001</v>
      </c>
      <c r="Q43">
        <v>8</v>
      </c>
      <c r="R43">
        <v>8.5350000000000001</v>
      </c>
    </row>
    <row r="44" spans="1:18" x14ac:dyDescent="0.3">
      <c r="A44" t="s">
        <v>190</v>
      </c>
      <c r="B44" t="s">
        <v>191</v>
      </c>
      <c r="C44" s="1" t="str">
        <f t="shared" si="4"/>
        <v>21:0889</v>
      </c>
      <c r="D44" s="1" t="str">
        <f t="shared" si="5"/>
        <v>21:0145</v>
      </c>
      <c r="E44" t="s">
        <v>192</v>
      </c>
      <c r="F44" t="s">
        <v>193</v>
      </c>
      <c r="H44">
        <v>68.88409</v>
      </c>
      <c r="I44">
        <v>-72.507132799999994</v>
      </c>
      <c r="J44" s="1" t="str">
        <f t="shared" si="6"/>
        <v>NGR lake sediment grab sample</v>
      </c>
      <c r="K44" s="1" t="str">
        <f t="shared" si="7"/>
        <v>&lt;177 micron (NGR)</v>
      </c>
      <c r="L44">
        <v>12</v>
      </c>
      <c r="M44" t="s">
        <v>31</v>
      </c>
      <c r="N44">
        <v>22</v>
      </c>
      <c r="O44">
        <v>9</v>
      </c>
      <c r="P44">
        <v>9.4149999999999991</v>
      </c>
      <c r="Q44">
        <v>13</v>
      </c>
      <c r="R44">
        <v>9.4149999999999991</v>
      </c>
    </row>
    <row r="45" spans="1:18" x14ac:dyDescent="0.3">
      <c r="A45" t="s">
        <v>194</v>
      </c>
      <c r="B45" t="s">
        <v>195</v>
      </c>
      <c r="C45" s="1" t="str">
        <f t="shared" si="4"/>
        <v>21:0889</v>
      </c>
      <c r="D45" s="1" t="str">
        <f t="shared" si="5"/>
        <v>21:0145</v>
      </c>
      <c r="E45" t="s">
        <v>196</v>
      </c>
      <c r="F45" t="s">
        <v>197</v>
      </c>
      <c r="H45">
        <v>68.897734799999995</v>
      </c>
      <c r="I45">
        <v>-72.553186699999998</v>
      </c>
      <c r="J45" s="1" t="str">
        <f t="shared" si="6"/>
        <v>NGR lake sediment grab sample</v>
      </c>
      <c r="K45" s="1" t="str">
        <f t="shared" si="7"/>
        <v>&lt;177 micron (NGR)</v>
      </c>
      <c r="L45">
        <v>12</v>
      </c>
      <c r="M45" t="s">
        <v>56</v>
      </c>
      <c r="N45">
        <v>23</v>
      </c>
      <c r="O45">
        <v>8</v>
      </c>
      <c r="P45">
        <v>20.350000000000001</v>
      </c>
      <c r="Q45">
        <v>10</v>
      </c>
      <c r="R45">
        <v>20.350000000000001</v>
      </c>
    </row>
    <row r="46" spans="1:18" x14ac:dyDescent="0.3">
      <c r="A46" t="s">
        <v>198</v>
      </c>
      <c r="B46" t="s">
        <v>199</v>
      </c>
      <c r="C46" s="1" t="str">
        <f t="shared" si="4"/>
        <v>21:0889</v>
      </c>
      <c r="D46" s="1" t="str">
        <f t="shared" si="5"/>
        <v>21:0145</v>
      </c>
      <c r="E46" t="s">
        <v>200</v>
      </c>
      <c r="F46" t="s">
        <v>201</v>
      </c>
      <c r="H46">
        <v>68.915760899999995</v>
      </c>
      <c r="I46">
        <v>-72.724654400000006</v>
      </c>
      <c r="J46" s="1" t="str">
        <f t="shared" si="6"/>
        <v>NGR lake sediment grab sample</v>
      </c>
      <c r="K46" s="1" t="str">
        <f t="shared" si="7"/>
        <v>&lt;177 micron (NGR)</v>
      </c>
      <c r="L46">
        <v>12</v>
      </c>
      <c r="M46" t="s">
        <v>148</v>
      </c>
      <c r="N46">
        <v>24</v>
      </c>
      <c r="O46">
        <v>5</v>
      </c>
      <c r="P46">
        <v>15.285</v>
      </c>
      <c r="Q46">
        <v>7</v>
      </c>
      <c r="R46">
        <v>15.285</v>
      </c>
    </row>
    <row r="47" spans="1:18" x14ac:dyDescent="0.3">
      <c r="A47" t="s">
        <v>202</v>
      </c>
      <c r="B47" t="s">
        <v>203</v>
      </c>
      <c r="C47" s="1" t="str">
        <f t="shared" si="4"/>
        <v>21:0889</v>
      </c>
      <c r="D47" s="1" t="str">
        <f t="shared" si="5"/>
        <v>21:0145</v>
      </c>
      <c r="E47" t="s">
        <v>204</v>
      </c>
      <c r="F47" t="s">
        <v>205</v>
      </c>
      <c r="H47">
        <v>68.961389800000006</v>
      </c>
      <c r="I47">
        <v>-72.852125700000002</v>
      </c>
      <c r="J47" s="1" t="str">
        <f t="shared" si="6"/>
        <v>NGR lake sediment grab sample</v>
      </c>
      <c r="K47" s="1" t="str">
        <f t="shared" si="7"/>
        <v>&lt;177 micron (NGR)</v>
      </c>
      <c r="L47">
        <v>12</v>
      </c>
      <c r="M47" t="s">
        <v>153</v>
      </c>
      <c r="N47">
        <v>25</v>
      </c>
      <c r="O47">
        <v>10</v>
      </c>
      <c r="P47">
        <v>13.645</v>
      </c>
      <c r="Q47">
        <v>13</v>
      </c>
      <c r="R47">
        <v>13.645</v>
      </c>
    </row>
    <row r="48" spans="1:18" x14ac:dyDescent="0.3">
      <c r="A48" t="s">
        <v>206</v>
      </c>
      <c r="B48" t="s">
        <v>207</v>
      </c>
      <c r="C48" s="1" t="str">
        <f t="shared" si="4"/>
        <v>21:0889</v>
      </c>
      <c r="D48" s="1" t="str">
        <f t="shared" si="5"/>
        <v>21:0145</v>
      </c>
      <c r="E48" t="s">
        <v>208</v>
      </c>
      <c r="F48" t="s">
        <v>209</v>
      </c>
      <c r="H48">
        <v>68.823848499999997</v>
      </c>
      <c r="I48">
        <v>-72.663937599999997</v>
      </c>
      <c r="J48" s="1" t="str">
        <f t="shared" si="6"/>
        <v>NGR lake sediment grab sample</v>
      </c>
      <c r="K48" s="1" t="str">
        <f t="shared" si="7"/>
        <v>&lt;177 micron (NGR)</v>
      </c>
      <c r="L48">
        <v>13</v>
      </c>
      <c r="M48" t="s">
        <v>22</v>
      </c>
      <c r="N48">
        <v>26</v>
      </c>
      <c r="O48">
        <v>5</v>
      </c>
      <c r="P48">
        <v>18.47</v>
      </c>
      <c r="Q48">
        <v>6</v>
      </c>
      <c r="R48">
        <v>18.47</v>
      </c>
    </row>
    <row r="49" spans="1:18" x14ac:dyDescent="0.3">
      <c r="A49" t="s">
        <v>210</v>
      </c>
      <c r="B49" t="s">
        <v>211</v>
      </c>
      <c r="C49" s="1" t="str">
        <f t="shared" si="4"/>
        <v>21:0889</v>
      </c>
      <c r="D49" s="1" t="str">
        <f t="shared" si="5"/>
        <v>21:0145</v>
      </c>
      <c r="E49" t="s">
        <v>212</v>
      </c>
      <c r="F49" t="s">
        <v>213</v>
      </c>
      <c r="H49">
        <v>68.853756300000001</v>
      </c>
      <c r="I49">
        <v>-72.570344399999996</v>
      </c>
      <c r="J49" s="1" t="str">
        <f t="shared" si="6"/>
        <v>NGR lake sediment grab sample</v>
      </c>
      <c r="K49" s="1" t="str">
        <f t="shared" si="7"/>
        <v>&lt;177 micron (NGR)</v>
      </c>
      <c r="L49">
        <v>13</v>
      </c>
      <c r="M49" t="s">
        <v>31</v>
      </c>
      <c r="N49">
        <v>27</v>
      </c>
      <c r="O49">
        <v>7</v>
      </c>
      <c r="P49">
        <v>11.81</v>
      </c>
      <c r="Q49">
        <v>12</v>
      </c>
      <c r="R49">
        <v>11.81</v>
      </c>
    </row>
    <row r="50" spans="1:18" x14ac:dyDescent="0.3">
      <c r="A50" t="s">
        <v>214</v>
      </c>
      <c r="B50" t="s">
        <v>215</v>
      </c>
      <c r="C50" s="1" t="str">
        <f t="shared" si="4"/>
        <v>21:0889</v>
      </c>
      <c r="D50" s="1" t="str">
        <f t="shared" si="5"/>
        <v>21:0145</v>
      </c>
      <c r="E50" t="s">
        <v>216</v>
      </c>
      <c r="F50" t="s">
        <v>217</v>
      </c>
      <c r="H50">
        <v>68.8182635</v>
      </c>
      <c r="I50">
        <v>-72.469557800000004</v>
      </c>
      <c r="J50" s="1" t="str">
        <f t="shared" si="6"/>
        <v>NGR lake sediment grab sample</v>
      </c>
      <c r="K50" s="1" t="str">
        <f t="shared" si="7"/>
        <v>&lt;177 micron (NGR)</v>
      </c>
      <c r="L50">
        <v>13</v>
      </c>
      <c r="M50" t="s">
        <v>56</v>
      </c>
      <c r="N50">
        <v>28</v>
      </c>
      <c r="O50">
        <v>6</v>
      </c>
      <c r="P50">
        <v>11.41</v>
      </c>
      <c r="Q50">
        <v>6</v>
      </c>
      <c r="R50">
        <v>11.41</v>
      </c>
    </row>
    <row r="51" spans="1:18" hidden="1" x14ac:dyDescent="0.3">
      <c r="A51" t="s">
        <v>218</v>
      </c>
      <c r="B51" t="s">
        <v>219</v>
      </c>
      <c r="C51" s="1" t="str">
        <f t="shared" ref="C51:C82" si="8">HYPERLINK("http://geochem.nrcan.gc.ca/cdogs/content/bdl/bdl210892_e.htm", "21:0892")</f>
        <v>21:0892</v>
      </c>
      <c r="D51" s="1" t="str">
        <f t="shared" ref="D51:D82" si="9">HYPERLINK("http://geochem.nrcan.gc.ca/cdogs/content/svy/svy210146_e.htm", "21:0146")</f>
        <v>21:0146</v>
      </c>
      <c r="E51" t="s">
        <v>220</v>
      </c>
      <c r="F51" t="s">
        <v>221</v>
      </c>
      <c r="H51">
        <v>69.028807499999999</v>
      </c>
      <c r="I51">
        <v>-71.918826999999993</v>
      </c>
      <c r="J51" s="1" t="str">
        <f t="shared" si="6"/>
        <v>NGR lake sediment grab sample</v>
      </c>
      <c r="K51" s="1" t="str">
        <f t="shared" si="7"/>
        <v>&lt;177 micron (NGR)</v>
      </c>
      <c r="L51">
        <v>1</v>
      </c>
      <c r="M51" t="s">
        <v>22</v>
      </c>
      <c r="N51">
        <v>1</v>
      </c>
      <c r="O51">
        <v>10</v>
      </c>
      <c r="P51">
        <v>10.835000000000001</v>
      </c>
      <c r="Q51">
        <v>12</v>
      </c>
      <c r="R51">
        <v>10.835000000000001</v>
      </c>
    </row>
    <row r="52" spans="1:18" hidden="1" x14ac:dyDescent="0.3">
      <c r="A52" t="s">
        <v>222</v>
      </c>
      <c r="B52" t="s">
        <v>223</v>
      </c>
      <c r="C52" s="1" t="str">
        <f t="shared" si="8"/>
        <v>21:0892</v>
      </c>
      <c r="D52" s="1" t="str">
        <f t="shared" si="9"/>
        <v>21:0146</v>
      </c>
      <c r="E52" t="s">
        <v>224</v>
      </c>
      <c r="F52" t="s">
        <v>225</v>
      </c>
      <c r="H52">
        <v>69.077832900000004</v>
      </c>
      <c r="I52">
        <v>-74.644455100000002</v>
      </c>
      <c r="J52" s="1" t="str">
        <f t="shared" si="6"/>
        <v>NGR lake sediment grab sample</v>
      </c>
      <c r="K52" s="1" t="str">
        <f t="shared" si="7"/>
        <v>&lt;177 micron (NGR)</v>
      </c>
      <c r="L52">
        <v>2</v>
      </c>
      <c r="M52" t="s">
        <v>22</v>
      </c>
      <c r="N52">
        <v>2</v>
      </c>
      <c r="O52">
        <v>5</v>
      </c>
      <c r="P52">
        <v>12.135</v>
      </c>
      <c r="Q52">
        <v>7</v>
      </c>
      <c r="R52">
        <v>12.135</v>
      </c>
    </row>
    <row r="53" spans="1:18" hidden="1" x14ac:dyDescent="0.3">
      <c r="A53" t="s">
        <v>226</v>
      </c>
      <c r="B53" t="s">
        <v>227</v>
      </c>
      <c r="C53" s="1" t="str">
        <f t="shared" si="8"/>
        <v>21:0892</v>
      </c>
      <c r="D53" s="1" t="str">
        <f t="shared" si="9"/>
        <v>21:0146</v>
      </c>
      <c r="E53" t="s">
        <v>228</v>
      </c>
      <c r="F53" t="s">
        <v>229</v>
      </c>
      <c r="H53">
        <v>69.245113700000005</v>
      </c>
      <c r="I53">
        <v>-74.741770799999998</v>
      </c>
      <c r="J53" s="1" t="str">
        <f t="shared" si="6"/>
        <v>NGR lake sediment grab sample</v>
      </c>
      <c r="K53" s="1" t="str">
        <f t="shared" si="7"/>
        <v>&lt;177 micron (NGR)</v>
      </c>
      <c r="L53">
        <v>2</v>
      </c>
      <c r="M53" t="s">
        <v>31</v>
      </c>
      <c r="N53">
        <v>3</v>
      </c>
      <c r="O53">
        <v>1</v>
      </c>
      <c r="P53">
        <v>10.68</v>
      </c>
      <c r="Q53">
        <v>8</v>
      </c>
      <c r="R53">
        <v>10.68</v>
      </c>
    </row>
    <row r="54" spans="1:18" hidden="1" x14ac:dyDescent="0.3">
      <c r="A54" t="s">
        <v>230</v>
      </c>
      <c r="B54" t="s">
        <v>231</v>
      </c>
      <c r="C54" s="1" t="str">
        <f t="shared" si="8"/>
        <v>21:0892</v>
      </c>
      <c r="D54" s="1" t="str">
        <f t="shared" si="9"/>
        <v>21:0146</v>
      </c>
      <c r="E54" t="s">
        <v>232</v>
      </c>
      <c r="F54" t="s">
        <v>233</v>
      </c>
      <c r="H54">
        <v>69.162701600000005</v>
      </c>
      <c r="I54">
        <v>-74.508032999999998</v>
      </c>
      <c r="J54" s="1" t="str">
        <f t="shared" si="6"/>
        <v>NGR lake sediment grab sample</v>
      </c>
      <c r="K54" s="1" t="str">
        <f t="shared" si="7"/>
        <v>&lt;177 micron (NGR)</v>
      </c>
      <c r="L54">
        <v>3</v>
      </c>
      <c r="M54" t="s">
        <v>234</v>
      </c>
      <c r="N54">
        <v>4</v>
      </c>
      <c r="O54">
        <v>5</v>
      </c>
      <c r="P54">
        <v>10.63</v>
      </c>
      <c r="Q54">
        <v>11</v>
      </c>
      <c r="R54">
        <v>10.63</v>
      </c>
    </row>
    <row r="55" spans="1:18" hidden="1" x14ac:dyDescent="0.3">
      <c r="A55" t="s">
        <v>235</v>
      </c>
      <c r="B55" t="s">
        <v>236</v>
      </c>
      <c r="C55" s="1" t="str">
        <f t="shared" si="8"/>
        <v>21:0892</v>
      </c>
      <c r="D55" s="1" t="str">
        <f t="shared" si="9"/>
        <v>21:0146</v>
      </c>
      <c r="E55" t="s">
        <v>237</v>
      </c>
      <c r="F55" t="s">
        <v>238</v>
      </c>
      <c r="H55">
        <v>69.173393799999999</v>
      </c>
      <c r="I55">
        <v>-74.502575100000001</v>
      </c>
      <c r="J55" s="1" t="str">
        <f t="shared" si="6"/>
        <v>NGR lake sediment grab sample</v>
      </c>
      <c r="K55" s="1" t="str">
        <f t="shared" si="7"/>
        <v>&lt;177 micron (NGR)</v>
      </c>
      <c r="L55">
        <v>3</v>
      </c>
      <c r="M55" t="s">
        <v>239</v>
      </c>
      <c r="N55">
        <v>5</v>
      </c>
    </row>
    <row r="56" spans="1:18" hidden="1" x14ac:dyDescent="0.3">
      <c r="A56" t="s">
        <v>240</v>
      </c>
      <c r="B56" t="s">
        <v>241</v>
      </c>
      <c r="C56" s="1" t="str">
        <f t="shared" si="8"/>
        <v>21:0892</v>
      </c>
      <c r="D56" s="1" t="str">
        <f t="shared" si="9"/>
        <v>21:0146</v>
      </c>
      <c r="E56" t="s">
        <v>237</v>
      </c>
      <c r="F56" t="s">
        <v>242</v>
      </c>
      <c r="H56">
        <v>69.173393799999999</v>
      </c>
      <c r="I56">
        <v>-74.502575100000001</v>
      </c>
      <c r="J56" s="1" t="str">
        <f t="shared" si="6"/>
        <v>NGR lake sediment grab sample</v>
      </c>
      <c r="K56" s="1" t="str">
        <f t="shared" si="7"/>
        <v>&lt;177 micron (NGR)</v>
      </c>
      <c r="L56">
        <v>3</v>
      </c>
      <c r="M56" t="s">
        <v>243</v>
      </c>
      <c r="N56">
        <v>6</v>
      </c>
    </row>
    <row r="57" spans="1:18" hidden="1" x14ac:dyDescent="0.3">
      <c r="A57" t="s">
        <v>244</v>
      </c>
      <c r="B57" t="s">
        <v>245</v>
      </c>
      <c r="C57" s="1" t="str">
        <f t="shared" si="8"/>
        <v>21:0892</v>
      </c>
      <c r="D57" s="1" t="str">
        <f t="shared" si="9"/>
        <v>21:0146</v>
      </c>
      <c r="E57" t="s">
        <v>246</v>
      </c>
      <c r="F57" t="s">
        <v>247</v>
      </c>
      <c r="H57">
        <v>69.126580899999993</v>
      </c>
      <c r="I57">
        <v>-72.924892799999995</v>
      </c>
      <c r="J57" s="1" t="str">
        <f t="shared" si="6"/>
        <v>NGR lake sediment grab sample</v>
      </c>
      <c r="K57" s="1" t="str">
        <f t="shared" si="7"/>
        <v>&lt;177 micron (NGR)</v>
      </c>
      <c r="L57">
        <v>4</v>
      </c>
      <c r="M57" t="s">
        <v>69</v>
      </c>
      <c r="N57">
        <v>7</v>
      </c>
      <c r="O57">
        <v>13</v>
      </c>
      <c r="P57">
        <v>14.58</v>
      </c>
      <c r="Q57">
        <v>13</v>
      </c>
      <c r="R57">
        <v>14.58</v>
      </c>
    </row>
    <row r="58" spans="1:18" hidden="1" x14ac:dyDescent="0.3">
      <c r="A58" t="s">
        <v>248</v>
      </c>
      <c r="B58" t="s">
        <v>249</v>
      </c>
      <c r="C58" s="1" t="str">
        <f t="shared" si="8"/>
        <v>21:0892</v>
      </c>
      <c r="D58" s="1" t="str">
        <f t="shared" si="9"/>
        <v>21:0146</v>
      </c>
      <c r="E58" t="s">
        <v>246</v>
      </c>
      <c r="F58" t="s">
        <v>250</v>
      </c>
      <c r="H58">
        <v>69.126580899999993</v>
      </c>
      <c r="I58">
        <v>-72.924892799999995</v>
      </c>
      <c r="J58" s="1" t="str">
        <f t="shared" si="6"/>
        <v>NGR lake sediment grab sample</v>
      </c>
      <c r="K58" s="1" t="str">
        <f t="shared" si="7"/>
        <v>&lt;177 micron (NGR)</v>
      </c>
      <c r="L58">
        <v>4</v>
      </c>
      <c r="M58" t="s">
        <v>73</v>
      </c>
      <c r="N58">
        <v>8</v>
      </c>
      <c r="O58">
        <v>8</v>
      </c>
      <c r="P58">
        <v>6.9249999999999998</v>
      </c>
      <c r="Q58">
        <v>11</v>
      </c>
      <c r="R58">
        <v>6.9249999999999998</v>
      </c>
    </row>
    <row r="59" spans="1:18" hidden="1" x14ac:dyDescent="0.3">
      <c r="A59" t="s">
        <v>251</v>
      </c>
      <c r="B59" t="s">
        <v>252</v>
      </c>
      <c r="C59" s="1" t="str">
        <f t="shared" si="8"/>
        <v>21:0892</v>
      </c>
      <c r="D59" s="1" t="str">
        <f t="shared" si="9"/>
        <v>21:0146</v>
      </c>
      <c r="E59" t="s">
        <v>253</v>
      </c>
      <c r="F59" t="s">
        <v>254</v>
      </c>
      <c r="H59">
        <v>69.509851900000001</v>
      </c>
      <c r="I59">
        <v>-75.091891099999998</v>
      </c>
      <c r="J59" s="1" t="str">
        <f t="shared" si="6"/>
        <v>NGR lake sediment grab sample</v>
      </c>
      <c r="K59" s="1" t="str">
        <f t="shared" si="7"/>
        <v>&lt;177 micron (NGR)</v>
      </c>
      <c r="L59">
        <v>5</v>
      </c>
      <c r="M59" t="s">
        <v>22</v>
      </c>
      <c r="N59">
        <v>9</v>
      </c>
      <c r="O59">
        <v>1</v>
      </c>
      <c r="P59">
        <v>7.18</v>
      </c>
      <c r="Q59">
        <v>7</v>
      </c>
      <c r="R59">
        <v>7.18</v>
      </c>
    </row>
    <row r="60" spans="1:18" hidden="1" x14ac:dyDescent="0.3">
      <c r="A60" t="s">
        <v>255</v>
      </c>
      <c r="B60" t="s">
        <v>256</v>
      </c>
      <c r="C60" s="1" t="str">
        <f t="shared" si="8"/>
        <v>21:0892</v>
      </c>
      <c r="D60" s="1" t="str">
        <f t="shared" si="9"/>
        <v>21:0146</v>
      </c>
      <c r="E60" t="s">
        <v>257</v>
      </c>
      <c r="F60" t="s">
        <v>258</v>
      </c>
      <c r="H60">
        <v>69.967674599999995</v>
      </c>
      <c r="I60">
        <v>-75.634634399999996</v>
      </c>
      <c r="J60" s="1" t="str">
        <f t="shared" si="6"/>
        <v>NGR lake sediment grab sample</v>
      </c>
      <c r="K60" s="1" t="str">
        <f t="shared" si="7"/>
        <v>&lt;177 micron (NGR)</v>
      </c>
      <c r="L60">
        <v>6</v>
      </c>
      <c r="M60" t="s">
        <v>22</v>
      </c>
      <c r="N60">
        <v>10</v>
      </c>
      <c r="O60">
        <v>1</v>
      </c>
      <c r="P60">
        <v>11.045</v>
      </c>
      <c r="Q60">
        <v>1</v>
      </c>
      <c r="R60">
        <v>11.045</v>
      </c>
    </row>
    <row r="61" spans="1:18" hidden="1" x14ac:dyDescent="0.3">
      <c r="A61" t="s">
        <v>259</v>
      </c>
      <c r="B61" t="s">
        <v>260</v>
      </c>
      <c r="C61" s="1" t="str">
        <f t="shared" si="8"/>
        <v>21:0892</v>
      </c>
      <c r="D61" s="1" t="str">
        <f t="shared" si="9"/>
        <v>21:0146</v>
      </c>
      <c r="E61" t="s">
        <v>261</v>
      </c>
      <c r="F61" t="s">
        <v>262</v>
      </c>
      <c r="H61">
        <v>69.866706899999997</v>
      </c>
      <c r="I61">
        <v>-75.630673999999999</v>
      </c>
      <c r="J61" s="1" t="str">
        <f t="shared" si="6"/>
        <v>NGR lake sediment grab sample</v>
      </c>
      <c r="K61" s="1" t="str">
        <f t="shared" si="7"/>
        <v>&lt;177 micron (NGR)</v>
      </c>
      <c r="L61">
        <v>6</v>
      </c>
      <c r="M61" t="s">
        <v>31</v>
      </c>
      <c r="N61">
        <v>11</v>
      </c>
      <c r="O61">
        <v>6</v>
      </c>
      <c r="P61">
        <v>7.085</v>
      </c>
      <c r="Q61">
        <v>11</v>
      </c>
      <c r="R61">
        <v>7.085</v>
      </c>
    </row>
    <row r="62" spans="1:18" hidden="1" x14ac:dyDescent="0.3">
      <c r="A62" t="s">
        <v>263</v>
      </c>
      <c r="B62" t="s">
        <v>264</v>
      </c>
      <c r="C62" s="1" t="str">
        <f t="shared" si="8"/>
        <v>21:0892</v>
      </c>
      <c r="D62" s="1" t="str">
        <f t="shared" si="9"/>
        <v>21:0146</v>
      </c>
      <c r="E62" t="s">
        <v>265</v>
      </c>
      <c r="F62" t="s">
        <v>266</v>
      </c>
      <c r="H62">
        <v>69.008659499999993</v>
      </c>
      <c r="I62">
        <v>-72.525480400000006</v>
      </c>
      <c r="J62" s="1" t="str">
        <f t="shared" si="6"/>
        <v>NGR lake sediment grab sample</v>
      </c>
      <c r="K62" s="1" t="str">
        <f t="shared" si="7"/>
        <v>&lt;177 micron (NGR)</v>
      </c>
      <c r="L62">
        <v>7</v>
      </c>
      <c r="M62" t="s">
        <v>22</v>
      </c>
      <c r="N62">
        <v>12</v>
      </c>
      <c r="O62">
        <v>5</v>
      </c>
      <c r="P62">
        <v>13.17</v>
      </c>
      <c r="Q62">
        <v>8</v>
      </c>
      <c r="R62">
        <v>13.17</v>
      </c>
    </row>
    <row r="63" spans="1:18" hidden="1" x14ac:dyDescent="0.3">
      <c r="A63" t="s">
        <v>267</v>
      </c>
      <c r="B63" t="s">
        <v>268</v>
      </c>
      <c r="C63" s="1" t="str">
        <f t="shared" si="8"/>
        <v>21:0892</v>
      </c>
      <c r="D63" s="1" t="str">
        <f t="shared" si="9"/>
        <v>21:0146</v>
      </c>
      <c r="E63" t="s">
        <v>269</v>
      </c>
      <c r="F63" t="s">
        <v>270</v>
      </c>
      <c r="H63">
        <v>69.970400100000006</v>
      </c>
      <c r="I63">
        <v>-75.064273799999995</v>
      </c>
      <c r="J63" s="1" t="str">
        <f t="shared" si="6"/>
        <v>NGR lake sediment grab sample</v>
      </c>
      <c r="K63" s="1" t="str">
        <f t="shared" si="7"/>
        <v>&lt;177 micron (NGR)</v>
      </c>
      <c r="L63">
        <v>8</v>
      </c>
      <c r="M63" t="s">
        <v>22</v>
      </c>
      <c r="N63">
        <v>13</v>
      </c>
      <c r="O63">
        <v>7</v>
      </c>
      <c r="P63">
        <v>11.785</v>
      </c>
      <c r="Q63">
        <v>7</v>
      </c>
      <c r="R63">
        <v>11.785</v>
      </c>
    </row>
    <row r="64" spans="1:18" hidden="1" x14ac:dyDescent="0.3">
      <c r="A64" t="s">
        <v>271</v>
      </c>
      <c r="B64" t="s">
        <v>272</v>
      </c>
      <c r="C64" s="1" t="str">
        <f t="shared" si="8"/>
        <v>21:0892</v>
      </c>
      <c r="D64" s="1" t="str">
        <f t="shared" si="9"/>
        <v>21:0146</v>
      </c>
      <c r="E64" t="s">
        <v>273</v>
      </c>
      <c r="F64" t="s">
        <v>274</v>
      </c>
      <c r="H64">
        <v>69.887478299999998</v>
      </c>
      <c r="I64">
        <v>-75.157144700000003</v>
      </c>
      <c r="J64" s="1" t="str">
        <f t="shared" si="6"/>
        <v>NGR lake sediment grab sample</v>
      </c>
      <c r="K64" s="1" t="str">
        <f t="shared" si="7"/>
        <v>&lt;177 micron (NGR)</v>
      </c>
      <c r="L64">
        <v>8</v>
      </c>
      <c r="M64" t="s">
        <v>31</v>
      </c>
      <c r="N64">
        <v>14</v>
      </c>
      <c r="O64">
        <v>16</v>
      </c>
      <c r="P64">
        <v>11.41</v>
      </c>
      <c r="Q64">
        <v>21</v>
      </c>
      <c r="R64">
        <v>11.41</v>
      </c>
    </row>
    <row r="65" spans="1:18" hidden="1" x14ac:dyDescent="0.3">
      <c r="A65" t="s">
        <v>275</v>
      </c>
      <c r="B65" t="s">
        <v>276</v>
      </c>
      <c r="C65" s="1" t="str">
        <f t="shared" si="8"/>
        <v>21:0892</v>
      </c>
      <c r="D65" s="1" t="str">
        <f t="shared" si="9"/>
        <v>21:0146</v>
      </c>
      <c r="E65" t="s">
        <v>277</v>
      </c>
      <c r="F65" t="s">
        <v>278</v>
      </c>
      <c r="H65">
        <v>69.886747200000002</v>
      </c>
      <c r="I65">
        <v>-75.220557999999997</v>
      </c>
      <c r="J65" s="1" t="str">
        <f t="shared" si="6"/>
        <v>NGR lake sediment grab sample</v>
      </c>
      <c r="K65" s="1" t="str">
        <f t="shared" si="7"/>
        <v>&lt;177 micron (NGR)</v>
      </c>
      <c r="L65">
        <v>8</v>
      </c>
      <c r="M65" t="s">
        <v>234</v>
      </c>
      <c r="N65">
        <v>15</v>
      </c>
      <c r="O65">
        <v>7</v>
      </c>
      <c r="P65">
        <v>14.55</v>
      </c>
      <c r="Q65">
        <v>7</v>
      </c>
      <c r="R65">
        <v>14.55</v>
      </c>
    </row>
    <row r="66" spans="1:18" hidden="1" x14ac:dyDescent="0.3">
      <c r="A66" t="s">
        <v>279</v>
      </c>
      <c r="B66" t="s">
        <v>280</v>
      </c>
      <c r="C66" s="1" t="str">
        <f t="shared" si="8"/>
        <v>21:0892</v>
      </c>
      <c r="D66" s="1" t="str">
        <f t="shared" si="9"/>
        <v>21:0146</v>
      </c>
      <c r="E66" t="s">
        <v>281</v>
      </c>
      <c r="F66" t="s">
        <v>282</v>
      </c>
      <c r="H66">
        <v>69.876483100000002</v>
      </c>
      <c r="I66">
        <v>-75.238888399999993</v>
      </c>
      <c r="J66" s="1" t="str">
        <f t="shared" ref="J66:J97" si="10">HYPERLINK("http://geochem.nrcan.gc.ca/cdogs/content/kwd/kwd020027_e.htm", "NGR lake sediment grab sample")</f>
        <v>NGR lake sediment grab sample</v>
      </c>
      <c r="K66" s="1" t="str">
        <f t="shared" ref="K66:K97" si="11">HYPERLINK("http://geochem.nrcan.gc.ca/cdogs/content/kwd/kwd080006_e.htm", "&lt;177 micron (NGR)")</f>
        <v>&lt;177 micron (NGR)</v>
      </c>
      <c r="L66">
        <v>8</v>
      </c>
      <c r="M66" t="s">
        <v>239</v>
      </c>
      <c r="N66">
        <v>16</v>
      </c>
      <c r="O66">
        <v>7</v>
      </c>
      <c r="P66">
        <v>7.9950000000000001</v>
      </c>
      <c r="Q66">
        <v>14</v>
      </c>
      <c r="R66">
        <v>7.9950000000000001</v>
      </c>
    </row>
    <row r="67" spans="1:18" hidden="1" x14ac:dyDescent="0.3">
      <c r="A67" t="s">
        <v>283</v>
      </c>
      <c r="B67" t="s">
        <v>284</v>
      </c>
      <c r="C67" s="1" t="str">
        <f t="shared" si="8"/>
        <v>21:0892</v>
      </c>
      <c r="D67" s="1" t="str">
        <f t="shared" si="9"/>
        <v>21:0146</v>
      </c>
      <c r="E67" t="s">
        <v>281</v>
      </c>
      <c r="F67" t="s">
        <v>285</v>
      </c>
      <c r="H67">
        <v>69.876483100000002</v>
      </c>
      <c r="I67">
        <v>-75.238888399999993</v>
      </c>
      <c r="J67" s="1" t="str">
        <f t="shared" si="10"/>
        <v>NGR lake sediment grab sample</v>
      </c>
      <c r="K67" s="1" t="str">
        <f t="shared" si="11"/>
        <v>&lt;177 micron (NGR)</v>
      </c>
      <c r="L67">
        <v>8</v>
      </c>
      <c r="M67" t="s">
        <v>243</v>
      </c>
      <c r="N67">
        <v>17</v>
      </c>
      <c r="O67">
        <v>10</v>
      </c>
      <c r="P67">
        <v>8.0399999999999991</v>
      </c>
      <c r="Q67">
        <v>15</v>
      </c>
      <c r="R67">
        <v>8.0399999999999991</v>
      </c>
    </row>
    <row r="68" spans="1:18" hidden="1" x14ac:dyDescent="0.3">
      <c r="A68" t="s">
        <v>286</v>
      </c>
      <c r="B68" t="s">
        <v>287</v>
      </c>
      <c r="C68" s="1" t="str">
        <f t="shared" si="8"/>
        <v>21:0892</v>
      </c>
      <c r="D68" s="1" t="str">
        <f t="shared" si="9"/>
        <v>21:0146</v>
      </c>
      <c r="E68" t="s">
        <v>288</v>
      </c>
      <c r="F68" t="s">
        <v>289</v>
      </c>
      <c r="H68">
        <v>69.852662199999997</v>
      </c>
      <c r="I68">
        <v>-75.163804099999993</v>
      </c>
      <c r="J68" s="1" t="str">
        <f t="shared" si="10"/>
        <v>NGR lake sediment grab sample</v>
      </c>
      <c r="K68" s="1" t="str">
        <f t="shared" si="11"/>
        <v>&lt;177 micron (NGR)</v>
      </c>
      <c r="L68">
        <v>8</v>
      </c>
      <c r="M68" t="s">
        <v>56</v>
      </c>
      <c r="N68">
        <v>18</v>
      </c>
      <c r="O68">
        <v>9</v>
      </c>
      <c r="P68">
        <v>7.4349999999999996</v>
      </c>
      <c r="Q68">
        <v>8</v>
      </c>
      <c r="R68">
        <v>7.4349999999999996</v>
      </c>
    </row>
    <row r="69" spans="1:18" hidden="1" x14ac:dyDescent="0.3">
      <c r="A69" t="s">
        <v>290</v>
      </c>
      <c r="B69" t="s">
        <v>291</v>
      </c>
      <c r="C69" s="1" t="str">
        <f t="shared" si="8"/>
        <v>21:0892</v>
      </c>
      <c r="D69" s="1" t="str">
        <f t="shared" si="9"/>
        <v>21:0146</v>
      </c>
      <c r="E69" t="s">
        <v>292</v>
      </c>
      <c r="F69" t="s">
        <v>293</v>
      </c>
      <c r="H69">
        <v>69.131286200000005</v>
      </c>
      <c r="I69">
        <v>-73.239715000000004</v>
      </c>
      <c r="J69" s="1" t="str">
        <f t="shared" si="10"/>
        <v>NGR lake sediment grab sample</v>
      </c>
      <c r="K69" s="1" t="str">
        <f t="shared" si="11"/>
        <v>&lt;177 micron (NGR)</v>
      </c>
      <c r="L69">
        <v>9</v>
      </c>
      <c r="M69" t="s">
        <v>22</v>
      </c>
      <c r="N69">
        <v>19</v>
      </c>
      <c r="O69">
        <v>4</v>
      </c>
      <c r="P69">
        <v>17.754999999999999</v>
      </c>
      <c r="Q69">
        <v>7</v>
      </c>
      <c r="R69">
        <v>17.754999999999999</v>
      </c>
    </row>
    <row r="70" spans="1:18" hidden="1" x14ac:dyDescent="0.3">
      <c r="A70" t="s">
        <v>294</v>
      </c>
      <c r="B70" t="s">
        <v>295</v>
      </c>
      <c r="C70" s="1" t="str">
        <f t="shared" si="8"/>
        <v>21:0892</v>
      </c>
      <c r="D70" s="1" t="str">
        <f t="shared" si="9"/>
        <v>21:0146</v>
      </c>
      <c r="E70" t="s">
        <v>296</v>
      </c>
      <c r="F70" t="s">
        <v>297</v>
      </c>
      <c r="H70">
        <v>69.034957199999994</v>
      </c>
      <c r="I70">
        <v>-73.174738000000005</v>
      </c>
      <c r="J70" s="1" t="str">
        <f t="shared" si="10"/>
        <v>NGR lake sediment grab sample</v>
      </c>
      <c r="K70" s="1" t="str">
        <f t="shared" si="11"/>
        <v>&lt;177 micron (NGR)</v>
      </c>
      <c r="L70">
        <v>10</v>
      </c>
      <c r="M70" t="s">
        <v>22</v>
      </c>
      <c r="N70">
        <v>20</v>
      </c>
      <c r="O70">
        <v>5</v>
      </c>
      <c r="P70">
        <v>6.5149999999999997</v>
      </c>
      <c r="Q70">
        <v>9</v>
      </c>
      <c r="R70">
        <v>6.5149999999999997</v>
      </c>
    </row>
    <row r="71" spans="1:18" hidden="1" x14ac:dyDescent="0.3">
      <c r="A71" t="s">
        <v>298</v>
      </c>
      <c r="B71" t="s">
        <v>299</v>
      </c>
      <c r="C71" s="1" t="str">
        <f t="shared" si="8"/>
        <v>21:0892</v>
      </c>
      <c r="D71" s="1" t="str">
        <f t="shared" si="9"/>
        <v>21:0146</v>
      </c>
      <c r="E71" t="s">
        <v>300</v>
      </c>
      <c r="F71" t="s">
        <v>301</v>
      </c>
      <c r="H71">
        <v>69.068590700000001</v>
      </c>
      <c r="I71">
        <v>-74.097568999999993</v>
      </c>
      <c r="J71" s="1" t="str">
        <f t="shared" si="10"/>
        <v>NGR lake sediment grab sample</v>
      </c>
      <c r="K71" s="1" t="str">
        <f t="shared" si="11"/>
        <v>&lt;177 micron (NGR)</v>
      </c>
      <c r="L71">
        <v>11</v>
      </c>
      <c r="M71" t="s">
        <v>69</v>
      </c>
      <c r="N71">
        <v>21</v>
      </c>
    </row>
    <row r="72" spans="1:18" hidden="1" x14ac:dyDescent="0.3">
      <c r="A72" t="s">
        <v>302</v>
      </c>
      <c r="B72" t="s">
        <v>303</v>
      </c>
      <c r="C72" s="1" t="str">
        <f t="shared" si="8"/>
        <v>21:0892</v>
      </c>
      <c r="D72" s="1" t="str">
        <f t="shared" si="9"/>
        <v>21:0146</v>
      </c>
      <c r="E72" t="s">
        <v>300</v>
      </c>
      <c r="F72" t="s">
        <v>304</v>
      </c>
      <c r="H72">
        <v>69.068590700000001</v>
      </c>
      <c r="I72">
        <v>-74.097568999999993</v>
      </c>
      <c r="J72" s="1" t="str">
        <f t="shared" si="10"/>
        <v>NGR lake sediment grab sample</v>
      </c>
      <c r="K72" s="1" t="str">
        <f t="shared" si="11"/>
        <v>&lt;177 micron (NGR)</v>
      </c>
      <c r="L72">
        <v>11</v>
      </c>
      <c r="M72" t="s">
        <v>73</v>
      </c>
      <c r="N72">
        <v>22</v>
      </c>
      <c r="O72">
        <v>7</v>
      </c>
      <c r="P72">
        <v>10.220000000000001</v>
      </c>
      <c r="Q72">
        <v>8</v>
      </c>
      <c r="R72">
        <v>10.220000000000001</v>
      </c>
    </row>
    <row r="73" spans="1:18" hidden="1" x14ac:dyDescent="0.3">
      <c r="A73" t="s">
        <v>305</v>
      </c>
      <c r="B73" t="s">
        <v>306</v>
      </c>
      <c r="C73" s="1" t="str">
        <f t="shared" si="8"/>
        <v>21:0892</v>
      </c>
      <c r="D73" s="1" t="str">
        <f t="shared" si="9"/>
        <v>21:0146</v>
      </c>
      <c r="E73" t="s">
        <v>307</v>
      </c>
      <c r="F73" t="s">
        <v>308</v>
      </c>
      <c r="H73">
        <v>69.090205499999996</v>
      </c>
      <c r="I73">
        <v>-73.967120899999998</v>
      </c>
      <c r="J73" s="1" t="str">
        <f t="shared" si="10"/>
        <v>NGR lake sediment grab sample</v>
      </c>
      <c r="K73" s="1" t="str">
        <f t="shared" si="11"/>
        <v>&lt;177 micron (NGR)</v>
      </c>
      <c r="L73">
        <v>11</v>
      </c>
      <c r="M73" t="s">
        <v>22</v>
      </c>
      <c r="N73">
        <v>23</v>
      </c>
      <c r="O73">
        <v>6</v>
      </c>
      <c r="P73">
        <v>13.53</v>
      </c>
      <c r="Q73">
        <v>8</v>
      </c>
      <c r="R73">
        <v>13.53</v>
      </c>
    </row>
    <row r="74" spans="1:18" hidden="1" x14ac:dyDescent="0.3">
      <c r="A74" t="s">
        <v>309</v>
      </c>
      <c r="B74" t="s">
        <v>310</v>
      </c>
      <c r="C74" s="1" t="str">
        <f t="shared" si="8"/>
        <v>21:0892</v>
      </c>
      <c r="D74" s="1" t="str">
        <f t="shared" si="9"/>
        <v>21:0146</v>
      </c>
      <c r="E74" t="s">
        <v>311</v>
      </c>
      <c r="F74" t="s">
        <v>312</v>
      </c>
      <c r="H74">
        <v>69.141426199999998</v>
      </c>
      <c r="I74">
        <v>-74.8013026</v>
      </c>
      <c r="J74" s="1" t="str">
        <f t="shared" si="10"/>
        <v>NGR lake sediment grab sample</v>
      </c>
      <c r="K74" s="1" t="str">
        <f t="shared" si="11"/>
        <v>&lt;177 micron (NGR)</v>
      </c>
      <c r="L74">
        <v>12</v>
      </c>
      <c r="M74" t="s">
        <v>22</v>
      </c>
      <c r="N74">
        <v>24</v>
      </c>
      <c r="O74">
        <v>5</v>
      </c>
      <c r="P74">
        <v>15.975</v>
      </c>
      <c r="Q74">
        <v>8</v>
      </c>
      <c r="R74">
        <v>15.975</v>
      </c>
    </row>
    <row r="75" spans="1:18" hidden="1" x14ac:dyDescent="0.3">
      <c r="A75" t="s">
        <v>313</v>
      </c>
      <c r="B75" t="s">
        <v>314</v>
      </c>
      <c r="C75" s="1" t="str">
        <f t="shared" si="8"/>
        <v>21:0892</v>
      </c>
      <c r="D75" s="1" t="str">
        <f t="shared" si="9"/>
        <v>21:0146</v>
      </c>
      <c r="E75" t="s">
        <v>315</v>
      </c>
      <c r="F75" t="s">
        <v>316</v>
      </c>
      <c r="H75">
        <v>69.2670526</v>
      </c>
      <c r="I75">
        <v>-74.862719299999995</v>
      </c>
      <c r="J75" s="1" t="str">
        <f t="shared" si="10"/>
        <v>NGR lake sediment grab sample</v>
      </c>
      <c r="K75" s="1" t="str">
        <f t="shared" si="11"/>
        <v>&lt;177 micron (NGR)</v>
      </c>
      <c r="L75">
        <v>13</v>
      </c>
      <c r="M75" t="s">
        <v>22</v>
      </c>
      <c r="N75">
        <v>25</v>
      </c>
      <c r="O75">
        <v>1</v>
      </c>
      <c r="P75">
        <v>11.765000000000001</v>
      </c>
      <c r="Q75">
        <v>5</v>
      </c>
      <c r="R75">
        <v>11.765000000000001</v>
      </c>
    </row>
    <row r="76" spans="1:18" hidden="1" x14ac:dyDescent="0.3">
      <c r="A76" t="s">
        <v>317</v>
      </c>
      <c r="B76" t="s">
        <v>318</v>
      </c>
      <c r="C76" s="1" t="str">
        <f t="shared" si="8"/>
        <v>21:0892</v>
      </c>
      <c r="D76" s="1" t="str">
        <f t="shared" si="9"/>
        <v>21:0146</v>
      </c>
      <c r="E76" t="s">
        <v>319</v>
      </c>
      <c r="F76" t="s">
        <v>320</v>
      </c>
      <c r="H76">
        <v>69.204269100000005</v>
      </c>
      <c r="I76">
        <v>-74.8737651</v>
      </c>
      <c r="J76" s="1" t="str">
        <f t="shared" si="10"/>
        <v>NGR lake sediment grab sample</v>
      </c>
      <c r="K76" s="1" t="str">
        <f t="shared" si="11"/>
        <v>&lt;177 micron (NGR)</v>
      </c>
      <c r="L76">
        <v>13</v>
      </c>
      <c r="M76" t="s">
        <v>31</v>
      </c>
      <c r="N76">
        <v>26</v>
      </c>
      <c r="O76">
        <v>8</v>
      </c>
      <c r="P76">
        <v>13.9</v>
      </c>
      <c r="Q76">
        <v>1</v>
      </c>
      <c r="R76">
        <v>13.9</v>
      </c>
    </row>
    <row r="77" spans="1:18" hidden="1" x14ac:dyDescent="0.3">
      <c r="A77" t="s">
        <v>321</v>
      </c>
      <c r="B77" t="s">
        <v>322</v>
      </c>
      <c r="C77" s="1" t="str">
        <f t="shared" si="8"/>
        <v>21:0892</v>
      </c>
      <c r="D77" s="1" t="str">
        <f t="shared" si="9"/>
        <v>21:0146</v>
      </c>
      <c r="E77" t="s">
        <v>323</v>
      </c>
      <c r="F77" t="s">
        <v>324</v>
      </c>
      <c r="H77">
        <v>69.1697487</v>
      </c>
      <c r="I77">
        <v>-74.881473600000007</v>
      </c>
      <c r="J77" s="1" t="str">
        <f t="shared" si="10"/>
        <v>NGR lake sediment grab sample</v>
      </c>
      <c r="K77" s="1" t="str">
        <f t="shared" si="11"/>
        <v>&lt;177 micron (NGR)</v>
      </c>
      <c r="L77">
        <v>13</v>
      </c>
      <c r="M77" t="s">
        <v>56</v>
      </c>
      <c r="N77">
        <v>27</v>
      </c>
      <c r="O77">
        <v>3</v>
      </c>
      <c r="P77">
        <v>15.53</v>
      </c>
      <c r="Q77">
        <v>1</v>
      </c>
      <c r="R77">
        <v>15.53</v>
      </c>
    </row>
    <row r="78" spans="1:18" hidden="1" x14ac:dyDescent="0.3">
      <c r="A78" t="s">
        <v>325</v>
      </c>
      <c r="B78" t="s">
        <v>326</v>
      </c>
      <c r="C78" s="1" t="str">
        <f t="shared" si="8"/>
        <v>21:0892</v>
      </c>
      <c r="D78" s="1" t="str">
        <f t="shared" si="9"/>
        <v>21:0146</v>
      </c>
      <c r="E78" t="s">
        <v>327</v>
      </c>
      <c r="F78" t="s">
        <v>328</v>
      </c>
      <c r="H78">
        <v>69.079930599999997</v>
      </c>
      <c r="I78">
        <v>-75.324236499999998</v>
      </c>
      <c r="J78" s="1" t="str">
        <f t="shared" si="10"/>
        <v>NGR lake sediment grab sample</v>
      </c>
      <c r="K78" s="1" t="str">
        <f t="shared" si="11"/>
        <v>&lt;177 micron (NGR)</v>
      </c>
      <c r="L78">
        <v>14</v>
      </c>
      <c r="M78" t="s">
        <v>22</v>
      </c>
      <c r="N78">
        <v>28</v>
      </c>
      <c r="O78">
        <v>10</v>
      </c>
      <c r="P78">
        <v>15.315</v>
      </c>
      <c r="Q78">
        <v>9</v>
      </c>
      <c r="R78">
        <v>15.315</v>
      </c>
    </row>
    <row r="79" spans="1:18" hidden="1" x14ac:dyDescent="0.3">
      <c r="A79" t="s">
        <v>329</v>
      </c>
      <c r="B79" t="s">
        <v>330</v>
      </c>
      <c r="C79" s="1" t="str">
        <f t="shared" si="8"/>
        <v>21:0892</v>
      </c>
      <c r="D79" s="1" t="str">
        <f t="shared" si="9"/>
        <v>21:0146</v>
      </c>
      <c r="E79" t="s">
        <v>331</v>
      </c>
      <c r="F79" t="s">
        <v>332</v>
      </c>
      <c r="H79">
        <v>69.4863</v>
      </c>
      <c r="I79">
        <v>-75.186214100000001</v>
      </c>
      <c r="J79" s="1" t="str">
        <f t="shared" si="10"/>
        <v>NGR lake sediment grab sample</v>
      </c>
      <c r="K79" s="1" t="str">
        <f t="shared" si="11"/>
        <v>&lt;177 micron (NGR)</v>
      </c>
      <c r="L79">
        <v>15</v>
      </c>
      <c r="M79" t="s">
        <v>22</v>
      </c>
      <c r="N79">
        <v>29</v>
      </c>
      <c r="O79">
        <v>1</v>
      </c>
      <c r="P79">
        <v>10.945</v>
      </c>
      <c r="Q79">
        <v>1</v>
      </c>
      <c r="R79">
        <v>10.945</v>
      </c>
    </row>
    <row r="80" spans="1:18" hidden="1" x14ac:dyDescent="0.3">
      <c r="A80" t="s">
        <v>333</v>
      </c>
      <c r="B80" t="s">
        <v>334</v>
      </c>
      <c r="C80" s="1" t="str">
        <f t="shared" si="8"/>
        <v>21:0892</v>
      </c>
      <c r="D80" s="1" t="str">
        <f t="shared" si="9"/>
        <v>21:0146</v>
      </c>
      <c r="E80" t="s">
        <v>335</v>
      </c>
      <c r="F80" t="s">
        <v>336</v>
      </c>
      <c r="H80">
        <v>69.699828400000001</v>
      </c>
      <c r="I80">
        <v>-75.906167800000006</v>
      </c>
      <c r="J80" s="1" t="str">
        <f t="shared" si="10"/>
        <v>NGR lake sediment grab sample</v>
      </c>
      <c r="K80" s="1" t="str">
        <f t="shared" si="11"/>
        <v>&lt;177 micron (NGR)</v>
      </c>
      <c r="L80">
        <v>16</v>
      </c>
      <c r="M80" t="s">
        <v>69</v>
      </c>
      <c r="N80">
        <v>30</v>
      </c>
      <c r="O80">
        <v>1</v>
      </c>
      <c r="P80">
        <v>11.185</v>
      </c>
      <c r="Q80">
        <v>1</v>
      </c>
      <c r="R80">
        <v>11.185</v>
      </c>
    </row>
    <row r="81" spans="1:18" hidden="1" x14ac:dyDescent="0.3">
      <c r="A81" t="s">
        <v>337</v>
      </c>
      <c r="B81" t="s">
        <v>338</v>
      </c>
      <c r="C81" s="1" t="str">
        <f t="shared" si="8"/>
        <v>21:0892</v>
      </c>
      <c r="D81" s="1" t="str">
        <f t="shared" si="9"/>
        <v>21:0146</v>
      </c>
      <c r="E81" t="s">
        <v>335</v>
      </c>
      <c r="F81" t="s">
        <v>339</v>
      </c>
      <c r="H81">
        <v>69.699828400000001</v>
      </c>
      <c r="I81">
        <v>-75.906167800000006</v>
      </c>
      <c r="J81" s="1" t="str">
        <f t="shared" si="10"/>
        <v>NGR lake sediment grab sample</v>
      </c>
      <c r="K81" s="1" t="str">
        <f t="shared" si="11"/>
        <v>&lt;177 micron (NGR)</v>
      </c>
      <c r="L81">
        <v>16</v>
      </c>
      <c r="M81" t="s">
        <v>73</v>
      </c>
      <c r="N81">
        <v>31</v>
      </c>
    </row>
    <row r="82" spans="1:18" hidden="1" x14ac:dyDescent="0.3">
      <c r="A82" t="s">
        <v>340</v>
      </c>
      <c r="B82" t="s">
        <v>341</v>
      </c>
      <c r="C82" s="1" t="str">
        <f t="shared" si="8"/>
        <v>21:0892</v>
      </c>
      <c r="D82" s="1" t="str">
        <f t="shared" si="9"/>
        <v>21:0146</v>
      </c>
      <c r="E82" t="s">
        <v>342</v>
      </c>
      <c r="F82" t="s">
        <v>343</v>
      </c>
      <c r="H82">
        <v>69.433533299999993</v>
      </c>
      <c r="I82">
        <v>-75.873336399999999</v>
      </c>
      <c r="J82" s="1" t="str">
        <f t="shared" si="10"/>
        <v>NGR lake sediment grab sample</v>
      </c>
      <c r="K82" s="1" t="str">
        <f t="shared" si="11"/>
        <v>&lt;177 micron (NGR)</v>
      </c>
      <c r="L82">
        <v>17</v>
      </c>
      <c r="M82" t="s">
        <v>22</v>
      </c>
      <c r="N82">
        <v>32</v>
      </c>
      <c r="O82">
        <v>1</v>
      </c>
      <c r="P82">
        <v>9.9700000000000006</v>
      </c>
      <c r="Q82">
        <v>1</v>
      </c>
      <c r="R82">
        <v>9.9700000000000006</v>
      </c>
    </row>
    <row r="83" spans="1:18" hidden="1" x14ac:dyDescent="0.3">
      <c r="A83" t="s">
        <v>344</v>
      </c>
      <c r="B83" t="s">
        <v>345</v>
      </c>
      <c r="C83" s="1" t="str">
        <f t="shared" ref="C83:C114" si="12">HYPERLINK("http://geochem.nrcan.gc.ca/cdogs/content/bdl/bdl210892_e.htm", "21:0892")</f>
        <v>21:0892</v>
      </c>
      <c r="D83" s="1" t="str">
        <f t="shared" ref="D83:D114" si="13">HYPERLINK("http://geochem.nrcan.gc.ca/cdogs/content/svy/svy210146_e.htm", "21:0146")</f>
        <v>21:0146</v>
      </c>
      <c r="E83" t="s">
        <v>346</v>
      </c>
      <c r="F83" t="s">
        <v>347</v>
      </c>
      <c r="H83">
        <v>69.221027899999996</v>
      </c>
      <c r="I83">
        <v>-74.252801599999998</v>
      </c>
      <c r="J83" s="1" t="str">
        <f t="shared" si="10"/>
        <v>NGR lake sediment grab sample</v>
      </c>
      <c r="K83" s="1" t="str">
        <f t="shared" si="11"/>
        <v>&lt;177 micron (NGR)</v>
      </c>
      <c r="L83">
        <v>18</v>
      </c>
      <c r="M83" t="s">
        <v>22</v>
      </c>
      <c r="N83">
        <v>33</v>
      </c>
      <c r="O83">
        <v>6</v>
      </c>
      <c r="P83">
        <v>18.475000000000001</v>
      </c>
      <c r="Q83">
        <v>4</v>
      </c>
      <c r="R83">
        <v>18.475000000000001</v>
      </c>
    </row>
    <row r="84" spans="1:18" hidden="1" x14ac:dyDescent="0.3">
      <c r="A84" t="s">
        <v>348</v>
      </c>
      <c r="B84" t="s">
        <v>349</v>
      </c>
      <c r="C84" s="1" t="str">
        <f t="shared" si="12"/>
        <v>21:0892</v>
      </c>
      <c r="D84" s="1" t="str">
        <f t="shared" si="13"/>
        <v>21:0146</v>
      </c>
      <c r="E84" t="s">
        <v>350</v>
      </c>
      <c r="F84" t="s">
        <v>351</v>
      </c>
      <c r="H84">
        <v>69.089144399999995</v>
      </c>
      <c r="I84">
        <v>-74.285595499999999</v>
      </c>
      <c r="J84" s="1" t="str">
        <f t="shared" si="10"/>
        <v>NGR lake sediment grab sample</v>
      </c>
      <c r="K84" s="1" t="str">
        <f t="shared" si="11"/>
        <v>&lt;177 micron (NGR)</v>
      </c>
      <c r="L84">
        <v>19</v>
      </c>
      <c r="M84" t="s">
        <v>22</v>
      </c>
      <c r="N84">
        <v>34</v>
      </c>
      <c r="O84">
        <v>6</v>
      </c>
      <c r="P84">
        <v>9.9049999999999994</v>
      </c>
      <c r="Q84">
        <v>8</v>
      </c>
      <c r="R84">
        <v>9.9049999999999994</v>
      </c>
    </row>
    <row r="85" spans="1:18" hidden="1" x14ac:dyDescent="0.3">
      <c r="A85" t="s">
        <v>352</v>
      </c>
      <c r="B85" t="s">
        <v>353</v>
      </c>
      <c r="C85" s="1" t="str">
        <f t="shared" si="12"/>
        <v>21:0892</v>
      </c>
      <c r="D85" s="1" t="str">
        <f t="shared" si="13"/>
        <v>21:0146</v>
      </c>
      <c r="E85" t="s">
        <v>354</v>
      </c>
      <c r="F85" t="s">
        <v>355</v>
      </c>
      <c r="H85">
        <v>69.049888899999999</v>
      </c>
      <c r="I85">
        <v>-73.701819200000003</v>
      </c>
      <c r="J85" s="1" t="str">
        <f t="shared" si="10"/>
        <v>NGR lake sediment grab sample</v>
      </c>
      <c r="K85" s="1" t="str">
        <f t="shared" si="11"/>
        <v>&lt;177 micron (NGR)</v>
      </c>
      <c r="L85">
        <v>20</v>
      </c>
      <c r="M85" t="s">
        <v>22</v>
      </c>
      <c r="N85">
        <v>35</v>
      </c>
      <c r="O85">
        <v>4</v>
      </c>
      <c r="P85">
        <v>16.739999999999998</v>
      </c>
      <c r="Q85">
        <v>4</v>
      </c>
      <c r="R85">
        <v>16.739999999999998</v>
      </c>
    </row>
    <row r="86" spans="1:18" hidden="1" x14ac:dyDescent="0.3">
      <c r="A86" t="s">
        <v>356</v>
      </c>
      <c r="B86" t="s">
        <v>357</v>
      </c>
      <c r="C86" s="1" t="str">
        <f t="shared" si="12"/>
        <v>21:0892</v>
      </c>
      <c r="D86" s="1" t="str">
        <f t="shared" si="13"/>
        <v>21:0146</v>
      </c>
      <c r="E86" t="s">
        <v>358</v>
      </c>
      <c r="F86" t="s">
        <v>359</v>
      </c>
      <c r="H86">
        <v>69.116576499999994</v>
      </c>
      <c r="I86">
        <v>-72.0936612</v>
      </c>
      <c r="J86" s="1" t="str">
        <f t="shared" si="10"/>
        <v>NGR lake sediment grab sample</v>
      </c>
      <c r="K86" s="1" t="str">
        <f t="shared" si="11"/>
        <v>&lt;177 micron (NGR)</v>
      </c>
      <c r="L86">
        <v>20</v>
      </c>
      <c r="M86" t="s">
        <v>31</v>
      </c>
      <c r="N86">
        <v>36</v>
      </c>
      <c r="O86">
        <v>7</v>
      </c>
      <c r="P86">
        <v>6.3650000000000002</v>
      </c>
      <c r="Q86">
        <v>8</v>
      </c>
      <c r="R86">
        <v>6.3650000000000002</v>
      </c>
    </row>
    <row r="87" spans="1:18" hidden="1" x14ac:dyDescent="0.3">
      <c r="A87" t="s">
        <v>360</v>
      </c>
      <c r="B87" t="s">
        <v>361</v>
      </c>
      <c r="C87" s="1" t="str">
        <f t="shared" si="12"/>
        <v>21:0892</v>
      </c>
      <c r="D87" s="1" t="str">
        <f t="shared" si="13"/>
        <v>21:0146</v>
      </c>
      <c r="E87" t="s">
        <v>362</v>
      </c>
      <c r="F87" t="s">
        <v>363</v>
      </c>
      <c r="H87">
        <v>69.092373899999998</v>
      </c>
      <c r="I87">
        <v>-72.143242900000004</v>
      </c>
      <c r="J87" s="1" t="str">
        <f t="shared" si="10"/>
        <v>NGR lake sediment grab sample</v>
      </c>
      <c r="K87" s="1" t="str">
        <f t="shared" si="11"/>
        <v>&lt;177 micron (NGR)</v>
      </c>
      <c r="L87">
        <v>20</v>
      </c>
      <c r="M87" t="s">
        <v>56</v>
      </c>
      <c r="N87">
        <v>37</v>
      </c>
      <c r="O87">
        <v>8</v>
      </c>
      <c r="P87">
        <v>7.56</v>
      </c>
      <c r="Q87">
        <v>10</v>
      </c>
      <c r="R87">
        <v>7.56</v>
      </c>
    </row>
    <row r="88" spans="1:18" hidden="1" x14ac:dyDescent="0.3">
      <c r="A88" t="s">
        <v>364</v>
      </c>
      <c r="B88" t="s">
        <v>365</v>
      </c>
      <c r="C88" s="1" t="str">
        <f t="shared" si="12"/>
        <v>21:0892</v>
      </c>
      <c r="D88" s="1" t="str">
        <f t="shared" si="13"/>
        <v>21:0146</v>
      </c>
      <c r="E88" t="s">
        <v>366</v>
      </c>
      <c r="F88" t="s">
        <v>367</v>
      </c>
      <c r="H88">
        <v>69.266936200000004</v>
      </c>
      <c r="I88">
        <v>-72.878682900000001</v>
      </c>
      <c r="J88" s="1" t="str">
        <f t="shared" si="10"/>
        <v>NGR lake sediment grab sample</v>
      </c>
      <c r="K88" s="1" t="str">
        <f t="shared" si="11"/>
        <v>&lt;177 micron (NGR)</v>
      </c>
      <c r="L88">
        <v>21</v>
      </c>
      <c r="M88" t="s">
        <v>22</v>
      </c>
      <c r="N88">
        <v>38</v>
      </c>
      <c r="O88">
        <v>11</v>
      </c>
      <c r="P88">
        <v>11.81</v>
      </c>
      <c r="Q88">
        <v>15</v>
      </c>
      <c r="R88">
        <v>11.81</v>
      </c>
    </row>
    <row r="89" spans="1:18" hidden="1" x14ac:dyDescent="0.3">
      <c r="A89" t="s">
        <v>368</v>
      </c>
      <c r="B89" t="s">
        <v>369</v>
      </c>
      <c r="C89" s="1" t="str">
        <f t="shared" si="12"/>
        <v>21:0892</v>
      </c>
      <c r="D89" s="1" t="str">
        <f t="shared" si="13"/>
        <v>21:0146</v>
      </c>
      <c r="E89" t="s">
        <v>370</v>
      </c>
      <c r="F89" t="s">
        <v>371</v>
      </c>
      <c r="H89">
        <v>69.4140278</v>
      </c>
      <c r="I89">
        <v>-72.312462199999999</v>
      </c>
      <c r="J89" s="1" t="str">
        <f t="shared" si="10"/>
        <v>NGR lake sediment grab sample</v>
      </c>
      <c r="K89" s="1" t="str">
        <f t="shared" si="11"/>
        <v>&lt;177 micron (NGR)</v>
      </c>
      <c r="L89">
        <v>21</v>
      </c>
      <c r="M89" t="s">
        <v>31</v>
      </c>
      <c r="N89">
        <v>39</v>
      </c>
      <c r="O89">
        <v>5</v>
      </c>
      <c r="P89">
        <v>19.190000000000001</v>
      </c>
      <c r="Q89">
        <v>4</v>
      </c>
      <c r="R89">
        <v>19.190000000000001</v>
      </c>
    </row>
    <row r="90" spans="1:18" hidden="1" x14ac:dyDescent="0.3">
      <c r="A90" t="s">
        <v>372</v>
      </c>
      <c r="B90" t="s">
        <v>373</v>
      </c>
      <c r="C90" s="1" t="str">
        <f t="shared" si="12"/>
        <v>21:0892</v>
      </c>
      <c r="D90" s="1" t="str">
        <f t="shared" si="13"/>
        <v>21:0146</v>
      </c>
      <c r="E90" t="s">
        <v>374</v>
      </c>
      <c r="F90" t="s">
        <v>375</v>
      </c>
      <c r="H90">
        <v>69.418148299999999</v>
      </c>
      <c r="I90">
        <v>-72.407066</v>
      </c>
      <c r="J90" s="1" t="str">
        <f t="shared" si="10"/>
        <v>NGR lake sediment grab sample</v>
      </c>
      <c r="K90" s="1" t="str">
        <f t="shared" si="11"/>
        <v>&lt;177 micron (NGR)</v>
      </c>
      <c r="L90">
        <v>21</v>
      </c>
      <c r="M90" t="s">
        <v>56</v>
      </c>
      <c r="N90">
        <v>40</v>
      </c>
      <c r="O90">
        <v>12</v>
      </c>
      <c r="P90">
        <v>14.03</v>
      </c>
      <c r="Q90">
        <v>12</v>
      </c>
      <c r="R90">
        <v>14.03</v>
      </c>
    </row>
    <row r="91" spans="1:18" hidden="1" x14ac:dyDescent="0.3">
      <c r="A91" t="s">
        <v>376</v>
      </c>
      <c r="B91" t="s">
        <v>377</v>
      </c>
      <c r="C91" s="1" t="str">
        <f t="shared" si="12"/>
        <v>21:0892</v>
      </c>
      <c r="D91" s="1" t="str">
        <f t="shared" si="13"/>
        <v>21:0146</v>
      </c>
      <c r="E91" t="s">
        <v>378</v>
      </c>
      <c r="F91" t="s">
        <v>379</v>
      </c>
      <c r="H91">
        <v>69.399834299999995</v>
      </c>
      <c r="I91">
        <v>-72.701078600000002</v>
      </c>
      <c r="J91" s="1" t="str">
        <f t="shared" si="10"/>
        <v>NGR lake sediment grab sample</v>
      </c>
      <c r="K91" s="1" t="str">
        <f t="shared" si="11"/>
        <v>&lt;177 micron (NGR)</v>
      </c>
      <c r="L91">
        <v>22</v>
      </c>
      <c r="M91" t="s">
        <v>22</v>
      </c>
      <c r="N91">
        <v>41</v>
      </c>
      <c r="O91">
        <v>1</v>
      </c>
      <c r="P91">
        <v>6.5750000000000002</v>
      </c>
      <c r="Q91">
        <v>1</v>
      </c>
      <c r="R91">
        <v>6.5750000000000002</v>
      </c>
    </row>
    <row r="92" spans="1:18" hidden="1" x14ac:dyDescent="0.3">
      <c r="A92" t="s">
        <v>380</v>
      </c>
      <c r="B92" t="s">
        <v>381</v>
      </c>
      <c r="C92" s="1" t="str">
        <f t="shared" si="12"/>
        <v>21:0892</v>
      </c>
      <c r="D92" s="1" t="str">
        <f t="shared" si="13"/>
        <v>21:0146</v>
      </c>
      <c r="E92" t="s">
        <v>382</v>
      </c>
      <c r="F92" t="s">
        <v>383</v>
      </c>
      <c r="H92">
        <v>69.354827499999999</v>
      </c>
      <c r="I92">
        <v>-72.967023999999995</v>
      </c>
      <c r="J92" s="1" t="str">
        <f t="shared" si="10"/>
        <v>NGR lake sediment grab sample</v>
      </c>
      <c r="K92" s="1" t="str">
        <f t="shared" si="11"/>
        <v>&lt;177 micron (NGR)</v>
      </c>
      <c r="L92">
        <v>22</v>
      </c>
      <c r="M92" t="s">
        <v>69</v>
      </c>
      <c r="N92">
        <v>42</v>
      </c>
    </row>
    <row r="93" spans="1:18" hidden="1" x14ac:dyDescent="0.3">
      <c r="A93" t="s">
        <v>384</v>
      </c>
      <c r="B93" t="s">
        <v>385</v>
      </c>
      <c r="C93" s="1" t="str">
        <f t="shared" si="12"/>
        <v>21:0892</v>
      </c>
      <c r="D93" s="1" t="str">
        <f t="shared" si="13"/>
        <v>21:0146</v>
      </c>
      <c r="E93" t="s">
        <v>382</v>
      </c>
      <c r="F93" t="s">
        <v>386</v>
      </c>
      <c r="H93">
        <v>69.354827499999999</v>
      </c>
      <c r="I93">
        <v>-72.967023999999995</v>
      </c>
      <c r="J93" s="1" t="str">
        <f t="shared" si="10"/>
        <v>NGR lake sediment grab sample</v>
      </c>
      <c r="K93" s="1" t="str">
        <f t="shared" si="11"/>
        <v>&lt;177 micron (NGR)</v>
      </c>
      <c r="L93">
        <v>22</v>
      </c>
      <c r="M93" t="s">
        <v>73</v>
      </c>
      <c r="N93">
        <v>43</v>
      </c>
      <c r="O93">
        <v>1</v>
      </c>
      <c r="P93">
        <v>4.09</v>
      </c>
      <c r="Q93">
        <v>1</v>
      </c>
      <c r="R93">
        <v>4.09</v>
      </c>
    </row>
    <row r="94" spans="1:18" hidden="1" x14ac:dyDescent="0.3">
      <c r="A94" t="s">
        <v>387</v>
      </c>
      <c r="B94" t="s">
        <v>388</v>
      </c>
      <c r="C94" s="1" t="str">
        <f t="shared" si="12"/>
        <v>21:0892</v>
      </c>
      <c r="D94" s="1" t="str">
        <f t="shared" si="13"/>
        <v>21:0146</v>
      </c>
      <c r="E94" t="s">
        <v>389</v>
      </c>
      <c r="F94" t="s">
        <v>390</v>
      </c>
      <c r="H94">
        <v>69.342769200000006</v>
      </c>
      <c r="I94">
        <v>-72.908188800000005</v>
      </c>
      <c r="J94" s="1" t="str">
        <f t="shared" si="10"/>
        <v>NGR lake sediment grab sample</v>
      </c>
      <c r="K94" s="1" t="str">
        <f t="shared" si="11"/>
        <v>&lt;177 micron (NGR)</v>
      </c>
      <c r="L94">
        <v>22</v>
      </c>
      <c r="M94" t="s">
        <v>31</v>
      </c>
      <c r="N94">
        <v>44</v>
      </c>
      <c r="O94">
        <v>7</v>
      </c>
      <c r="P94">
        <v>8.15</v>
      </c>
      <c r="Q94">
        <v>10</v>
      </c>
      <c r="R94">
        <v>8.15</v>
      </c>
    </row>
    <row r="95" spans="1:18" hidden="1" x14ac:dyDescent="0.3">
      <c r="A95" t="s">
        <v>391</v>
      </c>
      <c r="B95" t="s">
        <v>392</v>
      </c>
      <c r="C95" s="1" t="str">
        <f t="shared" si="12"/>
        <v>21:0892</v>
      </c>
      <c r="D95" s="1" t="str">
        <f t="shared" si="13"/>
        <v>21:0146</v>
      </c>
      <c r="E95" t="s">
        <v>393</v>
      </c>
      <c r="F95" t="s">
        <v>394</v>
      </c>
      <c r="H95">
        <v>69.271519100000006</v>
      </c>
      <c r="I95">
        <v>-72.729502800000006</v>
      </c>
      <c r="J95" s="1" t="str">
        <f t="shared" si="10"/>
        <v>NGR lake sediment grab sample</v>
      </c>
      <c r="K95" s="1" t="str">
        <f t="shared" si="11"/>
        <v>&lt;177 micron (NGR)</v>
      </c>
      <c r="L95">
        <v>22</v>
      </c>
      <c r="M95" t="s">
        <v>56</v>
      </c>
      <c r="N95">
        <v>45</v>
      </c>
      <c r="O95">
        <v>1</v>
      </c>
      <c r="P95">
        <v>13.36</v>
      </c>
      <c r="Q95">
        <v>5</v>
      </c>
      <c r="R95">
        <v>13.36</v>
      </c>
    </row>
    <row r="96" spans="1:18" hidden="1" x14ac:dyDescent="0.3">
      <c r="A96" t="s">
        <v>395</v>
      </c>
      <c r="B96" t="s">
        <v>396</v>
      </c>
      <c r="C96" s="1" t="str">
        <f t="shared" si="12"/>
        <v>21:0892</v>
      </c>
      <c r="D96" s="1" t="str">
        <f t="shared" si="13"/>
        <v>21:0146</v>
      </c>
      <c r="E96" t="s">
        <v>397</v>
      </c>
      <c r="F96" t="s">
        <v>398</v>
      </c>
      <c r="H96">
        <v>69.2554102</v>
      </c>
      <c r="I96">
        <v>-72.684032400000007</v>
      </c>
      <c r="J96" s="1" t="str">
        <f t="shared" si="10"/>
        <v>NGR lake sediment grab sample</v>
      </c>
      <c r="K96" s="1" t="str">
        <f t="shared" si="11"/>
        <v>&lt;177 micron (NGR)</v>
      </c>
      <c r="L96">
        <v>22</v>
      </c>
      <c r="M96" t="s">
        <v>148</v>
      </c>
      <c r="N96">
        <v>46</v>
      </c>
      <c r="O96">
        <v>5</v>
      </c>
      <c r="P96">
        <v>9.6449999999999996</v>
      </c>
      <c r="Q96">
        <v>1</v>
      </c>
      <c r="R96">
        <v>9.6449999999999996</v>
      </c>
    </row>
    <row r="97" spans="1:18" hidden="1" x14ac:dyDescent="0.3">
      <c r="A97" t="s">
        <v>399</v>
      </c>
      <c r="B97" t="s">
        <v>400</v>
      </c>
      <c r="C97" s="1" t="str">
        <f t="shared" si="12"/>
        <v>21:0892</v>
      </c>
      <c r="D97" s="1" t="str">
        <f t="shared" si="13"/>
        <v>21:0146</v>
      </c>
      <c r="E97" t="s">
        <v>401</v>
      </c>
      <c r="F97" t="s">
        <v>402</v>
      </c>
      <c r="H97">
        <v>69.216418000000004</v>
      </c>
      <c r="I97">
        <v>-72.541785399999995</v>
      </c>
      <c r="J97" s="1" t="str">
        <f t="shared" si="10"/>
        <v>NGR lake sediment grab sample</v>
      </c>
      <c r="K97" s="1" t="str">
        <f t="shared" si="11"/>
        <v>&lt;177 micron (NGR)</v>
      </c>
      <c r="L97">
        <v>22</v>
      </c>
      <c r="M97" t="s">
        <v>153</v>
      </c>
      <c r="N97">
        <v>47</v>
      </c>
      <c r="O97">
        <v>5</v>
      </c>
      <c r="P97">
        <v>11.97</v>
      </c>
      <c r="Q97">
        <v>3</v>
      </c>
      <c r="R97">
        <v>11.97</v>
      </c>
    </row>
    <row r="98" spans="1:18" hidden="1" x14ac:dyDescent="0.3">
      <c r="A98" t="s">
        <v>403</v>
      </c>
      <c r="B98" t="s">
        <v>404</v>
      </c>
      <c r="C98" s="1" t="str">
        <f t="shared" si="12"/>
        <v>21:0892</v>
      </c>
      <c r="D98" s="1" t="str">
        <f t="shared" si="13"/>
        <v>21:0146</v>
      </c>
      <c r="E98" t="s">
        <v>405</v>
      </c>
      <c r="F98" t="s">
        <v>406</v>
      </c>
      <c r="H98">
        <v>69.242358199999998</v>
      </c>
      <c r="I98">
        <v>-72.436058900000006</v>
      </c>
      <c r="J98" s="1" t="str">
        <f t="shared" ref="J98:J114" si="14">HYPERLINK("http://geochem.nrcan.gc.ca/cdogs/content/kwd/kwd020027_e.htm", "NGR lake sediment grab sample")</f>
        <v>NGR lake sediment grab sample</v>
      </c>
      <c r="K98" s="1" t="str">
        <f t="shared" ref="K98:K114" si="15">HYPERLINK("http://geochem.nrcan.gc.ca/cdogs/content/kwd/kwd080006_e.htm", "&lt;177 micron (NGR)")</f>
        <v>&lt;177 micron (NGR)</v>
      </c>
      <c r="L98">
        <v>22</v>
      </c>
      <c r="M98" t="s">
        <v>407</v>
      </c>
      <c r="N98">
        <v>48</v>
      </c>
      <c r="O98">
        <v>6</v>
      </c>
      <c r="P98">
        <v>14.375</v>
      </c>
      <c r="Q98">
        <v>4</v>
      </c>
      <c r="R98">
        <v>14.375</v>
      </c>
    </row>
    <row r="99" spans="1:18" hidden="1" x14ac:dyDescent="0.3">
      <c r="A99" t="s">
        <v>408</v>
      </c>
      <c r="B99" t="s">
        <v>409</v>
      </c>
      <c r="C99" s="1" t="str">
        <f t="shared" si="12"/>
        <v>21:0892</v>
      </c>
      <c r="D99" s="1" t="str">
        <f t="shared" si="13"/>
        <v>21:0146</v>
      </c>
      <c r="E99" t="s">
        <v>410</v>
      </c>
      <c r="F99" t="s">
        <v>411</v>
      </c>
      <c r="H99">
        <v>69.294969499999993</v>
      </c>
      <c r="I99">
        <v>-72.583415299999999</v>
      </c>
      <c r="J99" s="1" t="str">
        <f t="shared" si="14"/>
        <v>NGR lake sediment grab sample</v>
      </c>
      <c r="K99" s="1" t="str">
        <f t="shared" si="15"/>
        <v>&lt;177 micron (NGR)</v>
      </c>
      <c r="L99">
        <v>23</v>
      </c>
      <c r="M99" t="s">
        <v>234</v>
      </c>
      <c r="N99">
        <v>49</v>
      </c>
      <c r="O99">
        <v>1</v>
      </c>
      <c r="P99">
        <v>25.4</v>
      </c>
      <c r="Q99">
        <v>1</v>
      </c>
      <c r="R99">
        <v>25.4</v>
      </c>
    </row>
    <row r="100" spans="1:18" hidden="1" x14ac:dyDescent="0.3">
      <c r="A100" t="s">
        <v>412</v>
      </c>
      <c r="B100" t="s">
        <v>413</v>
      </c>
      <c r="C100" s="1" t="str">
        <f t="shared" si="12"/>
        <v>21:0892</v>
      </c>
      <c r="D100" s="1" t="str">
        <f t="shared" si="13"/>
        <v>21:0146</v>
      </c>
      <c r="E100" t="s">
        <v>414</v>
      </c>
      <c r="F100" t="s">
        <v>415</v>
      </c>
      <c r="H100">
        <v>69.311041299999999</v>
      </c>
      <c r="I100">
        <v>-72.593726200000006</v>
      </c>
      <c r="J100" s="1" t="str">
        <f t="shared" si="14"/>
        <v>NGR lake sediment grab sample</v>
      </c>
      <c r="K100" s="1" t="str">
        <f t="shared" si="15"/>
        <v>&lt;177 micron (NGR)</v>
      </c>
      <c r="L100">
        <v>23</v>
      </c>
      <c r="M100" t="s">
        <v>239</v>
      </c>
      <c r="N100">
        <v>50</v>
      </c>
    </row>
    <row r="101" spans="1:18" hidden="1" x14ac:dyDescent="0.3">
      <c r="A101" t="s">
        <v>416</v>
      </c>
      <c r="B101" t="s">
        <v>417</v>
      </c>
      <c r="C101" s="1" t="str">
        <f t="shared" si="12"/>
        <v>21:0892</v>
      </c>
      <c r="D101" s="1" t="str">
        <f t="shared" si="13"/>
        <v>21:0146</v>
      </c>
      <c r="E101" t="s">
        <v>414</v>
      </c>
      <c r="F101" t="s">
        <v>418</v>
      </c>
      <c r="H101">
        <v>69.311041299999999</v>
      </c>
      <c r="I101">
        <v>-72.593726200000006</v>
      </c>
      <c r="J101" s="1" t="str">
        <f t="shared" si="14"/>
        <v>NGR lake sediment grab sample</v>
      </c>
      <c r="K101" s="1" t="str">
        <f t="shared" si="15"/>
        <v>&lt;177 micron (NGR)</v>
      </c>
      <c r="L101">
        <v>23</v>
      </c>
      <c r="M101" t="s">
        <v>243</v>
      </c>
      <c r="N101">
        <v>51</v>
      </c>
    </row>
    <row r="102" spans="1:18" hidden="1" x14ac:dyDescent="0.3">
      <c r="A102" t="s">
        <v>419</v>
      </c>
      <c r="B102" t="s">
        <v>420</v>
      </c>
      <c r="C102" s="1" t="str">
        <f t="shared" si="12"/>
        <v>21:0892</v>
      </c>
      <c r="D102" s="1" t="str">
        <f t="shared" si="13"/>
        <v>21:0146</v>
      </c>
      <c r="E102" t="s">
        <v>421</v>
      </c>
      <c r="F102" t="s">
        <v>422</v>
      </c>
      <c r="H102">
        <v>69.349553700000001</v>
      </c>
      <c r="I102">
        <v>-72.560834799999995</v>
      </c>
      <c r="J102" s="1" t="str">
        <f t="shared" si="14"/>
        <v>NGR lake sediment grab sample</v>
      </c>
      <c r="K102" s="1" t="str">
        <f t="shared" si="15"/>
        <v>&lt;177 micron (NGR)</v>
      </c>
      <c r="L102">
        <v>23</v>
      </c>
      <c r="M102" t="s">
        <v>22</v>
      </c>
      <c r="N102">
        <v>52</v>
      </c>
      <c r="O102">
        <v>3</v>
      </c>
      <c r="P102">
        <v>18.524999999999999</v>
      </c>
      <c r="Q102">
        <v>6</v>
      </c>
      <c r="R102">
        <v>18.524999999999999</v>
      </c>
    </row>
    <row r="103" spans="1:18" hidden="1" x14ac:dyDescent="0.3">
      <c r="A103" t="s">
        <v>423</v>
      </c>
      <c r="B103" t="s">
        <v>424</v>
      </c>
      <c r="C103" s="1" t="str">
        <f t="shared" si="12"/>
        <v>21:0892</v>
      </c>
      <c r="D103" s="1" t="str">
        <f t="shared" si="13"/>
        <v>21:0146</v>
      </c>
      <c r="E103" t="s">
        <v>425</v>
      </c>
      <c r="F103" t="s">
        <v>426</v>
      </c>
      <c r="H103">
        <v>69.371809499999998</v>
      </c>
      <c r="I103">
        <v>-72.969953200000006</v>
      </c>
      <c r="J103" s="1" t="str">
        <f t="shared" si="14"/>
        <v>NGR lake sediment grab sample</v>
      </c>
      <c r="K103" s="1" t="str">
        <f t="shared" si="15"/>
        <v>&lt;177 micron (NGR)</v>
      </c>
      <c r="L103">
        <v>23</v>
      </c>
      <c r="M103" t="s">
        <v>31</v>
      </c>
      <c r="N103">
        <v>53</v>
      </c>
      <c r="O103">
        <v>8</v>
      </c>
      <c r="P103">
        <v>15.89</v>
      </c>
      <c r="Q103">
        <v>9</v>
      </c>
      <c r="R103">
        <v>15.89</v>
      </c>
    </row>
    <row r="104" spans="1:18" hidden="1" x14ac:dyDescent="0.3">
      <c r="A104" t="s">
        <v>427</v>
      </c>
      <c r="B104" t="s">
        <v>428</v>
      </c>
      <c r="C104" s="1" t="str">
        <f t="shared" si="12"/>
        <v>21:0892</v>
      </c>
      <c r="D104" s="1" t="str">
        <f t="shared" si="13"/>
        <v>21:0146</v>
      </c>
      <c r="E104" t="s">
        <v>429</v>
      </c>
      <c r="F104" t="s">
        <v>430</v>
      </c>
      <c r="H104">
        <v>69.364602700000006</v>
      </c>
      <c r="I104">
        <v>-73.058307600000006</v>
      </c>
      <c r="J104" s="1" t="str">
        <f t="shared" si="14"/>
        <v>NGR lake sediment grab sample</v>
      </c>
      <c r="K104" s="1" t="str">
        <f t="shared" si="15"/>
        <v>&lt;177 micron (NGR)</v>
      </c>
      <c r="L104">
        <v>23</v>
      </c>
      <c r="M104" t="s">
        <v>56</v>
      </c>
      <c r="N104">
        <v>54</v>
      </c>
      <c r="O104">
        <v>1</v>
      </c>
      <c r="P104">
        <v>10.595000000000001</v>
      </c>
      <c r="Q104">
        <v>1</v>
      </c>
      <c r="R104">
        <v>10.595000000000001</v>
      </c>
    </row>
    <row r="105" spans="1:18" hidden="1" x14ac:dyDescent="0.3">
      <c r="A105" t="s">
        <v>431</v>
      </c>
      <c r="B105" t="s">
        <v>432</v>
      </c>
      <c r="C105" s="1" t="str">
        <f t="shared" si="12"/>
        <v>21:0892</v>
      </c>
      <c r="D105" s="1" t="str">
        <f t="shared" si="13"/>
        <v>21:0146</v>
      </c>
      <c r="E105" t="s">
        <v>433</v>
      </c>
      <c r="F105" t="s">
        <v>434</v>
      </c>
      <c r="H105">
        <v>69.023808799999998</v>
      </c>
      <c r="I105">
        <v>-73.091906800000004</v>
      </c>
      <c r="J105" s="1" t="str">
        <f t="shared" si="14"/>
        <v>NGR lake sediment grab sample</v>
      </c>
      <c r="K105" s="1" t="str">
        <f t="shared" si="15"/>
        <v>&lt;177 micron (NGR)</v>
      </c>
      <c r="L105">
        <v>23</v>
      </c>
      <c r="M105" t="s">
        <v>148</v>
      </c>
      <c r="N105">
        <v>55</v>
      </c>
      <c r="O105">
        <v>1</v>
      </c>
      <c r="P105">
        <v>19.184999999999999</v>
      </c>
      <c r="Q105">
        <v>6</v>
      </c>
      <c r="R105">
        <v>19.184999999999999</v>
      </c>
    </row>
    <row r="106" spans="1:18" hidden="1" x14ac:dyDescent="0.3">
      <c r="A106" t="s">
        <v>435</v>
      </c>
      <c r="B106" t="s">
        <v>436</v>
      </c>
      <c r="C106" s="1" t="str">
        <f t="shared" si="12"/>
        <v>21:0892</v>
      </c>
      <c r="D106" s="1" t="str">
        <f t="shared" si="13"/>
        <v>21:0146</v>
      </c>
      <c r="E106" t="s">
        <v>437</v>
      </c>
      <c r="F106" t="s">
        <v>438</v>
      </c>
      <c r="H106">
        <v>69.141687899999994</v>
      </c>
      <c r="I106">
        <v>-73.532760499999995</v>
      </c>
      <c r="J106" s="1" t="str">
        <f t="shared" si="14"/>
        <v>NGR lake sediment grab sample</v>
      </c>
      <c r="K106" s="1" t="str">
        <f t="shared" si="15"/>
        <v>&lt;177 micron (NGR)</v>
      </c>
      <c r="L106">
        <v>23</v>
      </c>
      <c r="M106" t="s">
        <v>153</v>
      </c>
      <c r="N106">
        <v>56</v>
      </c>
      <c r="O106">
        <v>1</v>
      </c>
      <c r="P106">
        <v>16.004999999999999</v>
      </c>
      <c r="Q106">
        <v>7</v>
      </c>
      <c r="R106">
        <v>16.004999999999999</v>
      </c>
    </row>
    <row r="107" spans="1:18" hidden="1" x14ac:dyDescent="0.3">
      <c r="A107" t="s">
        <v>439</v>
      </c>
      <c r="B107" t="s">
        <v>440</v>
      </c>
      <c r="C107" s="1" t="str">
        <f t="shared" si="12"/>
        <v>21:0892</v>
      </c>
      <c r="D107" s="1" t="str">
        <f t="shared" si="13"/>
        <v>21:0146</v>
      </c>
      <c r="E107" t="s">
        <v>441</v>
      </c>
      <c r="F107" t="s">
        <v>442</v>
      </c>
      <c r="H107">
        <v>69.160501600000003</v>
      </c>
      <c r="I107">
        <v>-73.520612600000007</v>
      </c>
      <c r="J107" s="1" t="str">
        <f t="shared" si="14"/>
        <v>NGR lake sediment grab sample</v>
      </c>
      <c r="K107" s="1" t="str">
        <f t="shared" si="15"/>
        <v>&lt;177 micron (NGR)</v>
      </c>
      <c r="L107">
        <v>23</v>
      </c>
      <c r="M107" t="s">
        <v>407</v>
      </c>
      <c r="N107">
        <v>57</v>
      </c>
      <c r="O107">
        <v>1</v>
      </c>
      <c r="P107">
        <v>9.8049999999999997</v>
      </c>
      <c r="Q107">
        <v>7</v>
      </c>
      <c r="R107">
        <v>9.8049999999999997</v>
      </c>
    </row>
    <row r="108" spans="1:18" hidden="1" x14ac:dyDescent="0.3">
      <c r="A108" t="s">
        <v>443</v>
      </c>
      <c r="B108" t="s">
        <v>444</v>
      </c>
      <c r="C108" s="1" t="str">
        <f t="shared" si="12"/>
        <v>21:0892</v>
      </c>
      <c r="D108" s="1" t="str">
        <f t="shared" si="13"/>
        <v>21:0146</v>
      </c>
      <c r="E108" t="s">
        <v>445</v>
      </c>
      <c r="F108" t="s">
        <v>446</v>
      </c>
      <c r="H108">
        <v>69.201209899999995</v>
      </c>
      <c r="I108">
        <v>-73.641923000000006</v>
      </c>
      <c r="J108" s="1" t="str">
        <f t="shared" si="14"/>
        <v>NGR lake sediment grab sample</v>
      </c>
      <c r="K108" s="1" t="str">
        <f t="shared" si="15"/>
        <v>&lt;177 micron (NGR)</v>
      </c>
      <c r="L108">
        <v>24</v>
      </c>
      <c r="M108" t="s">
        <v>22</v>
      </c>
      <c r="N108">
        <v>58</v>
      </c>
      <c r="O108">
        <v>1</v>
      </c>
      <c r="P108">
        <v>12.78</v>
      </c>
      <c r="Q108">
        <v>1</v>
      </c>
      <c r="R108">
        <v>12.78</v>
      </c>
    </row>
    <row r="109" spans="1:18" hidden="1" x14ac:dyDescent="0.3">
      <c r="A109" t="s">
        <v>447</v>
      </c>
      <c r="B109" t="s">
        <v>448</v>
      </c>
      <c r="C109" s="1" t="str">
        <f t="shared" si="12"/>
        <v>21:0892</v>
      </c>
      <c r="D109" s="1" t="str">
        <f t="shared" si="13"/>
        <v>21:0146</v>
      </c>
      <c r="E109" t="s">
        <v>449</v>
      </c>
      <c r="F109" t="s">
        <v>450</v>
      </c>
      <c r="H109">
        <v>69.2262901</v>
      </c>
      <c r="I109">
        <v>-73.083275099999994</v>
      </c>
      <c r="J109" s="1" t="str">
        <f t="shared" si="14"/>
        <v>NGR lake sediment grab sample</v>
      </c>
      <c r="K109" s="1" t="str">
        <f t="shared" si="15"/>
        <v>&lt;177 micron (NGR)</v>
      </c>
      <c r="L109">
        <v>24</v>
      </c>
      <c r="M109" t="s">
        <v>31</v>
      </c>
      <c r="N109">
        <v>59</v>
      </c>
      <c r="O109">
        <v>4</v>
      </c>
      <c r="P109">
        <v>18.79</v>
      </c>
      <c r="Q109">
        <v>5</v>
      </c>
      <c r="R109">
        <v>18.79</v>
      </c>
    </row>
    <row r="110" spans="1:18" hidden="1" x14ac:dyDescent="0.3">
      <c r="A110" t="s">
        <v>451</v>
      </c>
      <c r="B110" t="s">
        <v>452</v>
      </c>
      <c r="C110" s="1" t="str">
        <f t="shared" si="12"/>
        <v>21:0892</v>
      </c>
      <c r="D110" s="1" t="str">
        <f t="shared" si="13"/>
        <v>21:0146</v>
      </c>
      <c r="E110" t="s">
        <v>453</v>
      </c>
      <c r="F110" t="s">
        <v>454</v>
      </c>
      <c r="H110">
        <v>69.191685399999997</v>
      </c>
      <c r="I110">
        <v>-72.949074600000003</v>
      </c>
      <c r="J110" s="1" t="str">
        <f t="shared" si="14"/>
        <v>NGR lake sediment grab sample</v>
      </c>
      <c r="K110" s="1" t="str">
        <f t="shared" si="15"/>
        <v>&lt;177 micron (NGR)</v>
      </c>
      <c r="L110">
        <v>24</v>
      </c>
      <c r="M110" t="s">
        <v>56</v>
      </c>
      <c r="N110">
        <v>60</v>
      </c>
      <c r="O110">
        <v>1</v>
      </c>
      <c r="P110">
        <v>9.11</v>
      </c>
      <c r="Q110">
        <v>6</v>
      </c>
      <c r="R110">
        <v>9.11</v>
      </c>
    </row>
    <row r="111" spans="1:18" hidden="1" x14ac:dyDescent="0.3">
      <c r="A111" t="s">
        <v>455</v>
      </c>
      <c r="B111" t="s">
        <v>456</v>
      </c>
      <c r="C111" s="1" t="str">
        <f t="shared" si="12"/>
        <v>21:0892</v>
      </c>
      <c r="D111" s="1" t="str">
        <f t="shared" si="13"/>
        <v>21:0146</v>
      </c>
      <c r="E111" t="s">
        <v>457</v>
      </c>
      <c r="F111" t="s">
        <v>458</v>
      </c>
      <c r="H111">
        <v>69.159334799999996</v>
      </c>
      <c r="I111">
        <v>-72.879698399999995</v>
      </c>
      <c r="J111" s="1" t="str">
        <f t="shared" si="14"/>
        <v>NGR lake sediment grab sample</v>
      </c>
      <c r="K111" s="1" t="str">
        <f t="shared" si="15"/>
        <v>&lt;177 micron (NGR)</v>
      </c>
      <c r="L111">
        <v>24</v>
      </c>
      <c r="M111" t="s">
        <v>148</v>
      </c>
      <c r="N111">
        <v>61</v>
      </c>
      <c r="O111">
        <v>10</v>
      </c>
      <c r="P111">
        <v>17.434999999999999</v>
      </c>
      <c r="Q111">
        <v>8</v>
      </c>
      <c r="R111">
        <v>17.434999999999999</v>
      </c>
    </row>
    <row r="112" spans="1:18" hidden="1" x14ac:dyDescent="0.3">
      <c r="A112" t="s">
        <v>459</v>
      </c>
      <c r="B112" t="s">
        <v>460</v>
      </c>
      <c r="C112" s="1" t="str">
        <f t="shared" si="12"/>
        <v>21:0892</v>
      </c>
      <c r="D112" s="1" t="str">
        <f t="shared" si="13"/>
        <v>21:0146</v>
      </c>
      <c r="E112" t="s">
        <v>461</v>
      </c>
      <c r="F112" t="s">
        <v>462</v>
      </c>
      <c r="H112">
        <v>69.1545287</v>
      </c>
      <c r="I112">
        <v>-72.808340900000005</v>
      </c>
      <c r="J112" s="1" t="str">
        <f t="shared" si="14"/>
        <v>NGR lake sediment grab sample</v>
      </c>
      <c r="K112" s="1" t="str">
        <f t="shared" si="15"/>
        <v>&lt;177 micron (NGR)</v>
      </c>
      <c r="L112">
        <v>24</v>
      </c>
      <c r="M112" t="s">
        <v>69</v>
      </c>
      <c r="N112">
        <v>62</v>
      </c>
      <c r="O112">
        <v>6</v>
      </c>
      <c r="P112">
        <v>13.994999999999999</v>
      </c>
      <c r="Q112">
        <v>7</v>
      </c>
      <c r="R112">
        <v>13.994999999999999</v>
      </c>
    </row>
    <row r="113" spans="1:18" hidden="1" x14ac:dyDescent="0.3">
      <c r="A113" t="s">
        <v>463</v>
      </c>
      <c r="B113" t="s">
        <v>464</v>
      </c>
      <c r="C113" s="1" t="str">
        <f t="shared" si="12"/>
        <v>21:0892</v>
      </c>
      <c r="D113" s="1" t="str">
        <f t="shared" si="13"/>
        <v>21:0146</v>
      </c>
      <c r="E113" t="s">
        <v>461</v>
      </c>
      <c r="F113" t="s">
        <v>465</v>
      </c>
      <c r="H113">
        <v>69.1545287</v>
      </c>
      <c r="I113">
        <v>-72.808340900000005</v>
      </c>
      <c r="J113" s="1" t="str">
        <f t="shared" si="14"/>
        <v>NGR lake sediment grab sample</v>
      </c>
      <c r="K113" s="1" t="str">
        <f t="shared" si="15"/>
        <v>&lt;177 micron (NGR)</v>
      </c>
      <c r="L113">
        <v>24</v>
      </c>
      <c r="M113" t="s">
        <v>73</v>
      </c>
      <c r="N113">
        <v>63</v>
      </c>
    </row>
    <row r="114" spans="1:18" hidden="1" x14ac:dyDescent="0.3">
      <c r="A114" t="s">
        <v>466</v>
      </c>
      <c r="B114" t="s">
        <v>467</v>
      </c>
      <c r="C114" s="1" t="str">
        <f t="shared" si="12"/>
        <v>21:0892</v>
      </c>
      <c r="D114" s="1" t="str">
        <f t="shared" si="13"/>
        <v>21:0146</v>
      </c>
      <c r="E114" t="s">
        <v>468</v>
      </c>
      <c r="F114" t="s">
        <v>469</v>
      </c>
      <c r="H114">
        <v>69.017118499999995</v>
      </c>
      <c r="I114">
        <v>-72.250124900000003</v>
      </c>
      <c r="J114" s="1" t="str">
        <f t="shared" si="14"/>
        <v>NGR lake sediment grab sample</v>
      </c>
      <c r="K114" s="1" t="str">
        <f t="shared" si="15"/>
        <v>&lt;177 micron (NGR)</v>
      </c>
      <c r="L114">
        <v>24</v>
      </c>
      <c r="M114" t="s">
        <v>153</v>
      </c>
      <c r="N114">
        <v>64</v>
      </c>
      <c r="O114">
        <v>1</v>
      </c>
      <c r="P114">
        <v>25.035</v>
      </c>
      <c r="Q114">
        <v>1</v>
      </c>
      <c r="R114">
        <v>25.035</v>
      </c>
    </row>
  </sheetData>
  <autoFilter ref="A1:N114">
    <filterColumn colId="0" hiddenButton="1"/>
    <filterColumn colId="1" hiddenButton="1"/>
    <filterColumn colId="2">
      <filters>
        <filter val="21:088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bdl210889_pkg_0149b.xlsx</vt:lpstr>
      <vt:lpstr>pkg_0149b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2024-11-22T07:40:46Z</dcterms:created>
  <dcterms:modified xsi:type="dcterms:W3CDTF">2024-11-22T22:13:10Z</dcterms:modified>
</cp:coreProperties>
</file>