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869_pkg_0455a.xlsx" sheetId="1" r:id="rId1"/>
  </sheets>
  <definedNames>
    <definedName name="_xlnm._FilterDatabase" localSheetId="0" hidden="1">bdl210869_pkg_0455a.xlsx!$A$1:$O$110</definedName>
    <definedName name="pkg_0455a">bdl210869_pkg_0455a.xlsx!$A$1:$W$110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</calcChain>
</file>

<file path=xl/sharedStrings.xml><?xml version="1.0" encoding="utf-8"?>
<sst xmlns="http://schemas.openxmlformats.org/spreadsheetml/2006/main" count="562" uniqueCount="475">
  <si>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</si>
  <si>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</si>
  <si>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</si>
  <si>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</si>
  <si>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</si>
  <si>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</si>
  <si>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</si>
  <si>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</si>
  <si>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</si>
  <si>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</si>
  <si>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</si>
  <si>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</si>
  <si>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</si>
  <si>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</si>
  <si>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Lab_Sample_Type_ID</t>
  </si>
  <si>
    <t>Ag_ICPES</t>
  </si>
  <si>
    <t>Cd_ICPES</t>
  </si>
  <si>
    <t>Cu_ICPES</t>
  </si>
  <si>
    <t>Mn_ICPES</t>
  </si>
  <si>
    <t>Ni_ICPES</t>
  </si>
  <si>
    <t>Pb_ICPES</t>
  </si>
  <si>
    <t>Zn_ICPES</t>
  </si>
  <si>
    <t>Hg_CVAAS</t>
  </si>
  <si>
    <t>068G  :965021:00:------:--:HMC</t>
  </si>
  <si>
    <t>21:0869:000001</t>
  </si>
  <si>
    <t>21:0245:000019</t>
  </si>
  <si>
    <t>21:0245:000019:0005:0001:00</t>
  </si>
  <si>
    <t>0101:s__01</t>
  </si>
  <si>
    <t>068G  :965041:00:------:--:HMC</t>
  </si>
  <si>
    <t>21:0869:000002</t>
  </si>
  <si>
    <t>21:0245:000039</t>
  </si>
  <si>
    <t>21:0245:000039:0005:0001:00</t>
  </si>
  <si>
    <t>068G  :965061:00:------:--:HMC</t>
  </si>
  <si>
    <t>21:0869:000003</t>
  </si>
  <si>
    <t>21:0245:000061</t>
  </si>
  <si>
    <t>21:0245:000061:0005:0001:00</t>
  </si>
  <si>
    <t>068H  :965002:00:------:--:HMC</t>
  </si>
  <si>
    <t>21:0869:000004</t>
  </si>
  <si>
    <t>21:0245:000181</t>
  </si>
  <si>
    <t>21:0245:000181:0005:0001:00</t>
  </si>
  <si>
    <t>068H  :965003:00:------:--:HMC</t>
  </si>
  <si>
    <t>21:0869:000005</t>
  </si>
  <si>
    <t>21:0245:000182</t>
  </si>
  <si>
    <t>21:0245:000182:0005:0001:00</t>
  </si>
  <si>
    <t>0102:s__02</t>
  </si>
  <si>
    <t>068H  :965012:00:------:--:HMC</t>
  </si>
  <si>
    <t>21:0869:000006</t>
  </si>
  <si>
    <t>21:0245:000189</t>
  </si>
  <si>
    <t>21:0245:000189:0005:0001:00</t>
  </si>
  <si>
    <t>0103:s__03</t>
  </si>
  <si>
    <t>068H  :965014:00:------:--:HMC</t>
  </si>
  <si>
    <t>21:0869:000007</t>
  </si>
  <si>
    <t>21:0245:000191</t>
  </si>
  <si>
    <t>21:0245:000191:0005:0001:00</t>
  </si>
  <si>
    <t>0104:s__04</t>
  </si>
  <si>
    <t>068H  :965024:00:------:--:HMC</t>
  </si>
  <si>
    <t>21:0869:000008</t>
  </si>
  <si>
    <t>21:0245:000200</t>
  </si>
  <si>
    <t>21:0245:000200:0005:0001:00</t>
  </si>
  <si>
    <t>068H  :965025:00:------:--:HMC</t>
  </si>
  <si>
    <t>21:0869:000009</t>
  </si>
  <si>
    <t>21:0245:000201</t>
  </si>
  <si>
    <t>21:0245:000201:0005:0001:00</t>
  </si>
  <si>
    <t>068H  :965038:00:------:--:HMC</t>
  </si>
  <si>
    <t>21:0869:000010</t>
  </si>
  <si>
    <t>21:0245:000212</t>
  </si>
  <si>
    <t>21:0245:000212:0005:0001:00</t>
  </si>
  <si>
    <t>068H  :965039:00:------:--:HMC</t>
  </si>
  <si>
    <t>21:0869:000011</t>
  </si>
  <si>
    <t>21:0245:000213</t>
  </si>
  <si>
    <t>21:0245:000213:0005:0001:00</t>
  </si>
  <si>
    <t>068H  :965045:00:------:--:HMC</t>
  </si>
  <si>
    <t>21:0869:000012</t>
  </si>
  <si>
    <t>21:0245:000218</t>
  </si>
  <si>
    <t>21:0245:000218:0005:0001:00</t>
  </si>
  <si>
    <t>068H  :965051:00:------:--:HMC</t>
  </si>
  <si>
    <t>21:0869:000013</t>
  </si>
  <si>
    <t>21:0245:000223</t>
  </si>
  <si>
    <t>21:0245:000223:0005:0001:00</t>
  </si>
  <si>
    <t>068H  :965056:00:------:--:HMC</t>
  </si>
  <si>
    <t>21:0869:000014</t>
  </si>
  <si>
    <t>21:0245:000227</t>
  </si>
  <si>
    <t>21:0245:000227:0005:0001:00</t>
  </si>
  <si>
    <t>068H  :965058:00:------:--:HMC</t>
  </si>
  <si>
    <t>21:0869:000015</t>
  </si>
  <si>
    <t>21:0245:000229</t>
  </si>
  <si>
    <t>21:0245:000229:0005:0001:00</t>
  </si>
  <si>
    <t>068H  :965066:00:------:--:HMC</t>
  </si>
  <si>
    <t>21:0869:000016</t>
  </si>
  <si>
    <t>21:0245:000235</t>
  </si>
  <si>
    <t>21:0245:000235:0005:0001:00</t>
  </si>
  <si>
    <t>068H  :965067:00:------:--:HMC</t>
  </si>
  <si>
    <t>21:0869:000017</t>
  </si>
  <si>
    <t>21:0245:000236</t>
  </si>
  <si>
    <t>21:0245:000236:0005:0001:00</t>
  </si>
  <si>
    <t>068H  :965068:00:------:--:HMC</t>
  </si>
  <si>
    <t>21:0869:000018</t>
  </si>
  <si>
    <t>21:0245:000237</t>
  </si>
  <si>
    <t>21:0245:000237:0005:0001:00</t>
  </si>
  <si>
    <t>068H  :965069:00:------:--:HMC</t>
  </si>
  <si>
    <t>21:0869:000019</t>
  </si>
  <si>
    <t>21:0245:000238</t>
  </si>
  <si>
    <t>21:0245:000238:0005:0001:00</t>
  </si>
  <si>
    <t>068H  :965070:00:------:--:HMC</t>
  </si>
  <si>
    <t>21:0869:000020</t>
  </si>
  <si>
    <t>21:0245:000239</t>
  </si>
  <si>
    <t>21:0245:000239:0005:0001:00</t>
  </si>
  <si>
    <t>0105:s__05</t>
  </si>
  <si>
    <t>068H  :965079:00:------:--:HMC</t>
  </si>
  <si>
    <t>21:0869:000021</t>
  </si>
  <si>
    <t>21:0245:000247</t>
  </si>
  <si>
    <t>21:0245:000247:0005:0001:00</t>
  </si>
  <si>
    <t>0106:s__06</t>
  </si>
  <si>
    <t>068H  :965080:00:------:--:HMC</t>
  </si>
  <si>
    <t>21:0869:000022</t>
  </si>
  <si>
    <t>21:0245:000248</t>
  </si>
  <si>
    <t>21:0245:000248:0005:0001:00</t>
  </si>
  <si>
    <t>0107:s__07</t>
  </si>
  <si>
    <t>068H  :965082:00:------:--:HMC</t>
  </si>
  <si>
    <t>21:0869:000023</t>
  </si>
  <si>
    <t>21:0245:000249</t>
  </si>
  <si>
    <t>21:0245:000249:0005:0001:00</t>
  </si>
  <si>
    <t>068H  :965092:00:------:--:HMC</t>
  </si>
  <si>
    <t>21:0869:000024</t>
  </si>
  <si>
    <t>21:0245:000258</t>
  </si>
  <si>
    <t>21:0245:000258:0005:0001:00</t>
  </si>
  <si>
    <t>068H  :965093:00:------:--:HMC</t>
  </si>
  <si>
    <t>21:0869:000025</t>
  </si>
  <si>
    <t>21:0245:000259</t>
  </si>
  <si>
    <t>21:0245:000259:0005:0001:00</t>
  </si>
  <si>
    <t>069A  :965002:00:------:--:HMC</t>
  </si>
  <si>
    <t>21:0869:000026</t>
  </si>
  <si>
    <t>21:0245:000267</t>
  </si>
  <si>
    <t>21:0245:000267:0005:0001:00</t>
  </si>
  <si>
    <t>069A  :965003:00:------:--:HMC</t>
  </si>
  <si>
    <t>21:0869:000027</t>
  </si>
  <si>
    <t>21:0245:000268</t>
  </si>
  <si>
    <t>21:0245:000268:0005:0001:00</t>
  </si>
  <si>
    <t>069A  :965008:00:------:--:HMC</t>
  </si>
  <si>
    <t>21:0869:000028</t>
  </si>
  <si>
    <t>21:0245:000272</t>
  </si>
  <si>
    <t>21:0245:000272:0005:0001:00</t>
  </si>
  <si>
    <t>069A  :965014:00:------:--:HMC</t>
  </si>
  <si>
    <t>21:0869:000029</t>
  </si>
  <si>
    <t>21:0245:000277</t>
  </si>
  <si>
    <t>21:0245:000277:0005:0001:00</t>
  </si>
  <si>
    <t>069A  :965015:00:------:--:HMC</t>
  </si>
  <si>
    <t>21:0869:000030</t>
  </si>
  <si>
    <t>21:0245:000278</t>
  </si>
  <si>
    <t>21:0245:000278:0005:0001:00</t>
  </si>
  <si>
    <t>069A  :965020:00:------:--:HMC</t>
  </si>
  <si>
    <t>21:0869:000031</t>
  </si>
  <si>
    <t>21:0245:000282</t>
  </si>
  <si>
    <t>21:0245:000282:0005:0001:00</t>
  </si>
  <si>
    <t>069A  :965024:10:------:--:HMC</t>
  </si>
  <si>
    <t>21:0869:000032</t>
  </si>
  <si>
    <t>21:0245:000285</t>
  </si>
  <si>
    <t>21:0245:000285:0005:0001:00</t>
  </si>
  <si>
    <t>0071:ff__1</t>
  </si>
  <si>
    <t>069A  :965025:20:965024:10:HMC</t>
  </si>
  <si>
    <t>21:0869:000033</t>
  </si>
  <si>
    <t>21:0245:000285:0006:0001:00</t>
  </si>
  <si>
    <t>0072:ff__1</t>
  </si>
  <si>
    <t>069A  :965028:00:------:--:HMC</t>
  </si>
  <si>
    <t>21:0869:000034</t>
  </si>
  <si>
    <t>21:0245:000288</t>
  </si>
  <si>
    <t>21:0245:000288:0005:0001:00</t>
  </si>
  <si>
    <t>069A  :965029:00:------:--:HMC</t>
  </si>
  <si>
    <t>21:0869:000035</t>
  </si>
  <si>
    <t>21:0245:000289</t>
  </si>
  <si>
    <t>21:0245:000289:0005:0001:00</t>
  </si>
  <si>
    <t>069A  :965034:00:------:--:HMC</t>
  </si>
  <si>
    <t>21:0869:000036</t>
  </si>
  <si>
    <t>21:0245:000293</t>
  </si>
  <si>
    <t>21:0245:000293:0005:0001:00</t>
  </si>
  <si>
    <t>069A  :965035:00:------:--:HMC</t>
  </si>
  <si>
    <t>21:0869:000037</t>
  </si>
  <si>
    <t>21:0245:000294</t>
  </si>
  <si>
    <t>21:0245:000294:0005:0001:00</t>
  </si>
  <si>
    <t>069A  :965042:00:------:--:HMC</t>
  </si>
  <si>
    <t>21:0869:000038</t>
  </si>
  <si>
    <t>21:0245:000300</t>
  </si>
  <si>
    <t>21:0245:000300:0005:0001:00</t>
  </si>
  <si>
    <t>069A  :965046:00:------:--:HMC</t>
  </si>
  <si>
    <t>21:0869:000039</t>
  </si>
  <si>
    <t>21:0245:000303</t>
  </si>
  <si>
    <t>21:0245:000303:0005:0001:00</t>
  </si>
  <si>
    <t>069A  :965049:00:------:--:HMC</t>
  </si>
  <si>
    <t>21:0869:000040</t>
  </si>
  <si>
    <t>21:0245:000306</t>
  </si>
  <si>
    <t>21:0245:000306:0005:0001:00</t>
  </si>
  <si>
    <t>069A  :965050:00:------:--:HMC</t>
  </si>
  <si>
    <t>21:0869:000041</t>
  </si>
  <si>
    <t>21:0245:000307</t>
  </si>
  <si>
    <t>21:0245:000307:0005:0001:00</t>
  </si>
  <si>
    <t>069A  :965056:00:------:--:HMC</t>
  </si>
  <si>
    <t>21:0869:000042</t>
  </si>
  <si>
    <t>21:0245:000312</t>
  </si>
  <si>
    <t>21:0245:000312:0005:0001:00</t>
  </si>
  <si>
    <t>069A  :965058:00:------:--:HMC</t>
  </si>
  <si>
    <t>21:0869:000043</t>
  </si>
  <si>
    <t>21:0245:000314</t>
  </si>
  <si>
    <t>21:0245:000314:0005:0001:00</t>
  </si>
  <si>
    <t>069A  :965070:00:------:--:HMC</t>
  </si>
  <si>
    <t>21:0869:000044</t>
  </si>
  <si>
    <t>21:0245:000324</t>
  </si>
  <si>
    <t>21:0245:000324:0005:0001:00</t>
  </si>
  <si>
    <t>069A  :965076:00:------:--:HMC</t>
  </si>
  <si>
    <t>21:0869:000045</t>
  </si>
  <si>
    <t>21:0245:000329</t>
  </si>
  <si>
    <t>21:0245:000329:0005:0001:00</t>
  </si>
  <si>
    <t>069A  :965077:00:------:--:HMC</t>
  </si>
  <si>
    <t>21:0869:000046</t>
  </si>
  <si>
    <t>21:0245:000330</t>
  </si>
  <si>
    <t>21:0245:000330:0005:0001:00</t>
  </si>
  <si>
    <t>069A  :965083:00:------:--:HMC</t>
  </si>
  <si>
    <t>21:0869:000047</t>
  </si>
  <si>
    <t>21:0245:000335</t>
  </si>
  <si>
    <t>21:0245:000335:0005:0001:00</t>
  </si>
  <si>
    <t>069B  :965003:00:------:--:HMC</t>
  </si>
  <si>
    <t>21:0869:000048</t>
  </si>
  <si>
    <t>21:0245:000404</t>
  </si>
  <si>
    <t>21:0245:000404:0005:0001:00</t>
  </si>
  <si>
    <t>069B  :965008:00:------:--:HMC</t>
  </si>
  <si>
    <t>21:0869:000049</t>
  </si>
  <si>
    <t>21:0245:000408</t>
  </si>
  <si>
    <t>21:0245:000408:0005:0001:00</t>
  </si>
  <si>
    <t>069B  :965010:00:------:--:HMC</t>
  </si>
  <si>
    <t>21:0869:000050</t>
  </si>
  <si>
    <t>21:0245:000410</t>
  </si>
  <si>
    <t>21:0245:000410:0005:0001:00</t>
  </si>
  <si>
    <t>069B  :965015:00:------:--:HMC</t>
  </si>
  <si>
    <t>21:0869:000051</t>
  </si>
  <si>
    <t>21:0245:000414</t>
  </si>
  <si>
    <t>21:0245:000414:0005:0001:00</t>
  </si>
  <si>
    <t>069B  :965017:00:------:--:HMC</t>
  </si>
  <si>
    <t>21:0869:000052</t>
  </si>
  <si>
    <t>21:0245:000416</t>
  </si>
  <si>
    <t>21:0245:000416:0005:0001:00</t>
  </si>
  <si>
    <t>069B  :965024:00:------:--:HMC</t>
  </si>
  <si>
    <t>21:0869:000053</t>
  </si>
  <si>
    <t>21:0245:000422</t>
  </si>
  <si>
    <t>21:0245:000422:0005:0001:00</t>
  </si>
  <si>
    <t>068H  :975001:00:------:--:HMC</t>
  </si>
  <si>
    <t>21:0880:000001</t>
  </si>
  <si>
    <t>21:0246:000008</t>
  </si>
  <si>
    <t>21:0246:000008:0005:0003:00</t>
  </si>
  <si>
    <t>068H  :975002:00:------:--:HMC</t>
  </si>
  <si>
    <t>21:0880:000002</t>
  </si>
  <si>
    <t>21:0246:000009</t>
  </si>
  <si>
    <t>21:0246:000009:0005:0003:00</t>
  </si>
  <si>
    <t>068H  :975003:00:------:--:HMC</t>
  </si>
  <si>
    <t>21:0880:000003</t>
  </si>
  <si>
    <t>21:0246:000010</t>
  </si>
  <si>
    <t>21:0246:000010:0005:0003:00</t>
  </si>
  <si>
    <t>068H  :975004:00:------:--:HMC</t>
  </si>
  <si>
    <t>21:0880:000004</t>
  </si>
  <si>
    <t>21:0246:000011</t>
  </si>
  <si>
    <t>21:0246:000011:0005:0003:00</t>
  </si>
  <si>
    <t>068H  :975005:00:------:--:HMC</t>
  </si>
  <si>
    <t>21:0880:000005</t>
  </si>
  <si>
    <t>21:0246:000012</t>
  </si>
  <si>
    <t>21:0246:000012:0005:0003:00</t>
  </si>
  <si>
    <t>068H  :975007:00:------:--:HMC</t>
  </si>
  <si>
    <t>21:0880:000006</t>
  </si>
  <si>
    <t>21:0246:000013</t>
  </si>
  <si>
    <t>21:0246:000013:0005:0003:00</t>
  </si>
  <si>
    <t>068H  :975008:00:------:--:HMC</t>
  </si>
  <si>
    <t>21:0880:000007</t>
  </si>
  <si>
    <t>21:0246:000014</t>
  </si>
  <si>
    <t>21:0246:000014:0005:0003:00</t>
  </si>
  <si>
    <t>068H  :975009:00:------:--:HMC</t>
  </si>
  <si>
    <t>21:0880:000008</t>
  </si>
  <si>
    <t>21:0246:000015</t>
  </si>
  <si>
    <t>21:0246:000015:0005:0003:00</t>
  </si>
  <si>
    <t>0108:s__08</t>
  </si>
  <si>
    <t>069A  :975001:00:------:--:HMC</t>
  </si>
  <si>
    <t>21:0880:000009</t>
  </si>
  <si>
    <t>21:0246:000016</t>
  </si>
  <si>
    <t>21:0246:000016:0005:0003:00</t>
  </si>
  <si>
    <t>069A  :975002:00:------:--:HMC</t>
  </si>
  <si>
    <t>21:0880:000010</t>
  </si>
  <si>
    <t>21:0246:000017</t>
  </si>
  <si>
    <t>21:0246:000017:0005:0003:00</t>
  </si>
  <si>
    <t>069A  :975003:00:------:--:HMC</t>
  </si>
  <si>
    <t>21:0880:000011</t>
  </si>
  <si>
    <t>21:0246:000018</t>
  </si>
  <si>
    <t>21:0246:000018:0005:0003:00</t>
  </si>
  <si>
    <t>069A  :975004:00:------:--:HMC</t>
  </si>
  <si>
    <t>21:0880:000012</t>
  </si>
  <si>
    <t>21:0246:000019</t>
  </si>
  <si>
    <t>21:0246:000019:0005:0003:00</t>
  </si>
  <si>
    <t>069A  :975005:00:------:--:HMC</t>
  </si>
  <si>
    <t>21:0880:000013</t>
  </si>
  <si>
    <t>21:0246:000020</t>
  </si>
  <si>
    <t>21:0246:000020:0005:0003:00</t>
  </si>
  <si>
    <t>069A  :975006:00:------:--:HMC</t>
  </si>
  <si>
    <t>21:0880:000014</t>
  </si>
  <si>
    <t>21:0246:000021</t>
  </si>
  <si>
    <t>21:0246:000021:0005:0003:00</t>
  </si>
  <si>
    <t>069A  :975007:00:------:--:HMC</t>
  </si>
  <si>
    <t>21:0880:000015</t>
  </si>
  <si>
    <t>21:0246:000022</t>
  </si>
  <si>
    <t>21:0246:000022:0005:0003:00</t>
  </si>
  <si>
    <t>069A  :975008:00:------:--:HMC</t>
  </si>
  <si>
    <t>21:0880:000016</t>
  </si>
  <si>
    <t>21:0246:000023</t>
  </si>
  <si>
    <t>21:0246:000023:0005:0003:00</t>
  </si>
  <si>
    <t>069A  :975009:00:------:--:HMC</t>
  </si>
  <si>
    <t>21:0880:000017</t>
  </si>
  <si>
    <t>21:0246:000024</t>
  </si>
  <si>
    <t>21:0246:000024:0005:0003:00</t>
  </si>
  <si>
    <t>0109:s__09</t>
  </si>
  <si>
    <t>069A  :975010:00:------:--:HMC</t>
  </si>
  <si>
    <t>21:0880:000018</t>
  </si>
  <si>
    <t>21:0246:000025</t>
  </si>
  <si>
    <t>21:0246:000025:0005:0003:00</t>
  </si>
  <si>
    <t>0110:s__10</t>
  </si>
  <si>
    <t>069A  :975011:00:------:--:HMC</t>
  </si>
  <si>
    <t>21:0880:000019</t>
  </si>
  <si>
    <t>21:0246:000026</t>
  </si>
  <si>
    <t>21:0246:000026:0005:0003:00</t>
  </si>
  <si>
    <t>0111:s__11</t>
  </si>
  <si>
    <t>069A  :975012:00:------:--:HMC</t>
  </si>
  <si>
    <t>21:0880:000020</t>
  </si>
  <si>
    <t>21:0246:000027</t>
  </si>
  <si>
    <t>21:0246:000027:0005:0003:00</t>
  </si>
  <si>
    <t>0112:s__12</t>
  </si>
  <si>
    <t>069A  :975013:00:------:--:HMC</t>
  </si>
  <si>
    <t>21:0880:000021</t>
  </si>
  <si>
    <t>21:0246:000028</t>
  </si>
  <si>
    <t>21:0246:000028:0005:0003:00</t>
  </si>
  <si>
    <t>0113:s__13</t>
  </si>
  <si>
    <t>069A  :975014:00:------:--:HMC</t>
  </si>
  <si>
    <t>21:0880:000022</t>
  </si>
  <si>
    <t>21:0246:000029</t>
  </si>
  <si>
    <t>21:0246:000029:0005:0003:00</t>
  </si>
  <si>
    <t>0114:s__14</t>
  </si>
  <si>
    <t>069A  :975015:00:------:--:HMC</t>
  </si>
  <si>
    <t>21:0880:000023</t>
  </si>
  <si>
    <t>21:0246:000030</t>
  </si>
  <si>
    <t>21:0246:000030:0005:0003:00</t>
  </si>
  <si>
    <t>0115:s__15</t>
  </si>
  <si>
    <t>069A  :975016:00:------:--:HMC</t>
  </si>
  <si>
    <t>21:0880:000024</t>
  </si>
  <si>
    <t>21:0246:000031</t>
  </si>
  <si>
    <t>21:0246:000031:0005:0003:00</t>
  </si>
  <si>
    <t>0116:s__16</t>
  </si>
  <si>
    <t>069A  :975017:00:------:--:HMC</t>
  </si>
  <si>
    <t>21:0880:000025</t>
  </si>
  <si>
    <t>21:0246:000032</t>
  </si>
  <si>
    <t>21:0246:000032:0005:0003:00</t>
  </si>
  <si>
    <t>0117:s__17</t>
  </si>
  <si>
    <t>069A  :975018:00:------:--:HMC</t>
  </si>
  <si>
    <t>21:0880:000026</t>
  </si>
  <si>
    <t>21:0246:000033</t>
  </si>
  <si>
    <t>21:0246:000033:0005:0003:00</t>
  </si>
  <si>
    <t>0118:s__18</t>
  </si>
  <si>
    <t>069A  :975020:00:------:--:HMC</t>
  </si>
  <si>
    <t>21:0880:000027</t>
  </si>
  <si>
    <t>21:0246:000034</t>
  </si>
  <si>
    <t>21:0246:000034:0005:0003:00</t>
  </si>
  <si>
    <t>0119:s__19</t>
  </si>
  <si>
    <t>069A  :975021:00:------:--:HMC</t>
  </si>
  <si>
    <t>21:0880:000028</t>
  </si>
  <si>
    <t>21:0246:000035</t>
  </si>
  <si>
    <t>21:0246:000035:0005:0003:00</t>
  </si>
  <si>
    <t>069A  :975022:00:------:--:HMC</t>
  </si>
  <si>
    <t>21:0880:000029</t>
  </si>
  <si>
    <t>21:0246:000036</t>
  </si>
  <si>
    <t>21:0246:000036:0005:0003:00</t>
  </si>
  <si>
    <t>069B  :975001:00:------:--:HMC</t>
  </si>
  <si>
    <t>21:0880:000030</t>
  </si>
  <si>
    <t>21:0246:000037</t>
  </si>
  <si>
    <t>21:0246:000037:0005:0003:00</t>
  </si>
  <si>
    <t>069B  :975002:00:------:--:HMC</t>
  </si>
  <si>
    <t>21:0880:000031</t>
  </si>
  <si>
    <t>21:0246:000038</t>
  </si>
  <si>
    <t>21:0246:000038:0005:0003:00</t>
  </si>
  <si>
    <t>069B  :975003:00:------:--:HMC</t>
  </si>
  <si>
    <t>21:0880:000032</t>
  </si>
  <si>
    <t>21:0246:000039</t>
  </si>
  <si>
    <t>21:0246:000039:0005:0003:00</t>
  </si>
  <si>
    <t>069B  :975004:00:------:--:HMC</t>
  </si>
  <si>
    <t>21:0880:000033</t>
  </si>
  <si>
    <t>21:0246:000040</t>
  </si>
  <si>
    <t>21:0246:000040:0005:0003:00</t>
  </si>
  <si>
    <t>069B  :975005:00:------:--:HMC</t>
  </si>
  <si>
    <t>21:0880:000034</t>
  </si>
  <si>
    <t>21:0246:000041</t>
  </si>
  <si>
    <t>21:0246:000041:0005:0003:00</t>
  </si>
  <si>
    <t>069B  :975006:00:------:--:HMC</t>
  </si>
  <si>
    <t>21:0880:000035</t>
  </si>
  <si>
    <t>21:0246:000042</t>
  </si>
  <si>
    <t>21:0246:000042:0005:0003:00</t>
  </si>
  <si>
    <t>069B  :975007:00:------:--:HMC</t>
  </si>
  <si>
    <t>21:0880:000036</t>
  </si>
  <si>
    <t>21:0246:000043</t>
  </si>
  <si>
    <t>21:0246:000043:0005:0003:00</t>
  </si>
  <si>
    <t>069B  :975008:00:------:--:HMC</t>
  </si>
  <si>
    <t>21:0880:000037</t>
  </si>
  <si>
    <t>21:0246:000044</t>
  </si>
  <si>
    <t>21:0246:000044:0005:0003:00</t>
  </si>
  <si>
    <t>069B  :975009:00:------:--:HMC</t>
  </si>
  <si>
    <t>21:0880:000038</t>
  </si>
  <si>
    <t>21:0246:000045</t>
  </si>
  <si>
    <t>21:0246:000045:0005:0003:00</t>
  </si>
  <si>
    <t>069B  :975010:00:------:--:HMC</t>
  </si>
  <si>
    <t>21:0880:000039</t>
  </si>
  <si>
    <t>21:0246:000046</t>
  </si>
  <si>
    <t>21:0246:000046:0005:0003:00</t>
  </si>
  <si>
    <t>069B  :975011:00:------:--:HMC</t>
  </si>
  <si>
    <t>21:0880:000040</t>
  </si>
  <si>
    <t>21:0246:000047</t>
  </si>
  <si>
    <t>21:0246:000047:0005:0003:00</t>
  </si>
  <si>
    <t>069B  :975012:00:------:--:HMC</t>
  </si>
  <si>
    <t>21:0880:000041</t>
  </si>
  <si>
    <t>21:0246:000048</t>
  </si>
  <si>
    <t>21:0246:000048:0005:0003:00</t>
  </si>
  <si>
    <t>069B  :975013:00:------:--:HMC</t>
  </si>
  <si>
    <t>21:0880:000042</t>
  </si>
  <si>
    <t>21:0246:000049</t>
  </si>
  <si>
    <t>21:0246:000049:0005:0003:00</t>
  </si>
  <si>
    <t>069B  :975014:00:------:--:HMC</t>
  </si>
  <si>
    <t>21:0880:000043</t>
  </si>
  <si>
    <t>21:0246:000050</t>
  </si>
  <si>
    <t>21:0246:000050:0005:0003:00</t>
  </si>
  <si>
    <t>069B  :975015:00:------:--:HMC</t>
  </si>
  <si>
    <t>21:0880:000044</t>
  </si>
  <si>
    <t>21:0246:000051</t>
  </si>
  <si>
    <t>21:0246:000051:0005:0003:00</t>
  </si>
  <si>
    <t>069B  :975016:00:------:--:HMC</t>
  </si>
  <si>
    <t>21:0880:000045</t>
  </si>
  <si>
    <t>21:0246:000052</t>
  </si>
  <si>
    <t>21:0246:000052:0005:0003:00</t>
  </si>
  <si>
    <t>069B  :975017:00:------:--:HMC</t>
  </si>
  <si>
    <t>21:0880:000046</t>
  </si>
  <si>
    <t>21:0246:000053</t>
  </si>
  <si>
    <t>21:0246:000053:0005:0003:00</t>
  </si>
  <si>
    <t>069B  :975018:00:------:--:HMC</t>
  </si>
  <si>
    <t>21:0880:000047</t>
  </si>
  <si>
    <t>21:0246:000054</t>
  </si>
  <si>
    <t>21:0246:000054:0005:0003:00</t>
  </si>
  <si>
    <t>069B  :975019:00:------:--:HMC</t>
  </si>
  <si>
    <t>21:0880:000048</t>
  </si>
  <si>
    <t>21:0246:000055</t>
  </si>
  <si>
    <t>21:0246:000055:0005:0003:00</t>
  </si>
  <si>
    <t>069B  :975020:00:------:--:HMC</t>
  </si>
  <si>
    <t>21:0880:000049</t>
  </si>
  <si>
    <t>21:0246:000056</t>
  </si>
  <si>
    <t>21:0246:000056:0005:0003:00</t>
  </si>
  <si>
    <t>0120:s__20</t>
  </si>
  <si>
    <t>079A  :975001:00:------:--:HMC</t>
  </si>
  <si>
    <t>21:0880:000050</t>
  </si>
  <si>
    <t>21:0246:000057</t>
  </si>
  <si>
    <t>21:0246:000057:0005:0003:00</t>
  </si>
  <si>
    <t>079A  :975002:00:------:--:HMC</t>
  </si>
  <si>
    <t>21:0880:000051</t>
  </si>
  <si>
    <t>21:0246:000058</t>
  </si>
  <si>
    <t>21:0246:000058:0005:0003:00</t>
  </si>
  <si>
    <t>079A  :975003:00:------:--:HMC</t>
  </si>
  <si>
    <t>21:0880:000052</t>
  </si>
  <si>
    <t>21:0246:000059</t>
  </si>
  <si>
    <t>21:0246:000059:0005:0003:00</t>
  </si>
  <si>
    <t>079A  :975004:00:------:--:HMC</t>
  </si>
  <si>
    <t>21:0880:000053</t>
  </si>
  <si>
    <t>21:0246:000060</t>
  </si>
  <si>
    <t>21:0246:000060:0005:0003:00</t>
  </si>
  <si>
    <t>068H  :97MPH7:88:HMC</t>
  </si>
  <si>
    <t>21:0880:000054</t>
  </si>
  <si>
    <t>Unspecified</t>
  </si>
  <si>
    <t>YTM1  :------:88:HMC</t>
  </si>
  <si>
    <t>21:0880:000055</t>
  </si>
  <si>
    <t>YTM2  :------:88:HMC</t>
  </si>
  <si>
    <t>21:0880:000056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</si>
</sst>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11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5" width="15.7109375" customWidth="1"/>
    <col min="16" max="23" width="14.7109375" customWidth="1"/>
  </cols>
  <sheetData>
    <row r="1" spans="1:2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25">
      <c r="A2" t="s">
        <v>23</v>
      </c>
      <c r="B2" t="s">
        <v>24</v>
      </c>
      <c r="C2" s="1" t="str">
        <f t="shared" ref="C2:C33" si="0">HYPERLINK("http://geochem.nrcan.gc.ca/cdogs/content/bdl/bdl210869_e.htm", "21:0869")</f>
        <v>21:0869</v>
      </c>
      <c r="D2" s="1" t="str">
        <f t="shared" ref="D2:D33" si="1">HYPERLINK("http://geochem.nrcan.gc.ca/cdogs/content/svy/svy210245_e.htm", "21:0245")</f>
        <v>21:0245</v>
      </c>
      <c r="E2" t="s">
        <v>25</v>
      </c>
      <c r="F2" t="s">
        <v>26</v>
      </c>
      <c r="H2">
        <v>75.836631800000006</v>
      </c>
      <c r="I2">
        <v>-101.33293020000001</v>
      </c>
      <c r="J2" s="1" t="str">
        <f t="shared" ref="J2:J33" si="2">HYPERLINK("http://geochem.nrcan.gc.ca/cdogs/content/kwd/kwd020030_e.htm", "NGR bulk stream sediment")</f>
        <v>NGR bulk stream sediment</v>
      </c>
      <c r="K2" s="1" t="str">
        <f t="shared" ref="K2:K33" si="3">HYPERLINK("http://geochem.nrcan.gc.ca/cdogs/content/kwd/kwd080097_e.htm", "HMC fraction (Bathurst Is., 1996)")</f>
        <v>HMC fraction (Bathurst Is., 1996)</v>
      </c>
      <c r="L2">
        <v>1</v>
      </c>
      <c r="M2" t="s">
        <v>27</v>
      </c>
      <c r="N2">
        <v>1</v>
      </c>
      <c r="O2">
        <v>1</v>
      </c>
      <c r="P2">
        <v>-0.2</v>
      </c>
      <c r="Q2">
        <v>1.5</v>
      </c>
      <c r="R2">
        <v>34</v>
      </c>
      <c r="S2">
        <v>3522</v>
      </c>
      <c r="T2">
        <v>18</v>
      </c>
      <c r="U2">
        <v>33</v>
      </c>
      <c r="V2">
        <v>144</v>
      </c>
      <c r="W2">
        <v>137</v>
      </c>
    </row>
    <row r="3" spans="1:23" x14ac:dyDescent="0.25">
      <c r="A3" t="s">
        <v>28</v>
      </c>
      <c r="B3" t="s">
        <v>29</v>
      </c>
      <c r="C3" s="1" t="str">
        <f t="shared" si="0"/>
        <v>21:0869</v>
      </c>
      <c r="D3" s="1" t="str">
        <f t="shared" si="1"/>
        <v>21:0245</v>
      </c>
      <c r="E3" t="s">
        <v>30</v>
      </c>
      <c r="F3" t="s">
        <v>31</v>
      </c>
      <c r="H3">
        <v>75.6225685</v>
      </c>
      <c r="I3">
        <v>-102.322681</v>
      </c>
      <c r="J3" s="1" t="str">
        <f t="shared" si="2"/>
        <v>NGR bulk stream sediment</v>
      </c>
      <c r="K3" s="1" t="str">
        <f t="shared" si="3"/>
        <v>HMC fraction (Bathurst Is., 1996)</v>
      </c>
      <c r="L3">
        <v>2</v>
      </c>
      <c r="M3" t="s">
        <v>27</v>
      </c>
      <c r="N3">
        <v>2</v>
      </c>
      <c r="O3">
        <v>1</v>
      </c>
      <c r="P3">
        <v>0.3</v>
      </c>
      <c r="Q3">
        <v>0.6</v>
      </c>
      <c r="R3">
        <v>60</v>
      </c>
      <c r="S3">
        <v>1124</v>
      </c>
      <c r="T3">
        <v>24</v>
      </c>
      <c r="U3">
        <v>13</v>
      </c>
      <c r="V3">
        <v>71</v>
      </c>
      <c r="W3">
        <v>1142</v>
      </c>
    </row>
    <row r="4" spans="1:23" x14ac:dyDescent="0.25">
      <c r="A4" t="s">
        <v>32</v>
      </c>
      <c r="B4" t="s">
        <v>33</v>
      </c>
      <c r="C4" s="1" t="str">
        <f t="shared" si="0"/>
        <v>21:0869</v>
      </c>
      <c r="D4" s="1" t="str">
        <f t="shared" si="1"/>
        <v>21:0245</v>
      </c>
      <c r="E4" t="s">
        <v>34</v>
      </c>
      <c r="F4" t="s">
        <v>35</v>
      </c>
      <c r="H4">
        <v>75.912451899999994</v>
      </c>
      <c r="I4">
        <v>-100.0510544</v>
      </c>
      <c r="J4" s="1" t="str">
        <f t="shared" si="2"/>
        <v>NGR bulk stream sediment</v>
      </c>
      <c r="K4" s="1" t="str">
        <f t="shared" si="3"/>
        <v>HMC fraction (Bathurst Is., 1996)</v>
      </c>
      <c r="L4">
        <v>3</v>
      </c>
      <c r="M4" t="s">
        <v>27</v>
      </c>
      <c r="N4">
        <v>3</v>
      </c>
      <c r="O4">
        <v>1</v>
      </c>
      <c r="P4">
        <v>-0.2</v>
      </c>
      <c r="Q4">
        <v>0.9</v>
      </c>
      <c r="R4">
        <v>55</v>
      </c>
      <c r="S4">
        <v>791</v>
      </c>
      <c r="T4">
        <v>866</v>
      </c>
      <c r="U4">
        <v>13</v>
      </c>
      <c r="V4">
        <v>70</v>
      </c>
      <c r="W4">
        <v>40</v>
      </c>
    </row>
    <row r="5" spans="1:23" x14ac:dyDescent="0.25">
      <c r="A5" t="s">
        <v>36</v>
      </c>
      <c r="B5" t="s">
        <v>37</v>
      </c>
      <c r="C5" s="1" t="str">
        <f t="shared" si="0"/>
        <v>21:0869</v>
      </c>
      <c r="D5" s="1" t="str">
        <f t="shared" si="1"/>
        <v>21:0245</v>
      </c>
      <c r="E5" t="s">
        <v>38</v>
      </c>
      <c r="F5" t="s">
        <v>39</v>
      </c>
      <c r="H5">
        <v>75.497390699999997</v>
      </c>
      <c r="I5">
        <v>-98.070036000000002</v>
      </c>
      <c r="J5" s="1" t="str">
        <f t="shared" si="2"/>
        <v>NGR bulk stream sediment</v>
      </c>
      <c r="K5" s="1" t="str">
        <f t="shared" si="3"/>
        <v>HMC fraction (Bathurst Is., 1996)</v>
      </c>
      <c r="L5">
        <v>4</v>
      </c>
      <c r="M5" t="s">
        <v>27</v>
      </c>
      <c r="N5">
        <v>4</v>
      </c>
      <c r="O5">
        <v>1</v>
      </c>
      <c r="P5">
        <v>-0.2</v>
      </c>
      <c r="Q5">
        <v>1412</v>
      </c>
      <c r="R5">
        <v>46</v>
      </c>
      <c r="S5">
        <v>276</v>
      </c>
      <c r="T5">
        <v>121</v>
      </c>
      <c r="U5">
        <v>5284</v>
      </c>
      <c r="V5">
        <v>45410</v>
      </c>
      <c r="W5">
        <v>465</v>
      </c>
    </row>
    <row r="6" spans="1:23" x14ac:dyDescent="0.25">
      <c r="A6" t="s">
        <v>40</v>
      </c>
      <c r="B6" t="s">
        <v>41</v>
      </c>
      <c r="C6" s="1" t="str">
        <f t="shared" si="0"/>
        <v>21:0869</v>
      </c>
      <c r="D6" s="1" t="str">
        <f t="shared" si="1"/>
        <v>21:0245</v>
      </c>
      <c r="E6" t="s">
        <v>42</v>
      </c>
      <c r="F6" t="s">
        <v>43</v>
      </c>
      <c r="H6">
        <v>75.473815700000003</v>
      </c>
      <c r="I6">
        <v>-98.025289599999994</v>
      </c>
      <c r="J6" s="1" t="str">
        <f t="shared" si="2"/>
        <v>NGR bulk stream sediment</v>
      </c>
      <c r="K6" s="1" t="str">
        <f t="shared" si="3"/>
        <v>HMC fraction (Bathurst Is., 1996)</v>
      </c>
      <c r="L6">
        <v>4</v>
      </c>
      <c r="M6" t="s">
        <v>44</v>
      </c>
      <c r="N6">
        <v>5</v>
      </c>
      <c r="O6">
        <v>1</v>
      </c>
      <c r="P6">
        <v>-0.2</v>
      </c>
      <c r="Q6">
        <v>8.4</v>
      </c>
      <c r="R6">
        <v>95</v>
      </c>
      <c r="S6">
        <v>711</v>
      </c>
      <c r="T6">
        <v>165</v>
      </c>
      <c r="U6">
        <v>132</v>
      </c>
      <c r="V6">
        <v>2008</v>
      </c>
      <c r="W6">
        <v>179</v>
      </c>
    </row>
    <row r="7" spans="1:23" x14ac:dyDescent="0.25">
      <c r="A7" t="s">
        <v>45</v>
      </c>
      <c r="B7" t="s">
        <v>46</v>
      </c>
      <c r="C7" s="1" t="str">
        <f t="shared" si="0"/>
        <v>21:0869</v>
      </c>
      <c r="D7" s="1" t="str">
        <f t="shared" si="1"/>
        <v>21:0245</v>
      </c>
      <c r="E7" t="s">
        <v>47</v>
      </c>
      <c r="F7" t="s">
        <v>48</v>
      </c>
      <c r="H7">
        <v>75.492728900000003</v>
      </c>
      <c r="I7">
        <v>-98.038496300000006</v>
      </c>
      <c r="J7" s="1" t="str">
        <f t="shared" si="2"/>
        <v>NGR bulk stream sediment</v>
      </c>
      <c r="K7" s="1" t="str">
        <f t="shared" si="3"/>
        <v>HMC fraction (Bathurst Is., 1996)</v>
      </c>
      <c r="L7">
        <v>4</v>
      </c>
      <c r="M7" t="s">
        <v>49</v>
      </c>
      <c r="N7">
        <v>6</v>
      </c>
      <c r="O7">
        <v>1</v>
      </c>
      <c r="P7">
        <v>-0.2</v>
      </c>
      <c r="Q7">
        <v>0.9</v>
      </c>
      <c r="R7">
        <v>138</v>
      </c>
      <c r="S7">
        <v>1719</v>
      </c>
      <c r="T7">
        <v>143</v>
      </c>
      <c r="U7">
        <v>1050</v>
      </c>
      <c r="V7">
        <v>342</v>
      </c>
      <c r="W7">
        <v>204</v>
      </c>
    </row>
    <row r="8" spans="1:23" x14ac:dyDescent="0.25">
      <c r="A8" t="s">
        <v>50</v>
      </c>
      <c r="B8" t="s">
        <v>51</v>
      </c>
      <c r="C8" s="1" t="str">
        <f t="shared" si="0"/>
        <v>21:0869</v>
      </c>
      <c r="D8" s="1" t="str">
        <f t="shared" si="1"/>
        <v>21:0245</v>
      </c>
      <c r="E8" t="s">
        <v>52</v>
      </c>
      <c r="F8" t="s">
        <v>53</v>
      </c>
      <c r="H8">
        <v>75.5168891</v>
      </c>
      <c r="I8">
        <v>-97.963019799999998</v>
      </c>
      <c r="J8" s="1" t="str">
        <f t="shared" si="2"/>
        <v>NGR bulk stream sediment</v>
      </c>
      <c r="K8" s="1" t="str">
        <f t="shared" si="3"/>
        <v>HMC fraction (Bathurst Is., 1996)</v>
      </c>
      <c r="L8">
        <v>4</v>
      </c>
      <c r="M8" t="s">
        <v>54</v>
      </c>
      <c r="N8">
        <v>7</v>
      </c>
      <c r="O8">
        <v>1</v>
      </c>
      <c r="P8">
        <v>-0.2</v>
      </c>
      <c r="Q8">
        <v>1.9</v>
      </c>
      <c r="R8">
        <v>394</v>
      </c>
      <c r="S8">
        <v>428</v>
      </c>
      <c r="T8">
        <v>94</v>
      </c>
      <c r="U8">
        <v>249</v>
      </c>
      <c r="V8">
        <v>845</v>
      </c>
      <c r="W8">
        <v>153</v>
      </c>
    </row>
    <row r="9" spans="1:23" x14ac:dyDescent="0.25">
      <c r="A9" t="s">
        <v>55</v>
      </c>
      <c r="B9" t="s">
        <v>56</v>
      </c>
      <c r="C9" s="1" t="str">
        <f t="shared" si="0"/>
        <v>21:0869</v>
      </c>
      <c r="D9" s="1" t="str">
        <f t="shared" si="1"/>
        <v>21:0245</v>
      </c>
      <c r="E9" t="s">
        <v>57</v>
      </c>
      <c r="F9" t="s">
        <v>58</v>
      </c>
      <c r="H9">
        <v>75.820816100000002</v>
      </c>
      <c r="I9">
        <v>-98.4975357</v>
      </c>
      <c r="J9" s="1" t="str">
        <f t="shared" si="2"/>
        <v>NGR bulk stream sediment</v>
      </c>
      <c r="K9" s="1" t="str">
        <f t="shared" si="3"/>
        <v>HMC fraction (Bathurst Is., 1996)</v>
      </c>
      <c r="L9">
        <v>5</v>
      </c>
      <c r="M9" t="s">
        <v>27</v>
      </c>
      <c r="N9">
        <v>8</v>
      </c>
      <c r="O9">
        <v>1</v>
      </c>
      <c r="P9">
        <v>-0.2</v>
      </c>
      <c r="Q9">
        <v>7.2</v>
      </c>
      <c r="R9">
        <v>29</v>
      </c>
      <c r="S9">
        <v>302</v>
      </c>
      <c r="T9">
        <v>72</v>
      </c>
      <c r="U9">
        <v>27</v>
      </c>
      <c r="V9">
        <v>1413</v>
      </c>
      <c r="W9">
        <v>55</v>
      </c>
    </row>
    <row r="10" spans="1:23" x14ac:dyDescent="0.25">
      <c r="A10" t="s">
        <v>59</v>
      </c>
      <c r="B10" t="s">
        <v>60</v>
      </c>
      <c r="C10" s="1" t="str">
        <f t="shared" si="0"/>
        <v>21:0869</v>
      </c>
      <c r="D10" s="1" t="str">
        <f t="shared" si="1"/>
        <v>21:0245</v>
      </c>
      <c r="E10" t="s">
        <v>61</v>
      </c>
      <c r="F10" t="s">
        <v>62</v>
      </c>
      <c r="H10">
        <v>75.800206299999999</v>
      </c>
      <c r="I10">
        <v>-98.658100500000003</v>
      </c>
      <c r="J10" s="1" t="str">
        <f t="shared" si="2"/>
        <v>NGR bulk stream sediment</v>
      </c>
      <c r="K10" s="1" t="str">
        <f t="shared" si="3"/>
        <v>HMC fraction (Bathurst Is., 1996)</v>
      </c>
      <c r="L10">
        <v>5</v>
      </c>
      <c r="M10" t="s">
        <v>44</v>
      </c>
      <c r="N10">
        <v>9</v>
      </c>
      <c r="O10">
        <v>1</v>
      </c>
      <c r="P10">
        <v>-0.2</v>
      </c>
      <c r="Q10">
        <v>20.7</v>
      </c>
      <c r="R10">
        <v>17</v>
      </c>
      <c r="S10">
        <v>377</v>
      </c>
      <c r="T10">
        <v>69</v>
      </c>
      <c r="U10">
        <v>40</v>
      </c>
      <c r="V10">
        <v>3679</v>
      </c>
      <c r="W10">
        <v>71</v>
      </c>
    </row>
    <row r="11" spans="1:23" x14ac:dyDescent="0.25">
      <c r="A11" t="s">
        <v>63</v>
      </c>
      <c r="B11" t="s">
        <v>64</v>
      </c>
      <c r="C11" s="1" t="str">
        <f t="shared" si="0"/>
        <v>21:0869</v>
      </c>
      <c r="D11" s="1" t="str">
        <f t="shared" si="1"/>
        <v>21:0245</v>
      </c>
      <c r="E11" t="s">
        <v>65</v>
      </c>
      <c r="F11" t="s">
        <v>66</v>
      </c>
      <c r="H11">
        <v>75.834698399999994</v>
      </c>
      <c r="I11">
        <v>-98.655674700000006</v>
      </c>
      <c r="J11" s="1" t="str">
        <f t="shared" si="2"/>
        <v>NGR bulk stream sediment</v>
      </c>
      <c r="K11" s="1" t="str">
        <f t="shared" si="3"/>
        <v>HMC fraction (Bathurst Is., 1996)</v>
      </c>
      <c r="L11">
        <v>5</v>
      </c>
      <c r="M11" t="s">
        <v>49</v>
      </c>
      <c r="N11">
        <v>10</v>
      </c>
      <c r="O11">
        <v>1</v>
      </c>
      <c r="P11">
        <v>-0.2</v>
      </c>
      <c r="Q11">
        <v>0.7</v>
      </c>
      <c r="R11">
        <v>28</v>
      </c>
      <c r="S11">
        <v>118</v>
      </c>
      <c r="T11">
        <v>23</v>
      </c>
      <c r="U11">
        <v>9</v>
      </c>
      <c r="V11">
        <v>57</v>
      </c>
      <c r="W11">
        <v>32</v>
      </c>
    </row>
    <row r="12" spans="1:23" x14ac:dyDescent="0.25">
      <c r="A12" t="s">
        <v>67</v>
      </c>
      <c r="B12" t="s">
        <v>68</v>
      </c>
      <c r="C12" s="1" t="str">
        <f t="shared" si="0"/>
        <v>21:0869</v>
      </c>
      <c r="D12" s="1" t="str">
        <f t="shared" si="1"/>
        <v>21:0245</v>
      </c>
      <c r="E12" t="s">
        <v>69</v>
      </c>
      <c r="F12" t="s">
        <v>70</v>
      </c>
      <c r="H12">
        <v>75.863003300000003</v>
      </c>
      <c r="I12">
        <v>-98.720031500000005</v>
      </c>
      <c r="J12" s="1" t="str">
        <f t="shared" si="2"/>
        <v>NGR bulk stream sediment</v>
      </c>
      <c r="K12" s="1" t="str">
        <f t="shared" si="3"/>
        <v>HMC fraction (Bathurst Is., 1996)</v>
      </c>
      <c r="L12">
        <v>5</v>
      </c>
      <c r="M12" t="s">
        <v>54</v>
      </c>
      <c r="N12">
        <v>11</v>
      </c>
      <c r="O12">
        <v>1</v>
      </c>
      <c r="P12">
        <v>-0.2</v>
      </c>
      <c r="Q12">
        <v>14.7</v>
      </c>
      <c r="R12">
        <v>101</v>
      </c>
      <c r="S12">
        <v>307</v>
      </c>
      <c r="T12">
        <v>87</v>
      </c>
      <c r="U12">
        <v>47</v>
      </c>
      <c r="V12">
        <v>2266</v>
      </c>
      <c r="W12">
        <v>83</v>
      </c>
    </row>
    <row r="13" spans="1:23" x14ac:dyDescent="0.25">
      <c r="A13" t="s">
        <v>71</v>
      </c>
      <c r="B13" t="s">
        <v>72</v>
      </c>
      <c r="C13" s="1" t="str">
        <f t="shared" si="0"/>
        <v>21:0869</v>
      </c>
      <c r="D13" s="1" t="str">
        <f t="shared" si="1"/>
        <v>21:0245</v>
      </c>
      <c r="E13" t="s">
        <v>73</v>
      </c>
      <c r="F13" t="s">
        <v>74</v>
      </c>
      <c r="H13">
        <v>75.967621800000003</v>
      </c>
      <c r="I13">
        <v>-97.964934900000003</v>
      </c>
      <c r="J13" s="1" t="str">
        <f t="shared" si="2"/>
        <v>NGR bulk stream sediment</v>
      </c>
      <c r="K13" s="1" t="str">
        <f t="shared" si="3"/>
        <v>HMC fraction (Bathurst Is., 1996)</v>
      </c>
      <c r="L13">
        <v>6</v>
      </c>
      <c r="M13" t="s">
        <v>27</v>
      </c>
      <c r="N13">
        <v>12</v>
      </c>
      <c r="O13">
        <v>1</v>
      </c>
      <c r="P13">
        <v>-0.2</v>
      </c>
      <c r="Q13">
        <v>2.5</v>
      </c>
      <c r="R13">
        <v>19</v>
      </c>
      <c r="S13">
        <v>140</v>
      </c>
      <c r="T13">
        <v>24</v>
      </c>
      <c r="U13">
        <v>25</v>
      </c>
      <c r="V13">
        <v>186</v>
      </c>
      <c r="W13">
        <v>48</v>
      </c>
    </row>
    <row r="14" spans="1:23" x14ac:dyDescent="0.25">
      <c r="A14" t="s">
        <v>75</v>
      </c>
      <c r="B14" t="s">
        <v>76</v>
      </c>
      <c r="C14" s="1" t="str">
        <f t="shared" si="0"/>
        <v>21:0869</v>
      </c>
      <c r="D14" s="1" t="str">
        <f t="shared" si="1"/>
        <v>21:0245</v>
      </c>
      <c r="E14" t="s">
        <v>77</v>
      </c>
      <c r="F14" t="s">
        <v>78</v>
      </c>
      <c r="H14">
        <v>75.959835100000006</v>
      </c>
      <c r="I14">
        <v>-97.882400200000006</v>
      </c>
      <c r="J14" s="1" t="str">
        <f t="shared" si="2"/>
        <v>NGR bulk stream sediment</v>
      </c>
      <c r="K14" s="1" t="str">
        <f t="shared" si="3"/>
        <v>HMC fraction (Bathurst Is., 1996)</v>
      </c>
      <c r="L14">
        <v>6</v>
      </c>
      <c r="M14" t="s">
        <v>44</v>
      </c>
      <c r="N14">
        <v>13</v>
      </c>
      <c r="O14">
        <v>1</v>
      </c>
      <c r="P14">
        <v>-0.2</v>
      </c>
      <c r="Q14">
        <v>4.3</v>
      </c>
      <c r="R14">
        <v>19</v>
      </c>
      <c r="S14">
        <v>224</v>
      </c>
      <c r="T14">
        <v>52</v>
      </c>
      <c r="U14">
        <v>69</v>
      </c>
      <c r="V14">
        <v>318</v>
      </c>
      <c r="W14">
        <v>73</v>
      </c>
    </row>
    <row r="15" spans="1:23" x14ac:dyDescent="0.25">
      <c r="A15" t="s">
        <v>79</v>
      </c>
      <c r="B15" t="s">
        <v>80</v>
      </c>
      <c r="C15" s="1" t="str">
        <f t="shared" si="0"/>
        <v>21:0869</v>
      </c>
      <c r="D15" s="1" t="str">
        <f t="shared" si="1"/>
        <v>21:0245</v>
      </c>
      <c r="E15" t="s">
        <v>81</v>
      </c>
      <c r="F15" t="s">
        <v>82</v>
      </c>
      <c r="H15">
        <v>75.978678500000001</v>
      </c>
      <c r="I15">
        <v>-97.751788099999999</v>
      </c>
      <c r="J15" s="1" t="str">
        <f t="shared" si="2"/>
        <v>NGR bulk stream sediment</v>
      </c>
      <c r="K15" s="1" t="str">
        <f t="shared" si="3"/>
        <v>HMC fraction (Bathurst Is., 1996)</v>
      </c>
      <c r="L15">
        <v>6</v>
      </c>
      <c r="M15" t="s">
        <v>49</v>
      </c>
      <c r="N15">
        <v>14</v>
      </c>
      <c r="O15">
        <v>1</v>
      </c>
      <c r="P15">
        <v>-0.2</v>
      </c>
      <c r="Q15">
        <v>5.2</v>
      </c>
      <c r="R15">
        <v>58</v>
      </c>
      <c r="S15">
        <v>438</v>
      </c>
      <c r="T15">
        <v>44</v>
      </c>
      <c r="U15">
        <v>93</v>
      </c>
      <c r="V15">
        <v>504</v>
      </c>
      <c r="W15">
        <v>95</v>
      </c>
    </row>
    <row r="16" spans="1:23" x14ac:dyDescent="0.25">
      <c r="A16" t="s">
        <v>83</v>
      </c>
      <c r="B16" t="s">
        <v>84</v>
      </c>
      <c r="C16" s="1" t="str">
        <f t="shared" si="0"/>
        <v>21:0869</v>
      </c>
      <c r="D16" s="1" t="str">
        <f t="shared" si="1"/>
        <v>21:0245</v>
      </c>
      <c r="E16" t="s">
        <v>85</v>
      </c>
      <c r="F16" t="s">
        <v>86</v>
      </c>
      <c r="H16">
        <v>75.892540199999999</v>
      </c>
      <c r="I16">
        <v>-98.184078900000003</v>
      </c>
      <c r="J16" s="1" t="str">
        <f t="shared" si="2"/>
        <v>NGR bulk stream sediment</v>
      </c>
      <c r="K16" s="1" t="str">
        <f t="shared" si="3"/>
        <v>HMC fraction (Bathurst Is., 1996)</v>
      </c>
      <c r="L16">
        <v>6</v>
      </c>
      <c r="M16" t="s">
        <v>54</v>
      </c>
      <c r="N16">
        <v>15</v>
      </c>
      <c r="O16">
        <v>1</v>
      </c>
      <c r="P16">
        <v>-0.2</v>
      </c>
      <c r="Q16">
        <v>0.5</v>
      </c>
      <c r="R16">
        <v>47</v>
      </c>
      <c r="S16">
        <v>1017</v>
      </c>
      <c r="T16">
        <v>91</v>
      </c>
      <c r="U16">
        <v>107</v>
      </c>
      <c r="V16">
        <v>342</v>
      </c>
      <c r="W16">
        <v>63</v>
      </c>
    </row>
    <row r="17" spans="1:23" x14ac:dyDescent="0.25">
      <c r="A17" t="s">
        <v>87</v>
      </c>
      <c r="B17" t="s">
        <v>88</v>
      </c>
      <c r="C17" s="1" t="str">
        <f t="shared" si="0"/>
        <v>21:0869</v>
      </c>
      <c r="D17" s="1" t="str">
        <f t="shared" si="1"/>
        <v>21:0245</v>
      </c>
      <c r="E17" t="s">
        <v>89</v>
      </c>
      <c r="F17" t="s">
        <v>90</v>
      </c>
      <c r="H17">
        <v>75.904519300000004</v>
      </c>
      <c r="I17">
        <v>-98.104195300000001</v>
      </c>
      <c r="J17" s="1" t="str">
        <f t="shared" si="2"/>
        <v>NGR bulk stream sediment</v>
      </c>
      <c r="K17" s="1" t="str">
        <f t="shared" si="3"/>
        <v>HMC fraction (Bathurst Is., 1996)</v>
      </c>
      <c r="L17">
        <v>7</v>
      </c>
      <c r="M17" t="s">
        <v>27</v>
      </c>
      <c r="N17">
        <v>16</v>
      </c>
      <c r="O17">
        <v>1</v>
      </c>
      <c r="P17">
        <v>-0.2</v>
      </c>
      <c r="Q17">
        <v>1.5</v>
      </c>
      <c r="R17">
        <v>30</v>
      </c>
      <c r="S17">
        <v>1926</v>
      </c>
      <c r="T17">
        <v>59</v>
      </c>
      <c r="U17">
        <v>150</v>
      </c>
      <c r="V17">
        <v>398</v>
      </c>
      <c r="W17">
        <v>38</v>
      </c>
    </row>
    <row r="18" spans="1:23" x14ac:dyDescent="0.25">
      <c r="A18" t="s">
        <v>91</v>
      </c>
      <c r="B18" t="s">
        <v>92</v>
      </c>
      <c r="C18" s="1" t="str">
        <f t="shared" si="0"/>
        <v>21:0869</v>
      </c>
      <c r="D18" s="1" t="str">
        <f t="shared" si="1"/>
        <v>21:0245</v>
      </c>
      <c r="E18" t="s">
        <v>93</v>
      </c>
      <c r="F18" t="s">
        <v>94</v>
      </c>
      <c r="H18">
        <v>75.903335600000005</v>
      </c>
      <c r="I18">
        <v>-98.056778899999998</v>
      </c>
      <c r="J18" s="1" t="str">
        <f t="shared" si="2"/>
        <v>NGR bulk stream sediment</v>
      </c>
      <c r="K18" s="1" t="str">
        <f t="shared" si="3"/>
        <v>HMC fraction (Bathurst Is., 1996)</v>
      </c>
      <c r="L18">
        <v>7</v>
      </c>
      <c r="M18" t="s">
        <v>44</v>
      </c>
      <c r="N18">
        <v>17</v>
      </c>
      <c r="O18">
        <v>1</v>
      </c>
      <c r="P18">
        <v>-0.2</v>
      </c>
      <c r="Q18">
        <v>1.6</v>
      </c>
      <c r="R18">
        <v>17</v>
      </c>
      <c r="S18">
        <v>547</v>
      </c>
      <c r="T18">
        <v>41</v>
      </c>
      <c r="U18">
        <v>86</v>
      </c>
      <c r="V18">
        <v>334</v>
      </c>
      <c r="W18">
        <v>42</v>
      </c>
    </row>
    <row r="19" spans="1:23" x14ac:dyDescent="0.25">
      <c r="A19" t="s">
        <v>95</v>
      </c>
      <c r="B19" t="s">
        <v>96</v>
      </c>
      <c r="C19" s="1" t="str">
        <f t="shared" si="0"/>
        <v>21:0869</v>
      </c>
      <c r="D19" s="1" t="str">
        <f t="shared" si="1"/>
        <v>21:0245</v>
      </c>
      <c r="E19" t="s">
        <v>97</v>
      </c>
      <c r="F19" t="s">
        <v>98</v>
      </c>
      <c r="H19">
        <v>75.842651099999998</v>
      </c>
      <c r="I19">
        <v>-98.026304999999994</v>
      </c>
      <c r="J19" s="1" t="str">
        <f t="shared" si="2"/>
        <v>NGR bulk stream sediment</v>
      </c>
      <c r="K19" s="1" t="str">
        <f t="shared" si="3"/>
        <v>HMC fraction (Bathurst Is., 1996)</v>
      </c>
      <c r="L19">
        <v>7</v>
      </c>
      <c r="M19" t="s">
        <v>49</v>
      </c>
      <c r="N19">
        <v>18</v>
      </c>
      <c r="O19">
        <v>1</v>
      </c>
      <c r="P19">
        <v>-0.2</v>
      </c>
      <c r="Q19">
        <v>1.8</v>
      </c>
      <c r="R19">
        <v>15</v>
      </c>
      <c r="S19">
        <v>558</v>
      </c>
      <c r="T19">
        <v>54</v>
      </c>
      <c r="U19">
        <v>162</v>
      </c>
      <c r="V19">
        <v>381</v>
      </c>
      <c r="W19">
        <v>51</v>
      </c>
    </row>
    <row r="20" spans="1:23" x14ac:dyDescent="0.25">
      <c r="A20" t="s">
        <v>99</v>
      </c>
      <c r="B20" t="s">
        <v>100</v>
      </c>
      <c r="C20" s="1" t="str">
        <f t="shared" si="0"/>
        <v>21:0869</v>
      </c>
      <c r="D20" s="1" t="str">
        <f t="shared" si="1"/>
        <v>21:0245</v>
      </c>
      <c r="E20" t="s">
        <v>101</v>
      </c>
      <c r="F20" t="s">
        <v>102</v>
      </c>
      <c r="H20">
        <v>75.847414099999995</v>
      </c>
      <c r="I20">
        <v>-98.0634704</v>
      </c>
      <c r="J20" s="1" t="str">
        <f t="shared" si="2"/>
        <v>NGR bulk stream sediment</v>
      </c>
      <c r="K20" s="1" t="str">
        <f t="shared" si="3"/>
        <v>HMC fraction (Bathurst Is., 1996)</v>
      </c>
      <c r="L20">
        <v>7</v>
      </c>
      <c r="M20" t="s">
        <v>54</v>
      </c>
      <c r="N20">
        <v>19</v>
      </c>
      <c r="O20">
        <v>1</v>
      </c>
      <c r="P20">
        <v>-0.2</v>
      </c>
      <c r="Q20">
        <v>0.7</v>
      </c>
      <c r="R20">
        <v>3</v>
      </c>
      <c r="S20">
        <v>267</v>
      </c>
      <c r="T20">
        <v>15</v>
      </c>
      <c r="U20">
        <v>36</v>
      </c>
      <c r="V20">
        <v>95</v>
      </c>
      <c r="W20">
        <v>36</v>
      </c>
    </row>
    <row r="21" spans="1:23" x14ac:dyDescent="0.25">
      <c r="A21" t="s">
        <v>103</v>
      </c>
      <c r="B21" t="s">
        <v>104</v>
      </c>
      <c r="C21" s="1" t="str">
        <f t="shared" si="0"/>
        <v>21:0869</v>
      </c>
      <c r="D21" s="1" t="str">
        <f t="shared" si="1"/>
        <v>21:0245</v>
      </c>
      <c r="E21" t="s">
        <v>105</v>
      </c>
      <c r="F21" t="s">
        <v>106</v>
      </c>
      <c r="H21">
        <v>75.977861000000004</v>
      </c>
      <c r="I21">
        <v>-98.201586800000001</v>
      </c>
      <c r="J21" s="1" t="str">
        <f t="shared" si="2"/>
        <v>NGR bulk stream sediment</v>
      </c>
      <c r="K21" s="1" t="str">
        <f t="shared" si="3"/>
        <v>HMC fraction (Bathurst Is., 1996)</v>
      </c>
      <c r="L21">
        <v>7</v>
      </c>
      <c r="M21" t="s">
        <v>107</v>
      </c>
      <c r="N21">
        <v>20</v>
      </c>
      <c r="O21">
        <v>1</v>
      </c>
      <c r="P21">
        <v>-0.2</v>
      </c>
      <c r="Q21">
        <v>8.6</v>
      </c>
      <c r="R21">
        <v>17</v>
      </c>
      <c r="S21">
        <v>874</v>
      </c>
      <c r="T21">
        <v>76</v>
      </c>
      <c r="U21">
        <v>69</v>
      </c>
      <c r="V21">
        <v>568</v>
      </c>
      <c r="W21">
        <v>43</v>
      </c>
    </row>
    <row r="22" spans="1:23" x14ac:dyDescent="0.25">
      <c r="A22" t="s">
        <v>108</v>
      </c>
      <c r="B22" t="s">
        <v>109</v>
      </c>
      <c r="C22" s="1" t="str">
        <f t="shared" si="0"/>
        <v>21:0869</v>
      </c>
      <c r="D22" s="1" t="str">
        <f t="shared" si="1"/>
        <v>21:0245</v>
      </c>
      <c r="E22" t="s">
        <v>110</v>
      </c>
      <c r="F22" t="s">
        <v>111</v>
      </c>
      <c r="H22">
        <v>75.954476099999994</v>
      </c>
      <c r="I22">
        <v>-98.072427200000007</v>
      </c>
      <c r="J22" s="1" t="str">
        <f t="shared" si="2"/>
        <v>NGR bulk stream sediment</v>
      </c>
      <c r="K22" s="1" t="str">
        <f t="shared" si="3"/>
        <v>HMC fraction (Bathurst Is., 1996)</v>
      </c>
      <c r="L22">
        <v>7</v>
      </c>
      <c r="M22" t="s">
        <v>112</v>
      </c>
      <c r="N22">
        <v>21</v>
      </c>
      <c r="O22">
        <v>1</v>
      </c>
      <c r="P22">
        <v>-0.2</v>
      </c>
      <c r="Q22">
        <v>16.600000000000001</v>
      </c>
      <c r="R22">
        <v>16</v>
      </c>
      <c r="S22">
        <v>261</v>
      </c>
      <c r="T22">
        <v>48</v>
      </c>
      <c r="U22">
        <v>25</v>
      </c>
      <c r="V22">
        <v>1354</v>
      </c>
      <c r="W22">
        <v>49</v>
      </c>
    </row>
    <row r="23" spans="1:23" x14ac:dyDescent="0.25">
      <c r="A23" t="s">
        <v>113</v>
      </c>
      <c r="B23" t="s">
        <v>114</v>
      </c>
      <c r="C23" s="1" t="str">
        <f t="shared" si="0"/>
        <v>21:0869</v>
      </c>
      <c r="D23" s="1" t="str">
        <f t="shared" si="1"/>
        <v>21:0245</v>
      </c>
      <c r="E23" t="s">
        <v>115</v>
      </c>
      <c r="F23" t="s">
        <v>116</v>
      </c>
      <c r="H23">
        <v>75.948109400000007</v>
      </c>
      <c r="I23">
        <v>-98.062285399999993</v>
      </c>
      <c r="J23" s="1" t="str">
        <f t="shared" si="2"/>
        <v>NGR bulk stream sediment</v>
      </c>
      <c r="K23" s="1" t="str">
        <f t="shared" si="3"/>
        <v>HMC fraction (Bathurst Is., 1996)</v>
      </c>
      <c r="L23">
        <v>7</v>
      </c>
      <c r="M23" t="s">
        <v>117</v>
      </c>
      <c r="N23">
        <v>22</v>
      </c>
      <c r="O23">
        <v>1</v>
      </c>
      <c r="P23">
        <v>-0.2</v>
      </c>
      <c r="Q23">
        <v>9.9</v>
      </c>
      <c r="R23">
        <v>75</v>
      </c>
      <c r="S23">
        <v>716</v>
      </c>
      <c r="T23">
        <v>185</v>
      </c>
      <c r="U23">
        <v>84</v>
      </c>
      <c r="V23">
        <v>696</v>
      </c>
      <c r="W23">
        <v>130</v>
      </c>
    </row>
    <row r="24" spans="1:23" x14ac:dyDescent="0.25">
      <c r="A24" t="s">
        <v>118</v>
      </c>
      <c r="B24" t="s">
        <v>119</v>
      </c>
      <c r="C24" s="1" t="str">
        <f t="shared" si="0"/>
        <v>21:0869</v>
      </c>
      <c r="D24" s="1" t="str">
        <f t="shared" si="1"/>
        <v>21:0245</v>
      </c>
      <c r="E24" t="s">
        <v>120</v>
      </c>
      <c r="F24" t="s">
        <v>121</v>
      </c>
      <c r="H24">
        <v>75.796957699999993</v>
      </c>
      <c r="I24">
        <v>-99.140423600000005</v>
      </c>
      <c r="J24" s="1" t="str">
        <f t="shared" si="2"/>
        <v>NGR bulk stream sediment</v>
      </c>
      <c r="K24" s="1" t="str">
        <f t="shared" si="3"/>
        <v>HMC fraction (Bathurst Is., 1996)</v>
      </c>
      <c r="L24">
        <v>8</v>
      </c>
      <c r="M24" t="s">
        <v>27</v>
      </c>
      <c r="N24">
        <v>23</v>
      </c>
      <c r="O24">
        <v>1</v>
      </c>
      <c r="P24">
        <v>-0.2</v>
      </c>
      <c r="Q24">
        <v>10.9</v>
      </c>
      <c r="R24">
        <v>68</v>
      </c>
      <c r="S24">
        <v>1195</v>
      </c>
      <c r="T24">
        <v>218</v>
      </c>
      <c r="U24">
        <v>102</v>
      </c>
      <c r="V24">
        <v>758</v>
      </c>
      <c r="W24">
        <v>53</v>
      </c>
    </row>
    <row r="25" spans="1:23" x14ac:dyDescent="0.25">
      <c r="A25" t="s">
        <v>122</v>
      </c>
      <c r="B25" t="s">
        <v>123</v>
      </c>
      <c r="C25" s="1" t="str">
        <f t="shared" si="0"/>
        <v>21:0869</v>
      </c>
      <c r="D25" s="1" t="str">
        <f t="shared" si="1"/>
        <v>21:0245</v>
      </c>
      <c r="E25" t="s">
        <v>124</v>
      </c>
      <c r="F25" t="s">
        <v>125</v>
      </c>
      <c r="H25">
        <v>75.784066999999993</v>
      </c>
      <c r="I25">
        <v>-99.327876099999997</v>
      </c>
      <c r="J25" s="1" t="str">
        <f t="shared" si="2"/>
        <v>NGR bulk stream sediment</v>
      </c>
      <c r="K25" s="1" t="str">
        <f t="shared" si="3"/>
        <v>HMC fraction (Bathurst Is., 1996)</v>
      </c>
      <c r="L25">
        <v>8</v>
      </c>
      <c r="M25" t="s">
        <v>44</v>
      </c>
      <c r="N25">
        <v>24</v>
      </c>
      <c r="O25">
        <v>1</v>
      </c>
      <c r="P25">
        <v>-0.2</v>
      </c>
      <c r="Q25">
        <v>7.7</v>
      </c>
      <c r="R25">
        <v>58</v>
      </c>
      <c r="S25">
        <v>1067</v>
      </c>
      <c r="T25">
        <v>187</v>
      </c>
      <c r="U25">
        <v>87</v>
      </c>
      <c r="V25">
        <v>662</v>
      </c>
      <c r="W25">
        <v>79</v>
      </c>
    </row>
    <row r="26" spans="1:23" x14ac:dyDescent="0.25">
      <c r="A26" t="s">
        <v>126</v>
      </c>
      <c r="B26" t="s">
        <v>127</v>
      </c>
      <c r="C26" s="1" t="str">
        <f t="shared" si="0"/>
        <v>21:0869</v>
      </c>
      <c r="D26" s="1" t="str">
        <f t="shared" si="1"/>
        <v>21:0245</v>
      </c>
      <c r="E26" t="s">
        <v>128</v>
      </c>
      <c r="F26" t="s">
        <v>129</v>
      </c>
      <c r="H26">
        <v>75.788086399999997</v>
      </c>
      <c r="I26">
        <v>-99.324682800000005</v>
      </c>
      <c r="J26" s="1" t="str">
        <f t="shared" si="2"/>
        <v>NGR bulk stream sediment</v>
      </c>
      <c r="K26" s="1" t="str">
        <f t="shared" si="3"/>
        <v>HMC fraction (Bathurst Is., 1996)</v>
      </c>
      <c r="L26">
        <v>8</v>
      </c>
      <c r="M26" t="s">
        <v>49</v>
      </c>
      <c r="N26">
        <v>25</v>
      </c>
      <c r="O26">
        <v>1</v>
      </c>
      <c r="P26">
        <v>-0.2</v>
      </c>
      <c r="Q26">
        <v>5</v>
      </c>
      <c r="R26">
        <v>29</v>
      </c>
      <c r="S26">
        <v>567</v>
      </c>
      <c r="T26">
        <v>103</v>
      </c>
      <c r="U26">
        <v>75</v>
      </c>
      <c r="V26">
        <v>626</v>
      </c>
      <c r="W26">
        <v>106</v>
      </c>
    </row>
    <row r="27" spans="1:23" x14ac:dyDescent="0.25">
      <c r="A27" t="s">
        <v>130</v>
      </c>
      <c r="B27" t="s">
        <v>131</v>
      </c>
      <c r="C27" s="1" t="str">
        <f t="shared" si="0"/>
        <v>21:0869</v>
      </c>
      <c r="D27" s="1" t="str">
        <f t="shared" si="1"/>
        <v>21:0245</v>
      </c>
      <c r="E27" t="s">
        <v>132</v>
      </c>
      <c r="F27" t="s">
        <v>133</v>
      </c>
      <c r="H27">
        <v>76.041844699999999</v>
      </c>
      <c r="I27">
        <v>-99.983255700000001</v>
      </c>
      <c r="J27" s="1" t="str">
        <f t="shared" si="2"/>
        <v>NGR bulk stream sediment</v>
      </c>
      <c r="K27" s="1" t="str">
        <f t="shared" si="3"/>
        <v>HMC fraction (Bathurst Is., 1996)</v>
      </c>
      <c r="L27">
        <v>9</v>
      </c>
      <c r="M27" t="s">
        <v>27</v>
      </c>
      <c r="N27">
        <v>26</v>
      </c>
      <c r="O27">
        <v>1</v>
      </c>
      <c r="P27">
        <v>-0.2</v>
      </c>
      <c r="Q27">
        <v>9.9</v>
      </c>
      <c r="R27">
        <v>117</v>
      </c>
      <c r="S27">
        <v>360</v>
      </c>
      <c r="T27">
        <v>349</v>
      </c>
      <c r="U27">
        <v>161</v>
      </c>
      <c r="V27">
        <v>834</v>
      </c>
      <c r="W27">
        <v>651</v>
      </c>
    </row>
    <row r="28" spans="1:23" x14ac:dyDescent="0.25">
      <c r="A28" t="s">
        <v>134</v>
      </c>
      <c r="B28" t="s">
        <v>135</v>
      </c>
      <c r="C28" s="1" t="str">
        <f t="shared" si="0"/>
        <v>21:0869</v>
      </c>
      <c r="D28" s="1" t="str">
        <f t="shared" si="1"/>
        <v>21:0245</v>
      </c>
      <c r="E28" t="s">
        <v>136</v>
      </c>
      <c r="F28" t="s">
        <v>137</v>
      </c>
      <c r="H28">
        <v>76.047303299999996</v>
      </c>
      <c r="I28">
        <v>-99.998718699999998</v>
      </c>
      <c r="J28" s="1" t="str">
        <f t="shared" si="2"/>
        <v>NGR bulk stream sediment</v>
      </c>
      <c r="K28" s="1" t="str">
        <f t="shared" si="3"/>
        <v>HMC fraction (Bathurst Is., 1996)</v>
      </c>
      <c r="L28">
        <v>9</v>
      </c>
      <c r="M28" t="s">
        <v>44</v>
      </c>
      <c r="N28">
        <v>27</v>
      </c>
      <c r="O28">
        <v>1</v>
      </c>
      <c r="P28">
        <v>0.6</v>
      </c>
      <c r="Q28">
        <v>5.4</v>
      </c>
      <c r="R28">
        <v>98</v>
      </c>
      <c r="S28">
        <v>160</v>
      </c>
      <c r="T28">
        <v>60</v>
      </c>
      <c r="U28">
        <v>31</v>
      </c>
      <c r="V28">
        <v>513</v>
      </c>
      <c r="W28">
        <v>218</v>
      </c>
    </row>
    <row r="29" spans="1:23" x14ac:dyDescent="0.25">
      <c r="A29" t="s">
        <v>138</v>
      </c>
      <c r="B29" t="s">
        <v>139</v>
      </c>
      <c r="C29" s="1" t="str">
        <f t="shared" si="0"/>
        <v>21:0869</v>
      </c>
      <c r="D29" s="1" t="str">
        <f t="shared" si="1"/>
        <v>21:0245</v>
      </c>
      <c r="E29" t="s">
        <v>140</v>
      </c>
      <c r="F29" t="s">
        <v>141</v>
      </c>
      <c r="H29">
        <v>76.027608299999997</v>
      </c>
      <c r="I29">
        <v>-99.970548399999998</v>
      </c>
      <c r="J29" s="1" t="str">
        <f t="shared" si="2"/>
        <v>NGR bulk stream sediment</v>
      </c>
      <c r="K29" s="1" t="str">
        <f t="shared" si="3"/>
        <v>HMC fraction (Bathurst Is., 1996)</v>
      </c>
      <c r="L29">
        <v>9</v>
      </c>
      <c r="M29" t="s">
        <v>49</v>
      </c>
      <c r="N29">
        <v>28</v>
      </c>
      <c r="O29">
        <v>1</v>
      </c>
      <c r="P29">
        <v>1.3</v>
      </c>
      <c r="Q29">
        <v>18.3</v>
      </c>
      <c r="R29">
        <v>77</v>
      </c>
      <c r="S29">
        <v>110</v>
      </c>
      <c r="T29">
        <v>61</v>
      </c>
      <c r="U29">
        <v>32</v>
      </c>
      <c r="V29">
        <v>1895</v>
      </c>
      <c r="W29">
        <v>444</v>
      </c>
    </row>
    <row r="30" spans="1:23" x14ac:dyDescent="0.25">
      <c r="A30" t="s">
        <v>142</v>
      </c>
      <c r="B30" t="s">
        <v>143</v>
      </c>
      <c r="C30" s="1" t="str">
        <f t="shared" si="0"/>
        <v>21:0869</v>
      </c>
      <c r="D30" s="1" t="str">
        <f t="shared" si="1"/>
        <v>21:0245</v>
      </c>
      <c r="E30" t="s">
        <v>144</v>
      </c>
      <c r="F30" t="s">
        <v>145</v>
      </c>
      <c r="H30">
        <v>76.1255424</v>
      </c>
      <c r="I30">
        <v>-99.783276400000005</v>
      </c>
      <c r="J30" s="1" t="str">
        <f t="shared" si="2"/>
        <v>NGR bulk stream sediment</v>
      </c>
      <c r="K30" s="1" t="str">
        <f t="shared" si="3"/>
        <v>HMC fraction (Bathurst Is., 1996)</v>
      </c>
      <c r="L30">
        <v>9</v>
      </c>
      <c r="M30" t="s">
        <v>54</v>
      </c>
      <c r="N30">
        <v>29</v>
      </c>
      <c r="O30">
        <v>1</v>
      </c>
      <c r="P30">
        <v>0.4</v>
      </c>
      <c r="Q30">
        <v>7</v>
      </c>
      <c r="R30">
        <v>64</v>
      </c>
      <c r="S30">
        <v>404</v>
      </c>
      <c r="T30">
        <v>42</v>
      </c>
      <c r="U30">
        <v>391</v>
      </c>
      <c r="V30">
        <v>712</v>
      </c>
      <c r="W30">
        <v>109</v>
      </c>
    </row>
    <row r="31" spans="1:23" x14ac:dyDescent="0.25">
      <c r="A31" t="s">
        <v>146</v>
      </c>
      <c r="B31" t="s">
        <v>147</v>
      </c>
      <c r="C31" s="1" t="str">
        <f t="shared" si="0"/>
        <v>21:0869</v>
      </c>
      <c r="D31" s="1" t="str">
        <f t="shared" si="1"/>
        <v>21:0245</v>
      </c>
      <c r="E31" t="s">
        <v>148</v>
      </c>
      <c r="F31" t="s">
        <v>149</v>
      </c>
      <c r="H31">
        <v>76.125481800000003</v>
      </c>
      <c r="I31">
        <v>-99.802065799999994</v>
      </c>
      <c r="J31" s="1" t="str">
        <f t="shared" si="2"/>
        <v>NGR bulk stream sediment</v>
      </c>
      <c r="K31" s="1" t="str">
        <f t="shared" si="3"/>
        <v>HMC fraction (Bathurst Is., 1996)</v>
      </c>
      <c r="L31">
        <v>9</v>
      </c>
      <c r="M31" t="s">
        <v>107</v>
      </c>
      <c r="N31">
        <v>30</v>
      </c>
      <c r="O31">
        <v>1</v>
      </c>
      <c r="P31">
        <v>0.6</v>
      </c>
      <c r="Q31">
        <v>22.6</v>
      </c>
      <c r="R31">
        <v>30</v>
      </c>
      <c r="S31">
        <v>189</v>
      </c>
      <c r="T31">
        <v>46</v>
      </c>
      <c r="U31">
        <v>14</v>
      </c>
      <c r="V31">
        <v>1370</v>
      </c>
      <c r="W31">
        <v>186</v>
      </c>
    </row>
    <row r="32" spans="1:23" x14ac:dyDescent="0.25">
      <c r="A32" t="s">
        <v>150</v>
      </c>
      <c r="B32" t="s">
        <v>151</v>
      </c>
      <c r="C32" s="1" t="str">
        <f t="shared" si="0"/>
        <v>21:0869</v>
      </c>
      <c r="D32" s="1" t="str">
        <f t="shared" si="1"/>
        <v>21:0245</v>
      </c>
      <c r="E32" t="s">
        <v>152</v>
      </c>
      <c r="F32" t="s">
        <v>153</v>
      </c>
      <c r="H32">
        <v>76.129888300000005</v>
      </c>
      <c r="I32">
        <v>-99.949044599999993</v>
      </c>
      <c r="J32" s="1" t="str">
        <f t="shared" si="2"/>
        <v>NGR bulk stream sediment</v>
      </c>
      <c r="K32" s="1" t="str">
        <f t="shared" si="3"/>
        <v>HMC fraction (Bathurst Is., 1996)</v>
      </c>
      <c r="L32">
        <v>9</v>
      </c>
      <c r="M32" t="s">
        <v>112</v>
      </c>
      <c r="N32">
        <v>31</v>
      </c>
      <c r="O32">
        <v>1</v>
      </c>
      <c r="P32">
        <v>0.2</v>
      </c>
      <c r="Q32">
        <v>4.3</v>
      </c>
      <c r="R32">
        <v>9</v>
      </c>
      <c r="S32">
        <v>78</v>
      </c>
      <c r="T32">
        <v>28</v>
      </c>
      <c r="U32">
        <v>4</v>
      </c>
      <c r="V32">
        <v>351</v>
      </c>
      <c r="W32">
        <v>105</v>
      </c>
    </row>
    <row r="33" spans="1:23" x14ac:dyDescent="0.25">
      <c r="A33" t="s">
        <v>154</v>
      </c>
      <c r="B33" t="s">
        <v>155</v>
      </c>
      <c r="C33" s="1" t="str">
        <f t="shared" si="0"/>
        <v>21:0869</v>
      </c>
      <c r="D33" s="1" t="str">
        <f t="shared" si="1"/>
        <v>21:0245</v>
      </c>
      <c r="E33" t="s">
        <v>156</v>
      </c>
      <c r="F33" t="s">
        <v>157</v>
      </c>
      <c r="H33">
        <v>76.156787199999997</v>
      </c>
      <c r="I33">
        <v>-99.998632900000004</v>
      </c>
      <c r="J33" s="1" t="str">
        <f t="shared" si="2"/>
        <v>NGR bulk stream sediment</v>
      </c>
      <c r="K33" s="1" t="str">
        <f t="shared" si="3"/>
        <v>HMC fraction (Bathurst Is., 1996)</v>
      </c>
      <c r="L33">
        <v>10</v>
      </c>
      <c r="M33" t="s">
        <v>158</v>
      </c>
      <c r="N33">
        <v>32</v>
      </c>
      <c r="O33">
        <v>1</v>
      </c>
      <c r="P33">
        <v>-0.2</v>
      </c>
      <c r="Q33">
        <v>9.6999999999999993</v>
      </c>
      <c r="R33">
        <v>11</v>
      </c>
      <c r="S33">
        <v>76</v>
      </c>
      <c r="T33">
        <v>32</v>
      </c>
      <c r="U33">
        <v>9</v>
      </c>
      <c r="V33">
        <v>1104</v>
      </c>
      <c r="W33">
        <v>82</v>
      </c>
    </row>
    <row r="34" spans="1:23" x14ac:dyDescent="0.25">
      <c r="A34" t="s">
        <v>159</v>
      </c>
      <c r="B34" t="s">
        <v>160</v>
      </c>
      <c r="C34" s="1" t="str">
        <f t="shared" ref="C34:C54" si="4">HYPERLINK("http://geochem.nrcan.gc.ca/cdogs/content/bdl/bdl210869_e.htm", "21:0869")</f>
        <v>21:0869</v>
      </c>
      <c r="D34" s="1" t="str">
        <f t="shared" ref="D34:D54" si="5">HYPERLINK("http://geochem.nrcan.gc.ca/cdogs/content/svy/svy210245_e.htm", "21:0245")</f>
        <v>21:0245</v>
      </c>
      <c r="E34" t="s">
        <v>156</v>
      </c>
      <c r="F34" t="s">
        <v>161</v>
      </c>
      <c r="H34">
        <v>76.156787199999997</v>
      </c>
      <c r="I34">
        <v>-99.998632900000004</v>
      </c>
      <c r="J34" s="1" t="str">
        <f t="shared" ref="J34:J65" si="6">HYPERLINK("http://geochem.nrcan.gc.ca/cdogs/content/kwd/kwd020030_e.htm", "NGR bulk stream sediment")</f>
        <v>NGR bulk stream sediment</v>
      </c>
      <c r="K34" s="1" t="str">
        <f t="shared" ref="K34:K54" si="7">HYPERLINK("http://geochem.nrcan.gc.ca/cdogs/content/kwd/kwd080097_e.htm", "HMC fraction (Bathurst Is., 1996)")</f>
        <v>HMC fraction (Bathurst Is., 1996)</v>
      </c>
      <c r="L34">
        <v>10</v>
      </c>
      <c r="M34" t="s">
        <v>162</v>
      </c>
      <c r="N34">
        <v>33</v>
      </c>
      <c r="O34">
        <v>1</v>
      </c>
      <c r="P34">
        <v>1.1000000000000001</v>
      </c>
      <c r="Q34">
        <v>20.3</v>
      </c>
      <c r="R34">
        <v>121</v>
      </c>
      <c r="S34">
        <v>248</v>
      </c>
      <c r="T34">
        <v>165</v>
      </c>
      <c r="U34">
        <v>84</v>
      </c>
      <c r="V34">
        <v>1972</v>
      </c>
      <c r="W34">
        <v>558</v>
      </c>
    </row>
    <row r="35" spans="1:23" x14ac:dyDescent="0.25">
      <c r="A35" t="s">
        <v>163</v>
      </c>
      <c r="B35" t="s">
        <v>164</v>
      </c>
      <c r="C35" s="1" t="str">
        <f t="shared" si="4"/>
        <v>21:0869</v>
      </c>
      <c r="D35" s="1" t="str">
        <f t="shared" si="5"/>
        <v>21:0245</v>
      </c>
      <c r="E35" t="s">
        <v>165</v>
      </c>
      <c r="F35" t="s">
        <v>166</v>
      </c>
      <c r="H35">
        <v>76.037703100000002</v>
      </c>
      <c r="I35">
        <v>-98.497540799999996</v>
      </c>
      <c r="J35" s="1" t="str">
        <f t="shared" si="6"/>
        <v>NGR bulk stream sediment</v>
      </c>
      <c r="K35" s="1" t="str">
        <f t="shared" si="7"/>
        <v>HMC fraction (Bathurst Is., 1996)</v>
      </c>
      <c r="L35">
        <v>10</v>
      </c>
      <c r="M35" t="s">
        <v>27</v>
      </c>
      <c r="N35">
        <v>34</v>
      </c>
      <c r="O35">
        <v>1</v>
      </c>
      <c r="P35">
        <v>-0.2</v>
      </c>
      <c r="Q35">
        <v>1.5</v>
      </c>
      <c r="R35">
        <v>5</v>
      </c>
      <c r="S35">
        <v>319</v>
      </c>
      <c r="T35">
        <v>30</v>
      </c>
      <c r="U35">
        <v>40</v>
      </c>
      <c r="V35">
        <v>113</v>
      </c>
      <c r="W35">
        <v>45</v>
      </c>
    </row>
    <row r="36" spans="1:23" x14ac:dyDescent="0.25">
      <c r="A36" t="s">
        <v>167</v>
      </c>
      <c r="B36" t="s">
        <v>168</v>
      </c>
      <c r="C36" s="1" t="str">
        <f t="shared" si="4"/>
        <v>21:0869</v>
      </c>
      <c r="D36" s="1" t="str">
        <f t="shared" si="5"/>
        <v>21:0245</v>
      </c>
      <c r="E36" t="s">
        <v>169</v>
      </c>
      <c r="F36" t="s">
        <v>170</v>
      </c>
      <c r="H36">
        <v>76.035972400000006</v>
      </c>
      <c r="I36">
        <v>-98.497044900000006</v>
      </c>
      <c r="J36" s="1" t="str">
        <f t="shared" si="6"/>
        <v>NGR bulk stream sediment</v>
      </c>
      <c r="K36" s="1" t="str">
        <f t="shared" si="7"/>
        <v>HMC fraction (Bathurst Is., 1996)</v>
      </c>
      <c r="L36">
        <v>10</v>
      </c>
      <c r="M36" t="s">
        <v>44</v>
      </c>
      <c r="N36">
        <v>35</v>
      </c>
      <c r="O36">
        <v>1</v>
      </c>
      <c r="P36">
        <v>-0.2</v>
      </c>
      <c r="Q36">
        <v>1.7</v>
      </c>
      <c r="R36">
        <v>8</v>
      </c>
      <c r="S36">
        <v>536</v>
      </c>
      <c r="T36">
        <v>69</v>
      </c>
      <c r="U36">
        <v>93</v>
      </c>
      <c r="V36">
        <v>358</v>
      </c>
      <c r="W36">
        <v>35</v>
      </c>
    </row>
    <row r="37" spans="1:23" x14ac:dyDescent="0.25">
      <c r="A37" t="s">
        <v>171</v>
      </c>
      <c r="B37" t="s">
        <v>172</v>
      </c>
      <c r="C37" s="1" t="str">
        <f t="shared" si="4"/>
        <v>21:0869</v>
      </c>
      <c r="D37" s="1" t="str">
        <f t="shared" si="5"/>
        <v>21:0245</v>
      </c>
      <c r="E37" t="s">
        <v>173</v>
      </c>
      <c r="F37" t="s">
        <v>174</v>
      </c>
      <c r="H37">
        <v>76.057206100000002</v>
      </c>
      <c r="I37">
        <v>-98.387801800000005</v>
      </c>
      <c r="J37" s="1" t="str">
        <f t="shared" si="6"/>
        <v>NGR bulk stream sediment</v>
      </c>
      <c r="K37" s="1" t="str">
        <f t="shared" si="7"/>
        <v>HMC fraction (Bathurst Is., 1996)</v>
      </c>
      <c r="L37">
        <v>10</v>
      </c>
      <c r="M37" t="s">
        <v>49</v>
      </c>
      <c r="N37">
        <v>36</v>
      </c>
      <c r="O37">
        <v>1</v>
      </c>
      <c r="P37">
        <v>-0.2</v>
      </c>
      <c r="Q37">
        <v>2.9</v>
      </c>
      <c r="R37">
        <v>4</v>
      </c>
      <c r="S37">
        <v>186</v>
      </c>
      <c r="T37">
        <v>18</v>
      </c>
      <c r="U37">
        <v>34</v>
      </c>
      <c r="V37">
        <v>184</v>
      </c>
      <c r="W37">
        <v>30</v>
      </c>
    </row>
    <row r="38" spans="1:23" x14ac:dyDescent="0.25">
      <c r="A38" t="s">
        <v>175</v>
      </c>
      <c r="B38" t="s">
        <v>176</v>
      </c>
      <c r="C38" s="1" t="str">
        <f t="shared" si="4"/>
        <v>21:0869</v>
      </c>
      <c r="D38" s="1" t="str">
        <f t="shared" si="5"/>
        <v>21:0245</v>
      </c>
      <c r="E38" t="s">
        <v>177</v>
      </c>
      <c r="F38" t="s">
        <v>178</v>
      </c>
      <c r="H38">
        <v>76.0856469</v>
      </c>
      <c r="I38">
        <v>-98.207412300000001</v>
      </c>
      <c r="J38" s="1" t="str">
        <f t="shared" si="6"/>
        <v>NGR bulk stream sediment</v>
      </c>
      <c r="K38" s="1" t="str">
        <f t="shared" si="7"/>
        <v>HMC fraction (Bathurst Is., 1996)</v>
      </c>
      <c r="L38">
        <v>10</v>
      </c>
      <c r="M38" t="s">
        <v>54</v>
      </c>
      <c r="N38">
        <v>37</v>
      </c>
      <c r="O38">
        <v>1</v>
      </c>
      <c r="P38">
        <v>0.7</v>
      </c>
      <c r="Q38">
        <v>9.6999999999999993</v>
      </c>
      <c r="R38">
        <v>152</v>
      </c>
      <c r="S38">
        <v>317</v>
      </c>
      <c r="T38">
        <v>68</v>
      </c>
      <c r="U38">
        <v>178</v>
      </c>
      <c r="V38">
        <v>1632</v>
      </c>
      <c r="W38">
        <v>360</v>
      </c>
    </row>
    <row r="39" spans="1:23" x14ac:dyDescent="0.25">
      <c r="A39" t="s">
        <v>179</v>
      </c>
      <c r="B39" t="s">
        <v>180</v>
      </c>
      <c r="C39" s="1" t="str">
        <f t="shared" si="4"/>
        <v>21:0869</v>
      </c>
      <c r="D39" s="1" t="str">
        <f t="shared" si="5"/>
        <v>21:0245</v>
      </c>
      <c r="E39" t="s">
        <v>181</v>
      </c>
      <c r="F39" t="s">
        <v>182</v>
      </c>
      <c r="H39">
        <v>76.102609000000001</v>
      </c>
      <c r="I39">
        <v>-98.254768999999996</v>
      </c>
      <c r="J39" s="1" t="str">
        <f t="shared" si="6"/>
        <v>NGR bulk stream sediment</v>
      </c>
      <c r="K39" s="1" t="str">
        <f t="shared" si="7"/>
        <v>HMC fraction (Bathurst Is., 1996)</v>
      </c>
      <c r="L39">
        <v>11</v>
      </c>
      <c r="M39" t="s">
        <v>27</v>
      </c>
      <c r="N39">
        <v>38</v>
      </c>
      <c r="O39">
        <v>1</v>
      </c>
      <c r="P39">
        <v>-0.2</v>
      </c>
      <c r="Q39">
        <v>1.7</v>
      </c>
      <c r="R39">
        <v>9</v>
      </c>
      <c r="S39">
        <v>471</v>
      </c>
      <c r="T39">
        <v>34</v>
      </c>
      <c r="U39">
        <v>70</v>
      </c>
      <c r="V39">
        <v>165</v>
      </c>
      <c r="W39">
        <v>35</v>
      </c>
    </row>
    <row r="40" spans="1:23" x14ac:dyDescent="0.25">
      <c r="A40" t="s">
        <v>183</v>
      </c>
      <c r="B40" t="s">
        <v>184</v>
      </c>
      <c r="C40" s="1" t="str">
        <f t="shared" si="4"/>
        <v>21:0869</v>
      </c>
      <c r="D40" s="1" t="str">
        <f t="shared" si="5"/>
        <v>21:0245</v>
      </c>
      <c r="E40" t="s">
        <v>185</v>
      </c>
      <c r="F40" t="s">
        <v>186</v>
      </c>
      <c r="H40">
        <v>76.286898300000004</v>
      </c>
      <c r="I40">
        <v>-98.424878000000007</v>
      </c>
      <c r="J40" s="1" t="str">
        <f t="shared" si="6"/>
        <v>NGR bulk stream sediment</v>
      </c>
      <c r="K40" s="1" t="str">
        <f t="shared" si="7"/>
        <v>HMC fraction (Bathurst Is., 1996)</v>
      </c>
      <c r="L40">
        <v>11</v>
      </c>
      <c r="M40" t="s">
        <v>44</v>
      </c>
      <c r="N40">
        <v>39</v>
      </c>
      <c r="O40">
        <v>1</v>
      </c>
      <c r="P40">
        <v>-0.2</v>
      </c>
      <c r="Q40">
        <v>1.1000000000000001</v>
      </c>
      <c r="R40">
        <v>8</v>
      </c>
      <c r="S40">
        <v>774</v>
      </c>
      <c r="T40">
        <v>39</v>
      </c>
      <c r="U40">
        <v>63</v>
      </c>
      <c r="V40">
        <v>139</v>
      </c>
      <c r="W40">
        <v>48</v>
      </c>
    </row>
    <row r="41" spans="1:23" x14ac:dyDescent="0.25">
      <c r="A41" t="s">
        <v>187</v>
      </c>
      <c r="B41" t="s">
        <v>188</v>
      </c>
      <c r="C41" s="1" t="str">
        <f t="shared" si="4"/>
        <v>21:0869</v>
      </c>
      <c r="D41" s="1" t="str">
        <f t="shared" si="5"/>
        <v>21:0245</v>
      </c>
      <c r="E41" t="s">
        <v>189</v>
      </c>
      <c r="F41" t="s">
        <v>190</v>
      </c>
      <c r="H41">
        <v>76.318593500000006</v>
      </c>
      <c r="I41">
        <v>-98.371415200000001</v>
      </c>
      <c r="J41" s="1" t="str">
        <f t="shared" si="6"/>
        <v>NGR bulk stream sediment</v>
      </c>
      <c r="K41" s="1" t="str">
        <f t="shared" si="7"/>
        <v>HMC fraction (Bathurst Is., 1996)</v>
      </c>
      <c r="L41">
        <v>11</v>
      </c>
      <c r="M41" t="s">
        <v>49</v>
      </c>
      <c r="N41">
        <v>40</v>
      </c>
      <c r="O41">
        <v>1</v>
      </c>
      <c r="P41">
        <v>-0.2</v>
      </c>
      <c r="Q41">
        <v>3.8</v>
      </c>
      <c r="R41">
        <v>6</v>
      </c>
      <c r="S41">
        <v>583</v>
      </c>
      <c r="T41">
        <v>39</v>
      </c>
      <c r="U41">
        <v>44</v>
      </c>
      <c r="V41">
        <v>221</v>
      </c>
      <c r="W41">
        <v>33</v>
      </c>
    </row>
    <row r="42" spans="1:23" x14ac:dyDescent="0.25">
      <c r="A42" t="s">
        <v>191</v>
      </c>
      <c r="B42" t="s">
        <v>192</v>
      </c>
      <c r="C42" s="1" t="str">
        <f t="shared" si="4"/>
        <v>21:0869</v>
      </c>
      <c r="D42" s="1" t="str">
        <f t="shared" si="5"/>
        <v>21:0245</v>
      </c>
      <c r="E42" t="s">
        <v>193</v>
      </c>
      <c r="F42" t="s">
        <v>194</v>
      </c>
      <c r="H42">
        <v>76.315156000000002</v>
      </c>
      <c r="I42">
        <v>-98.394707100000005</v>
      </c>
      <c r="J42" s="1" t="str">
        <f t="shared" si="6"/>
        <v>NGR bulk stream sediment</v>
      </c>
      <c r="K42" s="1" t="str">
        <f t="shared" si="7"/>
        <v>HMC fraction (Bathurst Is., 1996)</v>
      </c>
      <c r="L42">
        <v>11</v>
      </c>
      <c r="M42" t="s">
        <v>54</v>
      </c>
      <c r="N42">
        <v>41</v>
      </c>
      <c r="O42">
        <v>1</v>
      </c>
      <c r="P42">
        <v>-0.2</v>
      </c>
      <c r="Q42">
        <v>18.3</v>
      </c>
      <c r="R42">
        <v>49</v>
      </c>
      <c r="S42">
        <v>1010</v>
      </c>
      <c r="T42">
        <v>504</v>
      </c>
      <c r="U42">
        <v>108</v>
      </c>
      <c r="V42">
        <v>1889</v>
      </c>
      <c r="W42">
        <v>99</v>
      </c>
    </row>
    <row r="43" spans="1:23" x14ac:dyDescent="0.25">
      <c r="A43" t="s">
        <v>195</v>
      </c>
      <c r="B43" t="s">
        <v>196</v>
      </c>
      <c r="C43" s="1" t="str">
        <f t="shared" si="4"/>
        <v>21:0869</v>
      </c>
      <c r="D43" s="1" t="str">
        <f t="shared" si="5"/>
        <v>21:0245</v>
      </c>
      <c r="E43" t="s">
        <v>197</v>
      </c>
      <c r="F43" t="s">
        <v>198</v>
      </c>
      <c r="H43">
        <v>76.469685100000007</v>
      </c>
      <c r="I43">
        <v>-98.194933899999995</v>
      </c>
      <c r="J43" s="1" t="str">
        <f t="shared" si="6"/>
        <v>NGR bulk stream sediment</v>
      </c>
      <c r="K43" s="1" t="str">
        <f t="shared" si="7"/>
        <v>HMC fraction (Bathurst Is., 1996)</v>
      </c>
      <c r="L43">
        <v>11</v>
      </c>
      <c r="M43" t="s">
        <v>107</v>
      </c>
      <c r="N43">
        <v>42</v>
      </c>
      <c r="O43">
        <v>1</v>
      </c>
      <c r="P43">
        <v>-0.2</v>
      </c>
      <c r="Q43">
        <v>9.6999999999999993</v>
      </c>
      <c r="R43">
        <v>46</v>
      </c>
      <c r="S43">
        <v>699</v>
      </c>
      <c r="T43">
        <v>102</v>
      </c>
      <c r="U43">
        <v>52</v>
      </c>
      <c r="V43">
        <v>1039</v>
      </c>
      <c r="W43">
        <v>254</v>
      </c>
    </row>
    <row r="44" spans="1:23" x14ac:dyDescent="0.25">
      <c r="A44" t="s">
        <v>199</v>
      </c>
      <c r="B44" t="s">
        <v>200</v>
      </c>
      <c r="C44" s="1" t="str">
        <f t="shared" si="4"/>
        <v>21:0869</v>
      </c>
      <c r="D44" s="1" t="str">
        <f t="shared" si="5"/>
        <v>21:0245</v>
      </c>
      <c r="E44" t="s">
        <v>201</v>
      </c>
      <c r="F44" t="s">
        <v>202</v>
      </c>
      <c r="H44">
        <v>76.487723099999997</v>
      </c>
      <c r="I44">
        <v>-98.193917900000002</v>
      </c>
      <c r="J44" s="1" t="str">
        <f t="shared" si="6"/>
        <v>NGR bulk stream sediment</v>
      </c>
      <c r="K44" s="1" t="str">
        <f t="shared" si="7"/>
        <v>HMC fraction (Bathurst Is., 1996)</v>
      </c>
      <c r="L44">
        <v>11</v>
      </c>
      <c r="M44" t="s">
        <v>112</v>
      </c>
      <c r="N44">
        <v>43</v>
      </c>
      <c r="O44">
        <v>1</v>
      </c>
      <c r="P44">
        <v>-0.2</v>
      </c>
      <c r="Q44">
        <v>6.1</v>
      </c>
      <c r="R44">
        <v>22</v>
      </c>
      <c r="S44">
        <v>865</v>
      </c>
      <c r="T44">
        <v>87</v>
      </c>
      <c r="U44">
        <v>66</v>
      </c>
      <c r="V44">
        <v>496</v>
      </c>
      <c r="W44">
        <v>56</v>
      </c>
    </row>
    <row r="45" spans="1:23" x14ac:dyDescent="0.25">
      <c r="A45" t="s">
        <v>203</v>
      </c>
      <c r="B45" t="s">
        <v>204</v>
      </c>
      <c r="C45" s="1" t="str">
        <f t="shared" si="4"/>
        <v>21:0869</v>
      </c>
      <c r="D45" s="1" t="str">
        <f t="shared" si="5"/>
        <v>21:0245</v>
      </c>
      <c r="E45" t="s">
        <v>205</v>
      </c>
      <c r="F45" t="s">
        <v>206</v>
      </c>
      <c r="H45">
        <v>76.450712300000006</v>
      </c>
      <c r="I45">
        <v>-98.183955800000007</v>
      </c>
      <c r="J45" s="1" t="str">
        <f t="shared" si="6"/>
        <v>NGR bulk stream sediment</v>
      </c>
      <c r="K45" s="1" t="str">
        <f t="shared" si="7"/>
        <v>HMC fraction (Bathurst Is., 1996)</v>
      </c>
      <c r="L45">
        <v>12</v>
      </c>
      <c r="M45" t="s">
        <v>27</v>
      </c>
      <c r="N45">
        <v>44</v>
      </c>
      <c r="O45">
        <v>1</v>
      </c>
      <c r="P45">
        <v>-0.2</v>
      </c>
      <c r="Q45">
        <v>5.7</v>
      </c>
      <c r="R45">
        <v>49</v>
      </c>
      <c r="S45">
        <v>2090</v>
      </c>
      <c r="T45">
        <v>193</v>
      </c>
      <c r="U45">
        <v>69</v>
      </c>
      <c r="V45">
        <v>371</v>
      </c>
      <c r="W45">
        <v>137</v>
      </c>
    </row>
    <row r="46" spans="1:23" x14ac:dyDescent="0.25">
      <c r="A46" t="s">
        <v>207</v>
      </c>
      <c r="B46" t="s">
        <v>208</v>
      </c>
      <c r="C46" s="1" t="str">
        <f t="shared" si="4"/>
        <v>21:0869</v>
      </c>
      <c r="D46" s="1" t="str">
        <f t="shared" si="5"/>
        <v>21:0245</v>
      </c>
      <c r="E46" t="s">
        <v>209</v>
      </c>
      <c r="F46" t="s">
        <v>210</v>
      </c>
      <c r="H46">
        <v>76.321726100000006</v>
      </c>
      <c r="I46">
        <v>-99.876389700000004</v>
      </c>
      <c r="J46" s="1" t="str">
        <f t="shared" si="6"/>
        <v>NGR bulk stream sediment</v>
      </c>
      <c r="K46" s="1" t="str">
        <f t="shared" si="7"/>
        <v>HMC fraction (Bathurst Is., 1996)</v>
      </c>
      <c r="L46">
        <v>12</v>
      </c>
      <c r="M46" t="s">
        <v>44</v>
      </c>
      <c r="N46">
        <v>45</v>
      </c>
      <c r="O46">
        <v>1</v>
      </c>
      <c r="P46">
        <v>-0.2</v>
      </c>
      <c r="Q46">
        <v>24.2</v>
      </c>
      <c r="R46">
        <v>30</v>
      </c>
      <c r="S46">
        <v>324</v>
      </c>
      <c r="T46">
        <v>57</v>
      </c>
      <c r="U46">
        <v>23</v>
      </c>
      <c r="V46">
        <v>3274</v>
      </c>
      <c r="W46">
        <v>76</v>
      </c>
    </row>
    <row r="47" spans="1:23" x14ac:dyDescent="0.25">
      <c r="A47" t="s">
        <v>211</v>
      </c>
      <c r="B47" t="s">
        <v>212</v>
      </c>
      <c r="C47" s="1" t="str">
        <f t="shared" si="4"/>
        <v>21:0869</v>
      </c>
      <c r="D47" s="1" t="str">
        <f t="shared" si="5"/>
        <v>21:0245</v>
      </c>
      <c r="E47" t="s">
        <v>213</v>
      </c>
      <c r="F47" t="s">
        <v>214</v>
      </c>
      <c r="H47">
        <v>76.354759999999999</v>
      </c>
      <c r="I47">
        <v>-99.735373699999997</v>
      </c>
      <c r="J47" s="1" t="str">
        <f t="shared" si="6"/>
        <v>NGR bulk stream sediment</v>
      </c>
      <c r="K47" s="1" t="str">
        <f t="shared" si="7"/>
        <v>HMC fraction (Bathurst Is., 1996)</v>
      </c>
      <c r="L47">
        <v>12</v>
      </c>
      <c r="M47" t="s">
        <v>49</v>
      </c>
      <c r="N47">
        <v>46</v>
      </c>
      <c r="O47">
        <v>1</v>
      </c>
      <c r="P47">
        <v>0.3</v>
      </c>
      <c r="Q47">
        <v>28.2</v>
      </c>
      <c r="R47">
        <v>66</v>
      </c>
      <c r="S47">
        <v>229</v>
      </c>
      <c r="T47">
        <v>50</v>
      </c>
      <c r="U47">
        <v>14</v>
      </c>
      <c r="V47">
        <v>2540</v>
      </c>
      <c r="W47">
        <v>115</v>
      </c>
    </row>
    <row r="48" spans="1:23" x14ac:dyDescent="0.25">
      <c r="A48" t="s">
        <v>215</v>
      </c>
      <c r="B48" t="s">
        <v>216</v>
      </c>
      <c r="C48" s="1" t="str">
        <f t="shared" si="4"/>
        <v>21:0869</v>
      </c>
      <c r="D48" s="1" t="str">
        <f t="shared" si="5"/>
        <v>21:0245</v>
      </c>
      <c r="E48" t="s">
        <v>217</v>
      </c>
      <c r="F48" t="s">
        <v>218</v>
      </c>
      <c r="H48">
        <v>76.3365467</v>
      </c>
      <c r="I48">
        <v>-100.0034337</v>
      </c>
      <c r="J48" s="1" t="str">
        <f t="shared" si="6"/>
        <v>NGR bulk stream sediment</v>
      </c>
      <c r="K48" s="1" t="str">
        <f t="shared" si="7"/>
        <v>HMC fraction (Bathurst Is., 1996)</v>
      </c>
      <c r="L48">
        <v>13</v>
      </c>
      <c r="M48" t="s">
        <v>27</v>
      </c>
      <c r="N48">
        <v>47</v>
      </c>
      <c r="O48">
        <v>1</v>
      </c>
      <c r="P48">
        <v>0.2</v>
      </c>
      <c r="Q48">
        <v>4.0999999999999996</v>
      </c>
      <c r="R48">
        <v>68</v>
      </c>
      <c r="S48">
        <v>399</v>
      </c>
      <c r="T48">
        <v>77</v>
      </c>
      <c r="U48">
        <v>63</v>
      </c>
      <c r="V48">
        <v>977</v>
      </c>
      <c r="W48">
        <v>153</v>
      </c>
    </row>
    <row r="49" spans="1:23" x14ac:dyDescent="0.25">
      <c r="A49" t="s">
        <v>219</v>
      </c>
      <c r="B49" t="s">
        <v>220</v>
      </c>
      <c r="C49" s="1" t="str">
        <f t="shared" si="4"/>
        <v>21:0869</v>
      </c>
      <c r="D49" s="1" t="str">
        <f t="shared" si="5"/>
        <v>21:0245</v>
      </c>
      <c r="E49" t="s">
        <v>221</v>
      </c>
      <c r="F49" t="s">
        <v>222</v>
      </c>
      <c r="H49">
        <v>76.140214599999993</v>
      </c>
      <c r="I49">
        <v>-100.06078479999999</v>
      </c>
      <c r="J49" s="1" t="str">
        <f t="shared" si="6"/>
        <v>NGR bulk stream sediment</v>
      </c>
      <c r="K49" s="1" t="str">
        <f t="shared" si="7"/>
        <v>HMC fraction (Bathurst Is., 1996)</v>
      </c>
      <c r="L49">
        <v>14</v>
      </c>
      <c r="M49" t="s">
        <v>27</v>
      </c>
      <c r="N49">
        <v>48</v>
      </c>
      <c r="O49">
        <v>1</v>
      </c>
      <c r="P49">
        <v>0.9</v>
      </c>
      <c r="Q49">
        <v>11.1</v>
      </c>
      <c r="R49">
        <v>55</v>
      </c>
      <c r="S49">
        <v>74</v>
      </c>
      <c r="T49">
        <v>29</v>
      </c>
      <c r="U49">
        <v>59</v>
      </c>
      <c r="V49">
        <v>964</v>
      </c>
      <c r="W49">
        <v>188</v>
      </c>
    </row>
    <row r="50" spans="1:23" x14ac:dyDescent="0.25">
      <c r="A50" t="s">
        <v>223</v>
      </c>
      <c r="B50" t="s">
        <v>224</v>
      </c>
      <c r="C50" s="1" t="str">
        <f t="shared" si="4"/>
        <v>21:0869</v>
      </c>
      <c r="D50" s="1" t="str">
        <f t="shared" si="5"/>
        <v>21:0245</v>
      </c>
      <c r="E50" t="s">
        <v>225</v>
      </c>
      <c r="F50" t="s">
        <v>226</v>
      </c>
      <c r="H50">
        <v>76.077316600000003</v>
      </c>
      <c r="I50">
        <v>-100.7483344</v>
      </c>
      <c r="J50" s="1" t="str">
        <f t="shared" si="6"/>
        <v>NGR bulk stream sediment</v>
      </c>
      <c r="K50" s="1" t="str">
        <f t="shared" si="7"/>
        <v>HMC fraction (Bathurst Is., 1996)</v>
      </c>
      <c r="L50">
        <v>14</v>
      </c>
      <c r="M50" t="s">
        <v>44</v>
      </c>
      <c r="N50">
        <v>49</v>
      </c>
      <c r="O50">
        <v>1</v>
      </c>
      <c r="P50">
        <v>2.2999999999999998</v>
      </c>
      <c r="Q50">
        <v>11.5</v>
      </c>
      <c r="R50">
        <v>147</v>
      </c>
      <c r="S50">
        <v>741</v>
      </c>
      <c r="T50">
        <v>77</v>
      </c>
      <c r="U50">
        <v>47</v>
      </c>
      <c r="V50">
        <v>849</v>
      </c>
      <c r="W50">
        <v>404</v>
      </c>
    </row>
    <row r="51" spans="1:23" x14ac:dyDescent="0.25">
      <c r="A51" t="s">
        <v>227</v>
      </c>
      <c r="B51" t="s">
        <v>228</v>
      </c>
      <c r="C51" s="1" t="str">
        <f t="shared" si="4"/>
        <v>21:0869</v>
      </c>
      <c r="D51" s="1" t="str">
        <f t="shared" si="5"/>
        <v>21:0245</v>
      </c>
      <c r="E51" t="s">
        <v>229</v>
      </c>
      <c r="F51" t="s">
        <v>230</v>
      </c>
      <c r="H51">
        <v>76.110633500000006</v>
      </c>
      <c r="I51">
        <v>-100.5014595</v>
      </c>
      <c r="J51" s="1" t="str">
        <f t="shared" si="6"/>
        <v>NGR bulk stream sediment</v>
      </c>
      <c r="K51" s="1" t="str">
        <f t="shared" si="7"/>
        <v>HMC fraction (Bathurst Is., 1996)</v>
      </c>
      <c r="L51">
        <v>14</v>
      </c>
      <c r="M51" t="s">
        <v>49</v>
      </c>
      <c r="N51">
        <v>50</v>
      </c>
      <c r="O51">
        <v>1</v>
      </c>
      <c r="P51">
        <v>-0.2</v>
      </c>
      <c r="Q51">
        <v>1</v>
      </c>
      <c r="R51">
        <v>4</v>
      </c>
      <c r="S51">
        <v>165</v>
      </c>
      <c r="T51">
        <v>16</v>
      </c>
      <c r="U51">
        <v>62</v>
      </c>
      <c r="V51">
        <v>115</v>
      </c>
      <c r="W51">
        <v>36</v>
      </c>
    </row>
    <row r="52" spans="1:23" x14ac:dyDescent="0.25">
      <c r="A52" t="s">
        <v>231</v>
      </c>
      <c r="B52" t="s">
        <v>232</v>
      </c>
      <c r="C52" s="1" t="str">
        <f t="shared" si="4"/>
        <v>21:0869</v>
      </c>
      <c r="D52" s="1" t="str">
        <f t="shared" si="5"/>
        <v>21:0245</v>
      </c>
      <c r="E52" t="s">
        <v>233</v>
      </c>
      <c r="F52" t="s">
        <v>234</v>
      </c>
      <c r="H52">
        <v>76.089603499999996</v>
      </c>
      <c r="I52">
        <v>-100.746493</v>
      </c>
      <c r="J52" s="1" t="str">
        <f t="shared" si="6"/>
        <v>NGR bulk stream sediment</v>
      </c>
      <c r="K52" s="1" t="str">
        <f t="shared" si="7"/>
        <v>HMC fraction (Bathurst Is., 1996)</v>
      </c>
      <c r="L52">
        <v>14</v>
      </c>
      <c r="M52" t="s">
        <v>54</v>
      </c>
      <c r="N52">
        <v>51</v>
      </c>
      <c r="O52">
        <v>1</v>
      </c>
      <c r="P52">
        <v>1.1000000000000001</v>
      </c>
      <c r="Q52">
        <v>3.8</v>
      </c>
      <c r="R52">
        <v>99</v>
      </c>
      <c r="S52">
        <v>671</v>
      </c>
      <c r="T52">
        <v>86</v>
      </c>
      <c r="U52">
        <v>55</v>
      </c>
      <c r="V52">
        <v>378</v>
      </c>
      <c r="W52">
        <v>364</v>
      </c>
    </row>
    <row r="53" spans="1:23" x14ac:dyDescent="0.25">
      <c r="A53" t="s">
        <v>235</v>
      </c>
      <c r="B53" t="s">
        <v>236</v>
      </c>
      <c r="C53" s="1" t="str">
        <f t="shared" si="4"/>
        <v>21:0869</v>
      </c>
      <c r="D53" s="1" t="str">
        <f t="shared" si="5"/>
        <v>21:0245</v>
      </c>
      <c r="E53" t="s">
        <v>237</v>
      </c>
      <c r="F53" t="s">
        <v>238</v>
      </c>
      <c r="H53">
        <v>76.072167300000004</v>
      </c>
      <c r="I53">
        <v>-100.82499869999999</v>
      </c>
      <c r="J53" s="1" t="str">
        <f t="shared" si="6"/>
        <v>NGR bulk stream sediment</v>
      </c>
      <c r="K53" s="1" t="str">
        <f t="shared" si="7"/>
        <v>HMC fraction (Bathurst Is., 1996)</v>
      </c>
      <c r="L53">
        <v>14</v>
      </c>
      <c r="M53" t="s">
        <v>107</v>
      </c>
      <c r="N53">
        <v>52</v>
      </c>
      <c r="O53">
        <v>1</v>
      </c>
      <c r="P53">
        <v>0.2</v>
      </c>
      <c r="Q53">
        <v>4.2</v>
      </c>
      <c r="R53">
        <v>43</v>
      </c>
      <c r="S53">
        <v>1582</v>
      </c>
      <c r="T53">
        <v>74</v>
      </c>
      <c r="U53">
        <v>47</v>
      </c>
      <c r="V53">
        <v>468</v>
      </c>
      <c r="W53">
        <v>310</v>
      </c>
    </row>
    <row r="54" spans="1:23" x14ac:dyDescent="0.25">
      <c r="A54" t="s">
        <v>239</v>
      </c>
      <c r="B54" t="s">
        <v>240</v>
      </c>
      <c r="C54" s="1" t="str">
        <f t="shared" si="4"/>
        <v>21:0869</v>
      </c>
      <c r="D54" s="1" t="str">
        <f t="shared" si="5"/>
        <v>21:0245</v>
      </c>
      <c r="E54" t="s">
        <v>241</v>
      </c>
      <c r="F54" t="s">
        <v>242</v>
      </c>
      <c r="H54">
        <v>76.086667700000007</v>
      </c>
      <c r="I54">
        <v>-100.8162031</v>
      </c>
      <c r="J54" s="1" t="str">
        <f t="shared" si="6"/>
        <v>NGR bulk stream sediment</v>
      </c>
      <c r="K54" s="1" t="str">
        <f t="shared" si="7"/>
        <v>HMC fraction (Bathurst Is., 1996)</v>
      </c>
      <c r="L54">
        <v>15</v>
      </c>
      <c r="M54" t="s">
        <v>27</v>
      </c>
      <c r="N54">
        <v>53</v>
      </c>
      <c r="O54">
        <v>1</v>
      </c>
      <c r="P54">
        <v>0.3</v>
      </c>
      <c r="Q54">
        <v>3.1</v>
      </c>
      <c r="R54">
        <v>41</v>
      </c>
      <c r="S54">
        <v>304</v>
      </c>
      <c r="T54">
        <v>43</v>
      </c>
      <c r="U54">
        <v>37</v>
      </c>
      <c r="V54">
        <v>735</v>
      </c>
      <c r="W54">
        <v>117</v>
      </c>
    </row>
    <row r="55" spans="1:23" hidden="1" x14ac:dyDescent="0.25">
      <c r="A55" t="s">
        <v>243</v>
      </c>
      <c r="B55" t="s">
        <v>244</v>
      </c>
      <c r="C55" s="1" t="str">
        <f t="shared" ref="C55:C86" si="8">HYPERLINK("http://geochem.nrcan.gc.ca/cdogs/content/bdl/bdl210880_e.htm", "21:0880")</f>
        <v>21:0880</v>
      </c>
      <c r="D55" s="1" t="str">
        <f t="shared" ref="D55:D86" si="9">HYPERLINK("http://geochem.nrcan.gc.ca/cdogs/content/svy/svy210246_e.htm", "21:0246")</f>
        <v>21:0246</v>
      </c>
      <c r="E55" t="s">
        <v>245</v>
      </c>
      <c r="F55" t="s">
        <v>246</v>
      </c>
      <c r="H55">
        <v>75.991485900000001</v>
      </c>
      <c r="I55">
        <v>-97.629588900000002</v>
      </c>
      <c r="J55" s="1" t="str">
        <f t="shared" si="6"/>
        <v>NGR bulk stream sediment</v>
      </c>
      <c r="K55" s="1" t="str">
        <f t="shared" ref="K55:K86" si="10">HYPERLINK("http://geochem.nrcan.gc.ca/cdogs/content/kwd/kwd080100_e.htm", "HMC fraction (Bathurst Is., 1997)")</f>
        <v>HMC fraction (Bathurst Is., 1997)</v>
      </c>
      <c r="L55">
        <v>1</v>
      </c>
      <c r="M55" t="s">
        <v>27</v>
      </c>
      <c r="N55">
        <v>1</v>
      </c>
      <c r="O55">
        <v>1</v>
      </c>
      <c r="P55">
        <v>0.5</v>
      </c>
      <c r="Q55">
        <v>0.5</v>
      </c>
      <c r="R55">
        <v>119</v>
      </c>
      <c r="S55">
        <v>3820</v>
      </c>
      <c r="T55">
        <v>59</v>
      </c>
      <c r="U55">
        <v>17</v>
      </c>
      <c r="V55">
        <v>181</v>
      </c>
      <c r="W55">
        <v>176</v>
      </c>
    </row>
    <row r="56" spans="1:23" hidden="1" x14ac:dyDescent="0.25">
      <c r="A56" t="s">
        <v>247</v>
      </c>
      <c r="B56" t="s">
        <v>248</v>
      </c>
      <c r="C56" s="1" t="str">
        <f t="shared" si="8"/>
        <v>21:0880</v>
      </c>
      <c r="D56" s="1" t="str">
        <f t="shared" si="9"/>
        <v>21:0246</v>
      </c>
      <c r="E56" t="s">
        <v>249</v>
      </c>
      <c r="F56" t="s">
        <v>250</v>
      </c>
      <c r="H56">
        <v>75.979210300000005</v>
      </c>
      <c r="I56">
        <v>-97.754108700000003</v>
      </c>
      <c r="J56" s="1" t="str">
        <f t="shared" si="6"/>
        <v>NGR bulk stream sediment</v>
      </c>
      <c r="K56" s="1" t="str">
        <f t="shared" si="10"/>
        <v>HMC fraction (Bathurst Is., 1997)</v>
      </c>
      <c r="L56">
        <v>1</v>
      </c>
      <c r="M56" t="s">
        <v>44</v>
      </c>
      <c r="N56">
        <v>2</v>
      </c>
      <c r="O56">
        <v>1</v>
      </c>
      <c r="P56">
        <v>0.6</v>
      </c>
      <c r="Q56">
        <v>5.7</v>
      </c>
      <c r="R56">
        <v>313</v>
      </c>
      <c r="S56">
        <v>1630</v>
      </c>
      <c r="T56">
        <v>105</v>
      </c>
      <c r="U56">
        <v>283</v>
      </c>
      <c r="V56">
        <v>962</v>
      </c>
      <c r="W56">
        <v>238</v>
      </c>
    </row>
    <row r="57" spans="1:23" hidden="1" x14ac:dyDescent="0.25">
      <c r="A57" t="s">
        <v>251</v>
      </c>
      <c r="B57" t="s">
        <v>252</v>
      </c>
      <c r="C57" s="1" t="str">
        <f t="shared" si="8"/>
        <v>21:0880</v>
      </c>
      <c r="D57" s="1" t="str">
        <f t="shared" si="9"/>
        <v>21:0246</v>
      </c>
      <c r="E57" t="s">
        <v>253</v>
      </c>
      <c r="F57" t="s">
        <v>254</v>
      </c>
      <c r="H57">
        <v>75.946613099999993</v>
      </c>
      <c r="I57">
        <v>-97.650776899999997</v>
      </c>
      <c r="J57" s="1" t="str">
        <f t="shared" si="6"/>
        <v>NGR bulk stream sediment</v>
      </c>
      <c r="K57" s="1" t="str">
        <f t="shared" si="10"/>
        <v>HMC fraction (Bathurst Is., 1997)</v>
      </c>
      <c r="L57">
        <v>1</v>
      </c>
      <c r="M57" t="s">
        <v>49</v>
      </c>
      <c r="N57">
        <v>3</v>
      </c>
      <c r="O57">
        <v>1</v>
      </c>
      <c r="P57">
        <v>0.6</v>
      </c>
      <c r="Q57">
        <v>1</v>
      </c>
      <c r="R57">
        <v>135</v>
      </c>
      <c r="S57">
        <v>3470</v>
      </c>
      <c r="T57">
        <v>41</v>
      </c>
      <c r="U57">
        <v>262</v>
      </c>
      <c r="V57">
        <v>246</v>
      </c>
      <c r="W57">
        <v>194</v>
      </c>
    </row>
    <row r="58" spans="1:23" hidden="1" x14ac:dyDescent="0.25">
      <c r="A58" t="s">
        <v>255</v>
      </c>
      <c r="B58" t="s">
        <v>256</v>
      </c>
      <c r="C58" s="1" t="str">
        <f t="shared" si="8"/>
        <v>21:0880</v>
      </c>
      <c r="D58" s="1" t="str">
        <f t="shared" si="9"/>
        <v>21:0246</v>
      </c>
      <c r="E58" t="s">
        <v>257</v>
      </c>
      <c r="F58" t="s">
        <v>258</v>
      </c>
      <c r="H58">
        <v>75.900967600000001</v>
      </c>
      <c r="I58">
        <v>-97.670247799999999</v>
      </c>
      <c r="J58" s="1" t="str">
        <f t="shared" si="6"/>
        <v>NGR bulk stream sediment</v>
      </c>
      <c r="K58" s="1" t="str">
        <f t="shared" si="10"/>
        <v>HMC fraction (Bathurst Is., 1997)</v>
      </c>
      <c r="L58">
        <v>1</v>
      </c>
      <c r="M58" t="s">
        <v>54</v>
      </c>
      <c r="N58">
        <v>4</v>
      </c>
      <c r="O58">
        <v>1</v>
      </c>
      <c r="P58">
        <v>0.7</v>
      </c>
      <c r="Q58">
        <v>-0.5</v>
      </c>
      <c r="R58">
        <v>134</v>
      </c>
      <c r="S58">
        <v>7890</v>
      </c>
      <c r="T58">
        <v>36</v>
      </c>
      <c r="U58">
        <v>74</v>
      </c>
      <c r="V58">
        <v>247</v>
      </c>
      <c r="W58">
        <v>134</v>
      </c>
    </row>
    <row r="59" spans="1:23" hidden="1" x14ac:dyDescent="0.25">
      <c r="A59" t="s">
        <v>259</v>
      </c>
      <c r="B59" t="s">
        <v>260</v>
      </c>
      <c r="C59" s="1" t="str">
        <f t="shared" si="8"/>
        <v>21:0880</v>
      </c>
      <c r="D59" s="1" t="str">
        <f t="shared" si="9"/>
        <v>21:0246</v>
      </c>
      <c r="E59" t="s">
        <v>261</v>
      </c>
      <c r="F59" t="s">
        <v>262</v>
      </c>
      <c r="H59">
        <v>75.8637497</v>
      </c>
      <c r="I59">
        <v>-97.735644199999996</v>
      </c>
      <c r="J59" s="1" t="str">
        <f t="shared" si="6"/>
        <v>NGR bulk stream sediment</v>
      </c>
      <c r="K59" s="1" t="str">
        <f t="shared" si="10"/>
        <v>HMC fraction (Bathurst Is., 1997)</v>
      </c>
      <c r="L59">
        <v>1</v>
      </c>
      <c r="M59" t="s">
        <v>107</v>
      </c>
      <c r="N59">
        <v>5</v>
      </c>
      <c r="O59">
        <v>1</v>
      </c>
      <c r="P59">
        <v>0.4</v>
      </c>
      <c r="Q59">
        <v>3.3</v>
      </c>
      <c r="R59">
        <v>27</v>
      </c>
      <c r="S59">
        <v>4210</v>
      </c>
      <c r="T59">
        <v>105</v>
      </c>
      <c r="U59">
        <v>89</v>
      </c>
      <c r="V59">
        <v>774</v>
      </c>
      <c r="W59">
        <v>87</v>
      </c>
    </row>
    <row r="60" spans="1:23" hidden="1" x14ac:dyDescent="0.25">
      <c r="A60" t="s">
        <v>263</v>
      </c>
      <c r="B60" t="s">
        <v>264</v>
      </c>
      <c r="C60" s="1" t="str">
        <f t="shared" si="8"/>
        <v>21:0880</v>
      </c>
      <c r="D60" s="1" t="str">
        <f t="shared" si="9"/>
        <v>21:0246</v>
      </c>
      <c r="E60" t="s">
        <v>265</v>
      </c>
      <c r="F60" t="s">
        <v>266</v>
      </c>
      <c r="H60">
        <v>75.891652699999995</v>
      </c>
      <c r="I60">
        <v>-97.9165457</v>
      </c>
      <c r="J60" s="1" t="str">
        <f t="shared" si="6"/>
        <v>NGR bulk stream sediment</v>
      </c>
      <c r="K60" s="1" t="str">
        <f t="shared" si="10"/>
        <v>HMC fraction (Bathurst Is., 1997)</v>
      </c>
      <c r="L60">
        <v>1</v>
      </c>
      <c r="M60" t="s">
        <v>112</v>
      </c>
      <c r="N60">
        <v>6</v>
      </c>
      <c r="O60">
        <v>1</v>
      </c>
      <c r="P60">
        <v>-2</v>
      </c>
      <c r="Q60">
        <v>2020</v>
      </c>
      <c r="R60">
        <v>19</v>
      </c>
      <c r="S60">
        <v>370</v>
      </c>
      <c r="T60">
        <v>98</v>
      </c>
      <c r="U60">
        <v>16300</v>
      </c>
      <c r="V60">
        <v>99999</v>
      </c>
      <c r="W60">
        <v>465</v>
      </c>
    </row>
    <row r="61" spans="1:23" hidden="1" x14ac:dyDescent="0.25">
      <c r="A61" t="s">
        <v>267</v>
      </c>
      <c r="B61" t="s">
        <v>268</v>
      </c>
      <c r="C61" s="1" t="str">
        <f t="shared" si="8"/>
        <v>21:0880</v>
      </c>
      <c r="D61" s="1" t="str">
        <f t="shared" si="9"/>
        <v>21:0246</v>
      </c>
      <c r="E61" t="s">
        <v>269</v>
      </c>
      <c r="F61" t="s">
        <v>270</v>
      </c>
      <c r="H61">
        <v>75.890996099999995</v>
      </c>
      <c r="I61">
        <v>-97.930157800000003</v>
      </c>
      <c r="J61" s="1" t="str">
        <f t="shared" si="6"/>
        <v>NGR bulk stream sediment</v>
      </c>
      <c r="K61" s="1" t="str">
        <f t="shared" si="10"/>
        <v>HMC fraction (Bathurst Is., 1997)</v>
      </c>
      <c r="L61">
        <v>1</v>
      </c>
      <c r="M61" t="s">
        <v>117</v>
      </c>
      <c r="N61">
        <v>7</v>
      </c>
      <c r="O61">
        <v>1</v>
      </c>
      <c r="P61">
        <v>0.4</v>
      </c>
      <c r="Q61">
        <v>1.2</v>
      </c>
      <c r="R61">
        <v>105</v>
      </c>
      <c r="S61">
        <v>1190</v>
      </c>
      <c r="T61">
        <v>47</v>
      </c>
      <c r="U61">
        <v>72</v>
      </c>
      <c r="V61">
        <v>388</v>
      </c>
      <c r="W61">
        <v>75</v>
      </c>
    </row>
    <row r="62" spans="1:23" hidden="1" x14ac:dyDescent="0.25">
      <c r="A62" t="s">
        <v>271</v>
      </c>
      <c r="B62" t="s">
        <v>272</v>
      </c>
      <c r="C62" s="1" t="str">
        <f t="shared" si="8"/>
        <v>21:0880</v>
      </c>
      <c r="D62" s="1" t="str">
        <f t="shared" si="9"/>
        <v>21:0246</v>
      </c>
      <c r="E62" t="s">
        <v>273</v>
      </c>
      <c r="F62" t="s">
        <v>274</v>
      </c>
      <c r="H62">
        <v>75.856546899999998</v>
      </c>
      <c r="I62">
        <v>-98.093897900000002</v>
      </c>
      <c r="J62" s="1" t="str">
        <f t="shared" si="6"/>
        <v>NGR bulk stream sediment</v>
      </c>
      <c r="K62" s="1" t="str">
        <f t="shared" si="10"/>
        <v>HMC fraction (Bathurst Is., 1997)</v>
      </c>
      <c r="L62">
        <v>1</v>
      </c>
      <c r="M62" t="s">
        <v>275</v>
      </c>
      <c r="N62">
        <v>8</v>
      </c>
      <c r="O62">
        <v>1</v>
      </c>
      <c r="P62">
        <v>0.2</v>
      </c>
      <c r="Q62">
        <v>0.7</v>
      </c>
      <c r="R62">
        <v>13</v>
      </c>
      <c r="S62">
        <v>681</v>
      </c>
      <c r="T62">
        <v>66</v>
      </c>
      <c r="U62">
        <v>58</v>
      </c>
      <c r="V62">
        <v>333</v>
      </c>
      <c r="W62">
        <v>28</v>
      </c>
    </row>
    <row r="63" spans="1:23" hidden="1" x14ac:dyDescent="0.25">
      <c r="A63" t="s">
        <v>276</v>
      </c>
      <c r="B63" t="s">
        <v>277</v>
      </c>
      <c r="C63" s="1" t="str">
        <f t="shared" si="8"/>
        <v>21:0880</v>
      </c>
      <c r="D63" s="1" t="str">
        <f t="shared" si="9"/>
        <v>21:0246</v>
      </c>
      <c r="E63" t="s">
        <v>278</v>
      </c>
      <c r="F63" t="s">
        <v>279</v>
      </c>
      <c r="H63">
        <v>76.585300200000006</v>
      </c>
      <c r="I63">
        <v>-98.535899499999999</v>
      </c>
      <c r="J63" s="1" t="str">
        <f t="shared" si="6"/>
        <v>NGR bulk stream sediment</v>
      </c>
      <c r="K63" s="1" t="str">
        <f t="shared" si="10"/>
        <v>HMC fraction (Bathurst Is., 1997)</v>
      </c>
      <c r="L63">
        <v>2</v>
      </c>
      <c r="M63" t="s">
        <v>27</v>
      </c>
      <c r="N63">
        <v>9</v>
      </c>
      <c r="O63">
        <v>1</v>
      </c>
      <c r="P63">
        <v>0.7</v>
      </c>
      <c r="Q63">
        <v>22.2</v>
      </c>
      <c r="R63">
        <v>77</v>
      </c>
      <c r="S63">
        <v>3170</v>
      </c>
      <c r="T63">
        <v>128</v>
      </c>
      <c r="U63">
        <v>130</v>
      </c>
      <c r="V63">
        <v>2940</v>
      </c>
      <c r="W63">
        <v>209</v>
      </c>
    </row>
    <row r="64" spans="1:23" hidden="1" x14ac:dyDescent="0.25">
      <c r="A64" t="s">
        <v>280</v>
      </c>
      <c r="B64" t="s">
        <v>281</v>
      </c>
      <c r="C64" s="1" t="str">
        <f t="shared" si="8"/>
        <v>21:0880</v>
      </c>
      <c r="D64" s="1" t="str">
        <f t="shared" si="9"/>
        <v>21:0246</v>
      </c>
      <c r="E64" t="s">
        <v>282</v>
      </c>
      <c r="F64" t="s">
        <v>283</v>
      </c>
      <c r="H64">
        <v>76.663191699999999</v>
      </c>
      <c r="I64">
        <v>-98.614328599999993</v>
      </c>
      <c r="J64" s="1" t="str">
        <f t="shared" si="6"/>
        <v>NGR bulk stream sediment</v>
      </c>
      <c r="K64" s="1" t="str">
        <f t="shared" si="10"/>
        <v>HMC fraction (Bathurst Is., 1997)</v>
      </c>
      <c r="L64">
        <v>2</v>
      </c>
      <c r="M64" t="s">
        <v>44</v>
      </c>
      <c r="N64">
        <v>10</v>
      </c>
      <c r="O64">
        <v>1</v>
      </c>
      <c r="P64">
        <v>1.8</v>
      </c>
      <c r="Q64">
        <v>14.4</v>
      </c>
      <c r="R64">
        <v>63</v>
      </c>
      <c r="S64">
        <v>740</v>
      </c>
      <c r="T64">
        <v>56</v>
      </c>
      <c r="U64">
        <v>37</v>
      </c>
      <c r="V64">
        <v>1150</v>
      </c>
      <c r="W64">
        <v>516</v>
      </c>
    </row>
    <row r="65" spans="1:23" hidden="1" x14ac:dyDescent="0.25">
      <c r="A65" t="s">
        <v>284</v>
      </c>
      <c r="B65" t="s">
        <v>285</v>
      </c>
      <c r="C65" s="1" t="str">
        <f t="shared" si="8"/>
        <v>21:0880</v>
      </c>
      <c r="D65" s="1" t="str">
        <f t="shared" si="9"/>
        <v>21:0246</v>
      </c>
      <c r="E65" t="s">
        <v>286</v>
      </c>
      <c r="F65" t="s">
        <v>287</v>
      </c>
      <c r="H65">
        <v>76.663191999999995</v>
      </c>
      <c r="I65">
        <v>-98.529083999999997</v>
      </c>
      <c r="J65" s="1" t="str">
        <f t="shared" si="6"/>
        <v>NGR bulk stream sediment</v>
      </c>
      <c r="K65" s="1" t="str">
        <f t="shared" si="10"/>
        <v>HMC fraction (Bathurst Is., 1997)</v>
      </c>
      <c r="L65">
        <v>2</v>
      </c>
      <c r="M65" t="s">
        <v>49</v>
      </c>
      <c r="N65">
        <v>11</v>
      </c>
      <c r="O65">
        <v>1</v>
      </c>
      <c r="P65">
        <v>0.8</v>
      </c>
      <c r="Q65">
        <v>11.4</v>
      </c>
      <c r="R65">
        <v>103</v>
      </c>
      <c r="S65">
        <v>1800</v>
      </c>
      <c r="T65">
        <v>123</v>
      </c>
      <c r="U65">
        <v>33</v>
      </c>
      <c r="V65">
        <v>1680</v>
      </c>
      <c r="W65">
        <v>328</v>
      </c>
    </row>
    <row r="66" spans="1:23" hidden="1" x14ac:dyDescent="0.25">
      <c r="A66" t="s">
        <v>288</v>
      </c>
      <c r="B66" t="s">
        <v>289</v>
      </c>
      <c r="C66" s="1" t="str">
        <f t="shared" si="8"/>
        <v>21:0880</v>
      </c>
      <c r="D66" s="1" t="str">
        <f t="shared" si="9"/>
        <v>21:0246</v>
      </c>
      <c r="E66" t="s">
        <v>290</v>
      </c>
      <c r="F66" t="s">
        <v>291</v>
      </c>
      <c r="H66">
        <v>76.616889599999993</v>
      </c>
      <c r="I66">
        <v>-98.398623400000005</v>
      </c>
      <c r="J66" s="1" t="str">
        <f t="shared" ref="J66:J97" si="11">HYPERLINK("http://geochem.nrcan.gc.ca/cdogs/content/kwd/kwd020030_e.htm", "NGR bulk stream sediment")</f>
        <v>NGR bulk stream sediment</v>
      </c>
      <c r="K66" s="1" t="str">
        <f t="shared" si="10"/>
        <v>HMC fraction (Bathurst Is., 1997)</v>
      </c>
      <c r="L66">
        <v>2</v>
      </c>
      <c r="M66" t="s">
        <v>54</v>
      </c>
      <c r="N66">
        <v>12</v>
      </c>
      <c r="O66">
        <v>1</v>
      </c>
      <c r="P66">
        <v>1.7</v>
      </c>
      <c r="Q66">
        <v>6.8</v>
      </c>
      <c r="R66">
        <v>91</v>
      </c>
      <c r="S66">
        <v>2060</v>
      </c>
      <c r="T66">
        <v>190</v>
      </c>
      <c r="U66">
        <v>544</v>
      </c>
      <c r="V66">
        <v>1450</v>
      </c>
      <c r="W66">
        <v>265</v>
      </c>
    </row>
    <row r="67" spans="1:23" hidden="1" x14ac:dyDescent="0.25">
      <c r="A67" t="s">
        <v>292</v>
      </c>
      <c r="B67" t="s">
        <v>293</v>
      </c>
      <c r="C67" s="1" t="str">
        <f t="shared" si="8"/>
        <v>21:0880</v>
      </c>
      <c r="D67" s="1" t="str">
        <f t="shared" si="9"/>
        <v>21:0246</v>
      </c>
      <c r="E67" t="s">
        <v>294</v>
      </c>
      <c r="F67" t="s">
        <v>295</v>
      </c>
      <c r="H67">
        <v>76.604910700000005</v>
      </c>
      <c r="I67">
        <v>-98.331708800000001</v>
      </c>
      <c r="J67" s="1" t="str">
        <f t="shared" si="11"/>
        <v>NGR bulk stream sediment</v>
      </c>
      <c r="K67" s="1" t="str">
        <f t="shared" si="10"/>
        <v>HMC fraction (Bathurst Is., 1997)</v>
      </c>
      <c r="L67">
        <v>2</v>
      </c>
      <c r="M67" t="s">
        <v>107</v>
      </c>
      <c r="N67">
        <v>13</v>
      </c>
      <c r="O67">
        <v>1</v>
      </c>
      <c r="P67">
        <v>1</v>
      </c>
      <c r="Q67">
        <v>9.8000000000000007</v>
      </c>
      <c r="R67">
        <v>98</v>
      </c>
      <c r="S67">
        <v>1540</v>
      </c>
      <c r="T67">
        <v>125</v>
      </c>
      <c r="U67">
        <v>136</v>
      </c>
      <c r="V67">
        <v>2030</v>
      </c>
      <c r="W67">
        <v>126</v>
      </c>
    </row>
    <row r="68" spans="1:23" hidden="1" x14ac:dyDescent="0.25">
      <c r="A68" t="s">
        <v>296</v>
      </c>
      <c r="B68" t="s">
        <v>297</v>
      </c>
      <c r="C68" s="1" t="str">
        <f t="shared" si="8"/>
        <v>21:0880</v>
      </c>
      <c r="D68" s="1" t="str">
        <f t="shared" si="9"/>
        <v>21:0246</v>
      </c>
      <c r="E68" t="s">
        <v>298</v>
      </c>
      <c r="F68" t="s">
        <v>299</v>
      </c>
      <c r="H68">
        <v>76.580760100000006</v>
      </c>
      <c r="I68">
        <v>-98.1964641</v>
      </c>
      <c r="J68" s="1" t="str">
        <f t="shared" si="11"/>
        <v>NGR bulk stream sediment</v>
      </c>
      <c r="K68" s="1" t="str">
        <f t="shared" si="10"/>
        <v>HMC fraction (Bathurst Is., 1997)</v>
      </c>
      <c r="L68">
        <v>2</v>
      </c>
      <c r="M68" t="s">
        <v>112</v>
      </c>
      <c r="N68">
        <v>14</v>
      </c>
      <c r="O68">
        <v>1</v>
      </c>
      <c r="P68">
        <v>1.1000000000000001</v>
      </c>
      <c r="Q68">
        <v>47.1</v>
      </c>
      <c r="R68">
        <v>51</v>
      </c>
      <c r="S68">
        <v>1220</v>
      </c>
      <c r="T68">
        <v>153</v>
      </c>
      <c r="U68">
        <v>35</v>
      </c>
      <c r="V68">
        <v>3280</v>
      </c>
      <c r="W68">
        <v>192</v>
      </c>
    </row>
    <row r="69" spans="1:23" hidden="1" x14ac:dyDescent="0.25">
      <c r="A69" t="s">
        <v>300</v>
      </c>
      <c r="B69" t="s">
        <v>301</v>
      </c>
      <c r="C69" s="1" t="str">
        <f t="shared" si="8"/>
        <v>21:0880</v>
      </c>
      <c r="D69" s="1" t="str">
        <f t="shared" si="9"/>
        <v>21:0246</v>
      </c>
      <c r="E69" t="s">
        <v>302</v>
      </c>
      <c r="F69" t="s">
        <v>303</v>
      </c>
      <c r="H69">
        <v>76.560621400000002</v>
      </c>
      <c r="I69">
        <v>-98.305461399999999</v>
      </c>
      <c r="J69" s="1" t="str">
        <f t="shared" si="11"/>
        <v>NGR bulk stream sediment</v>
      </c>
      <c r="K69" s="1" t="str">
        <f t="shared" si="10"/>
        <v>HMC fraction (Bathurst Is., 1997)</v>
      </c>
      <c r="L69">
        <v>2</v>
      </c>
      <c r="M69" t="s">
        <v>117</v>
      </c>
      <c r="N69">
        <v>15</v>
      </c>
      <c r="O69">
        <v>1</v>
      </c>
      <c r="P69">
        <v>0.5</v>
      </c>
      <c r="Q69">
        <v>24.8</v>
      </c>
      <c r="R69">
        <v>83</v>
      </c>
      <c r="S69">
        <v>975</v>
      </c>
      <c r="T69">
        <v>300</v>
      </c>
      <c r="U69">
        <v>131</v>
      </c>
      <c r="V69">
        <v>4060</v>
      </c>
      <c r="W69">
        <v>313</v>
      </c>
    </row>
    <row r="70" spans="1:23" hidden="1" x14ac:dyDescent="0.25">
      <c r="A70" t="s">
        <v>304</v>
      </c>
      <c r="B70" t="s">
        <v>305</v>
      </c>
      <c r="C70" s="1" t="str">
        <f t="shared" si="8"/>
        <v>21:0880</v>
      </c>
      <c r="D70" s="1" t="str">
        <f t="shared" si="9"/>
        <v>21:0246</v>
      </c>
      <c r="E70" t="s">
        <v>306</v>
      </c>
      <c r="F70" t="s">
        <v>307</v>
      </c>
      <c r="H70">
        <v>76.539173099999999</v>
      </c>
      <c r="I70">
        <v>-98.154640000000001</v>
      </c>
      <c r="J70" s="1" t="str">
        <f t="shared" si="11"/>
        <v>NGR bulk stream sediment</v>
      </c>
      <c r="K70" s="1" t="str">
        <f t="shared" si="10"/>
        <v>HMC fraction (Bathurst Is., 1997)</v>
      </c>
      <c r="L70">
        <v>2</v>
      </c>
      <c r="M70" t="s">
        <v>275</v>
      </c>
      <c r="N70">
        <v>16</v>
      </c>
      <c r="O70">
        <v>1</v>
      </c>
      <c r="P70">
        <v>0.4</v>
      </c>
      <c r="Q70">
        <v>5.3</v>
      </c>
      <c r="R70">
        <v>63</v>
      </c>
      <c r="S70">
        <v>941</v>
      </c>
      <c r="T70">
        <v>157</v>
      </c>
      <c r="U70">
        <v>102</v>
      </c>
      <c r="V70">
        <v>946</v>
      </c>
      <c r="W70">
        <v>196</v>
      </c>
    </row>
    <row r="71" spans="1:23" hidden="1" x14ac:dyDescent="0.25">
      <c r="A71" t="s">
        <v>308</v>
      </c>
      <c r="B71" t="s">
        <v>309</v>
      </c>
      <c r="C71" s="1" t="str">
        <f t="shared" si="8"/>
        <v>21:0880</v>
      </c>
      <c r="D71" s="1" t="str">
        <f t="shared" si="9"/>
        <v>21:0246</v>
      </c>
      <c r="E71" t="s">
        <v>310</v>
      </c>
      <c r="F71" t="s">
        <v>311</v>
      </c>
      <c r="H71">
        <v>76.545133899999996</v>
      </c>
      <c r="I71">
        <v>-97.862053500000002</v>
      </c>
      <c r="J71" s="1" t="str">
        <f t="shared" si="11"/>
        <v>NGR bulk stream sediment</v>
      </c>
      <c r="K71" s="1" t="str">
        <f t="shared" si="10"/>
        <v>HMC fraction (Bathurst Is., 1997)</v>
      </c>
      <c r="L71">
        <v>2</v>
      </c>
      <c r="M71" t="s">
        <v>312</v>
      </c>
      <c r="N71">
        <v>17</v>
      </c>
      <c r="O71">
        <v>1</v>
      </c>
      <c r="P71">
        <v>0.9</v>
      </c>
      <c r="Q71">
        <v>6.6</v>
      </c>
      <c r="R71">
        <v>122</v>
      </c>
      <c r="S71">
        <v>2280</v>
      </c>
      <c r="T71">
        <v>80</v>
      </c>
      <c r="U71">
        <v>37</v>
      </c>
      <c r="V71">
        <v>731</v>
      </c>
      <c r="W71">
        <v>332</v>
      </c>
    </row>
    <row r="72" spans="1:23" hidden="1" x14ac:dyDescent="0.25">
      <c r="A72" t="s">
        <v>313</v>
      </c>
      <c r="B72" t="s">
        <v>314</v>
      </c>
      <c r="C72" s="1" t="str">
        <f t="shared" si="8"/>
        <v>21:0880</v>
      </c>
      <c r="D72" s="1" t="str">
        <f t="shared" si="9"/>
        <v>21:0246</v>
      </c>
      <c r="E72" t="s">
        <v>315</v>
      </c>
      <c r="F72" t="s">
        <v>316</v>
      </c>
      <c r="H72">
        <v>76.519392800000006</v>
      </c>
      <c r="I72">
        <v>-97.913151600000006</v>
      </c>
      <c r="J72" s="1" t="str">
        <f t="shared" si="11"/>
        <v>NGR bulk stream sediment</v>
      </c>
      <c r="K72" s="1" t="str">
        <f t="shared" si="10"/>
        <v>HMC fraction (Bathurst Is., 1997)</v>
      </c>
      <c r="L72">
        <v>2</v>
      </c>
      <c r="M72" t="s">
        <v>317</v>
      </c>
      <c r="N72">
        <v>18</v>
      </c>
      <c r="O72">
        <v>1</v>
      </c>
      <c r="P72">
        <v>0.2</v>
      </c>
      <c r="Q72">
        <v>7.1</v>
      </c>
      <c r="R72">
        <v>38</v>
      </c>
      <c r="S72">
        <v>1790</v>
      </c>
      <c r="T72">
        <v>106</v>
      </c>
      <c r="U72">
        <v>19</v>
      </c>
      <c r="V72">
        <v>1140</v>
      </c>
      <c r="W72">
        <v>72</v>
      </c>
    </row>
    <row r="73" spans="1:23" hidden="1" x14ac:dyDescent="0.25">
      <c r="A73" t="s">
        <v>318</v>
      </c>
      <c r="B73" t="s">
        <v>319</v>
      </c>
      <c r="C73" s="1" t="str">
        <f t="shared" si="8"/>
        <v>21:0880</v>
      </c>
      <c r="D73" s="1" t="str">
        <f t="shared" si="9"/>
        <v>21:0246</v>
      </c>
      <c r="E73" t="s">
        <v>320</v>
      </c>
      <c r="F73" t="s">
        <v>321</v>
      </c>
      <c r="H73">
        <v>76.071470399999995</v>
      </c>
      <c r="I73">
        <v>-97.755105499999999</v>
      </c>
      <c r="J73" s="1" t="str">
        <f t="shared" si="11"/>
        <v>NGR bulk stream sediment</v>
      </c>
      <c r="K73" s="1" t="str">
        <f t="shared" si="10"/>
        <v>HMC fraction (Bathurst Is., 1997)</v>
      </c>
      <c r="L73">
        <v>2</v>
      </c>
      <c r="M73" t="s">
        <v>322</v>
      </c>
      <c r="N73">
        <v>19</v>
      </c>
      <c r="O73">
        <v>1</v>
      </c>
      <c r="P73">
        <v>0.6</v>
      </c>
      <c r="Q73">
        <v>3.7</v>
      </c>
      <c r="R73">
        <v>98</v>
      </c>
      <c r="S73">
        <v>8360</v>
      </c>
      <c r="T73">
        <v>88</v>
      </c>
      <c r="U73">
        <v>81</v>
      </c>
      <c r="V73">
        <v>659</v>
      </c>
      <c r="W73">
        <v>78</v>
      </c>
    </row>
    <row r="74" spans="1:23" hidden="1" x14ac:dyDescent="0.25">
      <c r="A74" t="s">
        <v>323</v>
      </c>
      <c r="B74" t="s">
        <v>324</v>
      </c>
      <c r="C74" s="1" t="str">
        <f t="shared" si="8"/>
        <v>21:0880</v>
      </c>
      <c r="D74" s="1" t="str">
        <f t="shared" si="9"/>
        <v>21:0246</v>
      </c>
      <c r="E74" t="s">
        <v>325</v>
      </c>
      <c r="F74" t="s">
        <v>326</v>
      </c>
      <c r="H74">
        <v>76.138195499999995</v>
      </c>
      <c r="I74">
        <v>-97.499354499999995</v>
      </c>
      <c r="J74" s="1" t="str">
        <f t="shared" si="11"/>
        <v>NGR bulk stream sediment</v>
      </c>
      <c r="K74" s="1" t="str">
        <f t="shared" si="10"/>
        <v>HMC fraction (Bathurst Is., 1997)</v>
      </c>
      <c r="L74">
        <v>2</v>
      </c>
      <c r="M74" t="s">
        <v>327</v>
      </c>
      <c r="N74">
        <v>20</v>
      </c>
      <c r="O74">
        <v>1</v>
      </c>
      <c r="P74">
        <v>0.4</v>
      </c>
      <c r="Q74">
        <v>7.8</v>
      </c>
      <c r="R74">
        <v>134</v>
      </c>
      <c r="S74">
        <v>680</v>
      </c>
      <c r="T74">
        <v>92</v>
      </c>
      <c r="U74">
        <v>265</v>
      </c>
      <c r="V74">
        <v>1700</v>
      </c>
      <c r="W74">
        <v>115</v>
      </c>
    </row>
    <row r="75" spans="1:23" hidden="1" x14ac:dyDescent="0.25">
      <c r="A75" t="s">
        <v>328</v>
      </c>
      <c r="B75" t="s">
        <v>329</v>
      </c>
      <c r="C75" s="1" t="str">
        <f t="shared" si="8"/>
        <v>21:0880</v>
      </c>
      <c r="D75" s="1" t="str">
        <f t="shared" si="9"/>
        <v>21:0246</v>
      </c>
      <c r="E75" t="s">
        <v>330</v>
      </c>
      <c r="F75" t="s">
        <v>331</v>
      </c>
      <c r="H75">
        <v>76.202159899999998</v>
      </c>
      <c r="I75">
        <v>-97.523607600000005</v>
      </c>
      <c r="J75" s="1" t="str">
        <f t="shared" si="11"/>
        <v>NGR bulk stream sediment</v>
      </c>
      <c r="K75" s="1" t="str">
        <f t="shared" si="10"/>
        <v>HMC fraction (Bathurst Is., 1997)</v>
      </c>
      <c r="L75">
        <v>2</v>
      </c>
      <c r="M75" t="s">
        <v>332</v>
      </c>
      <c r="N75">
        <v>21</v>
      </c>
      <c r="O75">
        <v>1</v>
      </c>
      <c r="P75">
        <v>1.1000000000000001</v>
      </c>
      <c r="Q75">
        <v>3.3</v>
      </c>
      <c r="R75">
        <v>102</v>
      </c>
      <c r="S75">
        <v>2130</v>
      </c>
      <c r="T75">
        <v>122</v>
      </c>
      <c r="U75">
        <v>94</v>
      </c>
      <c r="V75">
        <v>626</v>
      </c>
      <c r="W75">
        <v>211</v>
      </c>
    </row>
    <row r="76" spans="1:23" hidden="1" x14ac:dyDescent="0.25">
      <c r="A76" t="s">
        <v>333</v>
      </c>
      <c r="B76" t="s">
        <v>334</v>
      </c>
      <c r="C76" s="1" t="str">
        <f t="shared" si="8"/>
        <v>21:0880</v>
      </c>
      <c r="D76" s="1" t="str">
        <f t="shared" si="9"/>
        <v>21:0246</v>
      </c>
      <c r="E76" t="s">
        <v>335</v>
      </c>
      <c r="F76" t="s">
        <v>336</v>
      </c>
      <c r="H76">
        <v>76.248822200000006</v>
      </c>
      <c r="I76">
        <v>-97.631937100000002</v>
      </c>
      <c r="J76" s="1" t="str">
        <f t="shared" si="11"/>
        <v>NGR bulk stream sediment</v>
      </c>
      <c r="K76" s="1" t="str">
        <f t="shared" si="10"/>
        <v>HMC fraction (Bathurst Is., 1997)</v>
      </c>
      <c r="L76">
        <v>2</v>
      </c>
      <c r="M76" t="s">
        <v>337</v>
      </c>
      <c r="N76">
        <v>22</v>
      </c>
      <c r="O76">
        <v>1</v>
      </c>
      <c r="P76">
        <v>1.1000000000000001</v>
      </c>
      <c r="Q76">
        <v>16.2</v>
      </c>
      <c r="R76">
        <v>103</v>
      </c>
      <c r="S76">
        <v>4420</v>
      </c>
      <c r="T76">
        <v>88</v>
      </c>
      <c r="U76">
        <v>110</v>
      </c>
      <c r="V76">
        <v>1830</v>
      </c>
      <c r="W76">
        <v>1098</v>
      </c>
    </row>
    <row r="77" spans="1:23" hidden="1" x14ac:dyDescent="0.25">
      <c r="A77" t="s">
        <v>338</v>
      </c>
      <c r="B77" t="s">
        <v>339</v>
      </c>
      <c r="C77" s="1" t="str">
        <f t="shared" si="8"/>
        <v>21:0880</v>
      </c>
      <c r="D77" s="1" t="str">
        <f t="shared" si="9"/>
        <v>21:0246</v>
      </c>
      <c r="E77" t="s">
        <v>340</v>
      </c>
      <c r="F77" t="s">
        <v>341</v>
      </c>
      <c r="H77">
        <v>76.241828699999999</v>
      </c>
      <c r="I77">
        <v>-98.003792700000005</v>
      </c>
      <c r="J77" s="1" t="str">
        <f t="shared" si="11"/>
        <v>NGR bulk stream sediment</v>
      </c>
      <c r="K77" s="1" t="str">
        <f t="shared" si="10"/>
        <v>HMC fraction (Bathurst Is., 1997)</v>
      </c>
      <c r="L77">
        <v>2</v>
      </c>
      <c r="M77" t="s">
        <v>342</v>
      </c>
      <c r="N77">
        <v>23</v>
      </c>
      <c r="O77">
        <v>1</v>
      </c>
      <c r="P77">
        <v>0.6</v>
      </c>
      <c r="Q77">
        <v>4.3</v>
      </c>
      <c r="R77">
        <v>47</v>
      </c>
      <c r="S77">
        <v>1280</v>
      </c>
      <c r="T77">
        <v>129</v>
      </c>
      <c r="U77">
        <v>133</v>
      </c>
      <c r="V77">
        <v>1040</v>
      </c>
      <c r="W77">
        <v>157</v>
      </c>
    </row>
    <row r="78" spans="1:23" hidden="1" x14ac:dyDescent="0.25">
      <c r="A78" t="s">
        <v>343</v>
      </c>
      <c r="B78" t="s">
        <v>344</v>
      </c>
      <c r="C78" s="1" t="str">
        <f t="shared" si="8"/>
        <v>21:0880</v>
      </c>
      <c r="D78" s="1" t="str">
        <f t="shared" si="9"/>
        <v>21:0246</v>
      </c>
      <c r="E78" t="s">
        <v>345</v>
      </c>
      <c r="F78" t="s">
        <v>346</v>
      </c>
      <c r="H78">
        <v>76.258519699999994</v>
      </c>
      <c r="I78">
        <v>-98.017768899999993</v>
      </c>
      <c r="J78" s="1" t="str">
        <f t="shared" si="11"/>
        <v>NGR bulk stream sediment</v>
      </c>
      <c r="K78" s="1" t="str">
        <f t="shared" si="10"/>
        <v>HMC fraction (Bathurst Is., 1997)</v>
      </c>
      <c r="L78">
        <v>2</v>
      </c>
      <c r="M78" t="s">
        <v>347</v>
      </c>
      <c r="N78">
        <v>24</v>
      </c>
      <c r="O78">
        <v>1</v>
      </c>
      <c r="P78">
        <v>0.5</v>
      </c>
      <c r="Q78">
        <v>3.6</v>
      </c>
      <c r="R78">
        <v>35</v>
      </c>
      <c r="S78">
        <v>2010</v>
      </c>
      <c r="T78">
        <v>99</v>
      </c>
      <c r="U78">
        <v>107</v>
      </c>
      <c r="V78">
        <v>473</v>
      </c>
      <c r="W78">
        <v>117</v>
      </c>
    </row>
    <row r="79" spans="1:23" hidden="1" x14ac:dyDescent="0.25">
      <c r="A79" t="s">
        <v>348</v>
      </c>
      <c r="B79" t="s">
        <v>349</v>
      </c>
      <c r="C79" s="1" t="str">
        <f t="shared" si="8"/>
        <v>21:0880</v>
      </c>
      <c r="D79" s="1" t="str">
        <f t="shared" si="9"/>
        <v>21:0246</v>
      </c>
      <c r="E79" t="s">
        <v>350</v>
      </c>
      <c r="F79" t="s">
        <v>351</v>
      </c>
      <c r="H79">
        <v>76.353168699999998</v>
      </c>
      <c r="I79">
        <v>-97.7856673</v>
      </c>
      <c r="J79" s="1" t="str">
        <f t="shared" si="11"/>
        <v>NGR bulk stream sediment</v>
      </c>
      <c r="K79" s="1" t="str">
        <f t="shared" si="10"/>
        <v>HMC fraction (Bathurst Is., 1997)</v>
      </c>
      <c r="L79">
        <v>2</v>
      </c>
      <c r="M79" t="s">
        <v>352</v>
      </c>
      <c r="N79">
        <v>25</v>
      </c>
      <c r="O79">
        <v>1</v>
      </c>
      <c r="P79">
        <v>0.9</v>
      </c>
      <c r="Q79">
        <v>0.8</v>
      </c>
      <c r="R79">
        <v>50</v>
      </c>
      <c r="S79">
        <v>1940</v>
      </c>
      <c r="T79">
        <v>94</v>
      </c>
      <c r="U79">
        <v>32</v>
      </c>
      <c r="V79">
        <v>143</v>
      </c>
      <c r="W79">
        <v>95</v>
      </c>
    </row>
    <row r="80" spans="1:23" hidden="1" x14ac:dyDescent="0.25">
      <c r="A80" t="s">
        <v>353</v>
      </c>
      <c r="B80" t="s">
        <v>354</v>
      </c>
      <c r="C80" s="1" t="str">
        <f t="shared" si="8"/>
        <v>21:0880</v>
      </c>
      <c r="D80" s="1" t="str">
        <f t="shared" si="9"/>
        <v>21:0246</v>
      </c>
      <c r="E80" t="s">
        <v>355</v>
      </c>
      <c r="F80" t="s">
        <v>356</v>
      </c>
      <c r="H80">
        <v>76.469299399999997</v>
      </c>
      <c r="I80">
        <v>-98.167271099999994</v>
      </c>
      <c r="J80" s="1" t="str">
        <f t="shared" si="11"/>
        <v>NGR bulk stream sediment</v>
      </c>
      <c r="K80" s="1" t="str">
        <f t="shared" si="10"/>
        <v>HMC fraction (Bathurst Is., 1997)</v>
      </c>
      <c r="L80">
        <v>2</v>
      </c>
      <c r="M80" t="s">
        <v>357</v>
      </c>
      <c r="N80">
        <v>26</v>
      </c>
      <c r="O80">
        <v>1</v>
      </c>
      <c r="P80">
        <v>0.5</v>
      </c>
      <c r="Q80">
        <v>12.8</v>
      </c>
      <c r="R80">
        <v>88</v>
      </c>
      <c r="S80">
        <v>1740</v>
      </c>
      <c r="T80">
        <v>182</v>
      </c>
      <c r="U80">
        <v>42</v>
      </c>
      <c r="V80">
        <v>1120</v>
      </c>
      <c r="W80">
        <v>166</v>
      </c>
    </row>
    <row r="81" spans="1:23" hidden="1" x14ac:dyDescent="0.25">
      <c r="A81" t="s">
        <v>358</v>
      </c>
      <c r="B81" t="s">
        <v>359</v>
      </c>
      <c r="C81" s="1" t="str">
        <f t="shared" si="8"/>
        <v>21:0880</v>
      </c>
      <c r="D81" s="1" t="str">
        <f t="shared" si="9"/>
        <v>21:0246</v>
      </c>
      <c r="E81" t="s">
        <v>360</v>
      </c>
      <c r="F81" t="s">
        <v>361</v>
      </c>
      <c r="H81">
        <v>76.473520899999997</v>
      </c>
      <c r="I81">
        <v>-97.703087199999999</v>
      </c>
      <c r="J81" s="1" t="str">
        <f t="shared" si="11"/>
        <v>NGR bulk stream sediment</v>
      </c>
      <c r="K81" s="1" t="str">
        <f t="shared" si="10"/>
        <v>HMC fraction (Bathurst Is., 1997)</v>
      </c>
      <c r="L81">
        <v>2</v>
      </c>
      <c r="M81" t="s">
        <v>362</v>
      </c>
      <c r="N81">
        <v>27</v>
      </c>
      <c r="O81">
        <v>1</v>
      </c>
      <c r="P81">
        <v>0.8</v>
      </c>
      <c r="Q81">
        <v>25.8</v>
      </c>
      <c r="R81">
        <v>94</v>
      </c>
      <c r="S81">
        <v>3590</v>
      </c>
      <c r="T81">
        <v>87</v>
      </c>
      <c r="U81">
        <v>14</v>
      </c>
      <c r="V81">
        <v>3180</v>
      </c>
      <c r="W81">
        <v>284</v>
      </c>
    </row>
    <row r="82" spans="1:23" hidden="1" x14ac:dyDescent="0.25">
      <c r="A82" t="s">
        <v>363</v>
      </c>
      <c r="B82" t="s">
        <v>364</v>
      </c>
      <c r="C82" s="1" t="str">
        <f t="shared" si="8"/>
        <v>21:0880</v>
      </c>
      <c r="D82" s="1" t="str">
        <f t="shared" si="9"/>
        <v>21:0246</v>
      </c>
      <c r="E82" t="s">
        <v>365</v>
      </c>
      <c r="F82" t="s">
        <v>366</v>
      </c>
      <c r="H82">
        <v>76.414611699999995</v>
      </c>
      <c r="I82">
        <v>-97.685831399999998</v>
      </c>
      <c r="J82" s="1" t="str">
        <f t="shared" si="11"/>
        <v>NGR bulk stream sediment</v>
      </c>
      <c r="K82" s="1" t="str">
        <f t="shared" si="10"/>
        <v>HMC fraction (Bathurst Is., 1997)</v>
      </c>
      <c r="L82">
        <v>3</v>
      </c>
      <c r="M82" t="s">
        <v>27</v>
      </c>
      <c r="N82">
        <v>28</v>
      </c>
      <c r="O82">
        <v>1</v>
      </c>
      <c r="P82">
        <v>1.9</v>
      </c>
      <c r="Q82">
        <v>5.3</v>
      </c>
      <c r="R82">
        <v>85</v>
      </c>
      <c r="S82">
        <v>4160</v>
      </c>
      <c r="T82">
        <v>197</v>
      </c>
      <c r="U82">
        <v>72</v>
      </c>
      <c r="V82">
        <v>373</v>
      </c>
      <c r="W82">
        <v>723</v>
      </c>
    </row>
    <row r="83" spans="1:23" hidden="1" x14ac:dyDescent="0.25">
      <c r="A83" t="s">
        <v>367</v>
      </c>
      <c r="B83" t="s">
        <v>368</v>
      </c>
      <c r="C83" s="1" t="str">
        <f t="shared" si="8"/>
        <v>21:0880</v>
      </c>
      <c r="D83" s="1" t="str">
        <f t="shared" si="9"/>
        <v>21:0246</v>
      </c>
      <c r="E83" t="s">
        <v>369</v>
      </c>
      <c r="F83" t="s">
        <v>370</v>
      </c>
      <c r="H83">
        <v>76.057912000000002</v>
      </c>
      <c r="I83">
        <v>-97.802591300000003</v>
      </c>
      <c r="J83" s="1" t="str">
        <f t="shared" si="11"/>
        <v>NGR bulk stream sediment</v>
      </c>
      <c r="K83" s="1" t="str">
        <f t="shared" si="10"/>
        <v>HMC fraction (Bathurst Is., 1997)</v>
      </c>
      <c r="L83">
        <v>3</v>
      </c>
      <c r="M83" t="s">
        <v>44</v>
      </c>
      <c r="N83">
        <v>29</v>
      </c>
      <c r="O83">
        <v>1</v>
      </c>
      <c r="P83">
        <v>1</v>
      </c>
      <c r="Q83">
        <v>18.3</v>
      </c>
      <c r="R83">
        <v>71</v>
      </c>
      <c r="S83">
        <v>888</v>
      </c>
      <c r="T83">
        <v>125</v>
      </c>
      <c r="U83">
        <v>88</v>
      </c>
      <c r="V83">
        <v>1200</v>
      </c>
      <c r="W83">
        <v>380</v>
      </c>
    </row>
    <row r="84" spans="1:23" hidden="1" x14ac:dyDescent="0.25">
      <c r="A84" t="s">
        <v>371</v>
      </c>
      <c r="B84" t="s">
        <v>372</v>
      </c>
      <c r="C84" s="1" t="str">
        <f t="shared" si="8"/>
        <v>21:0880</v>
      </c>
      <c r="D84" s="1" t="str">
        <f t="shared" si="9"/>
        <v>21:0246</v>
      </c>
      <c r="E84" t="s">
        <v>373</v>
      </c>
      <c r="F84" t="s">
        <v>374</v>
      </c>
      <c r="H84">
        <v>76.196679599999996</v>
      </c>
      <c r="I84">
        <v>-103.8610493</v>
      </c>
      <c r="J84" s="1" t="str">
        <f t="shared" si="11"/>
        <v>NGR bulk stream sediment</v>
      </c>
      <c r="K84" s="1" t="str">
        <f t="shared" si="10"/>
        <v>HMC fraction (Bathurst Is., 1997)</v>
      </c>
      <c r="L84">
        <v>4</v>
      </c>
      <c r="M84" t="s">
        <v>27</v>
      </c>
      <c r="N84">
        <v>30</v>
      </c>
      <c r="O84">
        <v>1</v>
      </c>
      <c r="P84">
        <v>0.6</v>
      </c>
      <c r="Q84">
        <v>11.5</v>
      </c>
      <c r="R84">
        <v>322</v>
      </c>
      <c r="S84">
        <v>4720</v>
      </c>
      <c r="T84">
        <v>32</v>
      </c>
      <c r="U84">
        <v>59</v>
      </c>
      <c r="V84">
        <v>430</v>
      </c>
      <c r="W84">
        <v>383</v>
      </c>
    </row>
    <row r="85" spans="1:23" hidden="1" x14ac:dyDescent="0.25">
      <c r="A85" t="s">
        <v>375</v>
      </c>
      <c r="B85" t="s">
        <v>376</v>
      </c>
      <c r="C85" s="1" t="str">
        <f t="shared" si="8"/>
        <v>21:0880</v>
      </c>
      <c r="D85" s="1" t="str">
        <f t="shared" si="9"/>
        <v>21:0246</v>
      </c>
      <c r="E85" t="s">
        <v>377</v>
      </c>
      <c r="F85" t="s">
        <v>378</v>
      </c>
      <c r="H85">
        <v>76.242321099999998</v>
      </c>
      <c r="I85">
        <v>-103.70829259999999</v>
      </c>
      <c r="J85" s="1" t="str">
        <f t="shared" si="11"/>
        <v>NGR bulk stream sediment</v>
      </c>
      <c r="K85" s="1" t="str">
        <f t="shared" si="10"/>
        <v>HMC fraction (Bathurst Is., 1997)</v>
      </c>
      <c r="L85">
        <v>4</v>
      </c>
      <c r="M85" t="s">
        <v>44</v>
      </c>
      <c r="N85">
        <v>31</v>
      </c>
      <c r="O85">
        <v>1</v>
      </c>
      <c r="P85">
        <v>2.5</v>
      </c>
      <c r="Q85">
        <v>4.5</v>
      </c>
      <c r="R85">
        <v>118</v>
      </c>
      <c r="S85">
        <v>24700</v>
      </c>
      <c r="T85">
        <v>58</v>
      </c>
      <c r="U85">
        <v>69</v>
      </c>
      <c r="V85">
        <v>484</v>
      </c>
      <c r="W85">
        <v>73</v>
      </c>
    </row>
    <row r="86" spans="1:23" hidden="1" x14ac:dyDescent="0.25">
      <c r="A86" t="s">
        <v>379</v>
      </c>
      <c r="B86" t="s">
        <v>380</v>
      </c>
      <c r="C86" s="1" t="str">
        <f t="shared" si="8"/>
        <v>21:0880</v>
      </c>
      <c r="D86" s="1" t="str">
        <f t="shared" si="9"/>
        <v>21:0246</v>
      </c>
      <c r="E86" t="s">
        <v>381</v>
      </c>
      <c r="F86" t="s">
        <v>382</v>
      </c>
      <c r="H86">
        <v>76.252025500000002</v>
      </c>
      <c r="I86">
        <v>-103.5644964</v>
      </c>
      <c r="J86" s="1" t="str">
        <f t="shared" si="11"/>
        <v>NGR bulk stream sediment</v>
      </c>
      <c r="K86" s="1" t="str">
        <f t="shared" si="10"/>
        <v>HMC fraction (Bathurst Is., 1997)</v>
      </c>
      <c r="L86">
        <v>4</v>
      </c>
      <c r="M86" t="s">
        <v>49</v>
      </c>
      <c r="N86">
        <v>32</v>
      </c>
      <c r="O86">
        <v>1</v>
      </c>
      <c r="P86">
        <v>0.5</v>
      </c>
      <c r="Q86">
        <v>0.7</v>
      </c>
      <c r="R86">
        <v>31</v>
      </c>
      <c r="S86">
        <v>8680</v>
      </c>
      <c r="T86">
        <v>64</v>
      </c>
      <c r="U86">
        <v>43</v>
      </c>
      <c r="V86">
        <v>281</v>
      </c>
      <c r="W86">
        <v>53</v>
      </c>
    </row>
    <row r="87" spans="1:23" hidden="1" x14ac:dyDescent="0.25">
      <c r="A87" t="s">
        <v>383</v>
      </c>
      <c r="B87" t="s">
        <v>384</v>
      </c>
      <c r="C87" s="1" t="str">
        <f t="shared" ref="C87:C110" si="12">HYPERLINK("http://geochem.nrcan.gc.ca/cdogs/content/bdl/bdl210880_e.htm", "21:0880")</f>
        <v>21:0880</v>
      </c>
      <c r="D87" s="1" t="str">
        <f t="shared" ref="D87:D107" si="13">HYPERLINK("http://geochem.nrcan.gc.ca/cdogs/content/svy/svy210246_e.htm", "21:0246")</f>
        <v>21:0246</v>
      </c>
      <c r="E87" t="s">
        <v>385</v>
      </c>
      <c r="F87" t="s">
        <v>386</v>
      </c>
      <c r="H87">
        <v>76.2985975</v>
      </c>
      <c r="I87">
        <v>-103.1349587</v>
      </c>
      <c r="J87" s="1" t="str">
        <f t="shared" si="11"/>
        <v>NGR bulk stream sediment</v>
      </c>
      <c r="K87" s="1" t="str">
        <f t="shared" ref="K87:K107" si="14">HYPERLINK("http://geochem.nrcan.gc.ca/cdogs/content/kwd/kwd080100_e.htm", "HMC fraction (Bathurst Is., 1997)")</f>
        <v>HMC fraction (Bathurst Is., 1997)</v>
      </c>
      <c r="L87">
        <v>4</v>
      </c>
      <c r="M87" t="s">
        <v>54</v>
      </c>
      <c r="N87">
        <v>33</v>
      </c>
      <c r="O87">
        <v>1</v>
      </c>
      <c r="P87">
        <v>0.8</v>
      </c>
      <c r="Q87">
        <v>2.2000000000000002</v>
      </c>
      <c r="R87">
        <v>110</v>
      </c>
      <c r="S87">
        <v>7050</v>
      </c>
      <c r="T87">
        <v>52</v>
      </c>
      <c r="U87">
        <v>60</v>
      </c>
      <c r="V87">
        <v>326</v>
      </c>
      <c r="W87">
        <v>198</v>
      </c>
    </row>
    <row r="88" spans="1:23" hidden="1" x14ac:dyDescent="0.25">
      <c r="A88" t="s">
        <v>387</v>
      </c>
      <c r="B88" t="s">
        <v>388</v>
      </c>
      <c r="C88" s="1" t="str">
        <f t="shared" si="12"/>
        <v>21:0880</v>
      </c>
      <c r="D88" s="1" t="str">
        <f t="shared" si="13"/>
        <v>21:0246</v>
      </c>
      <c r="E88" t="s">
        <v>389</v>
      </c>
      <c r="F88" t="s">
        <v>390</v>
      </c>
      <c r="H88">
        <v>76.293288899999993</v>
      </c>
      <c r="I88">
        <v>-103.0718859</v>
      </c>
      <c r="J88" s="1" t="str">
        <f t="shared" si="11"/>
        <v>NGR bulk stream sediment</v>
      </c>
      <c r="K88" s="1" t="str">
        <f t="shared" si="14"/>
        <v>HMC fraction (Bathurst Is., 1997)</v>
      </c>
      <c r="L88">
        <v>4</v>
      </c>
      <c r="M88" t="s">
        <v>107</v>
      </c>
      <c r="N88">
        <v>34</v>
      </c>
      <c r="O88">
        <v>1</v>
      </c>
      <c r="P88">
        <v>2.4</v>
      </c>
      <c r="Q88">
        <v>20.7</v>
      </c>
      <c r="R88">
        <v>218</v>
      </c>
      <c r="S88">
        <v>7050</v>
      </c>
      <c r="T88">
        <v>22</v>
      </c>
      <c r="U88">
        <v>46</v>
      </c>
      <c r="V88">
        <v>1110</v>
      </c>
      <c r="W88">
        <v>316</v>
      </c>
    </row>
    <row r="89" spans="1:23" hidden="1" x14ac:dyDescent="0.25">
      <c r="A89" t="s">
        <v>391</v>
      </c>
      <c r="B89" t="s">
        <v>392</v>
      </c>
      <c r="C89" s="1" t="str">
        <f t="shared" si="12"/>
        <v>21:0880</v>
      </c>
      <c r="D89" s="1" t="str">
        <f t="shared" si="13"/>
        <v>21:0246</v>
      </c>
      <c r="E89" t="s">
        <v>393</v>
      </c>
      <c r="F89" t="s">
        <v>394</v>
      </c>
      <c r="H89">
        <v>76.237449299999994</v>
      </c>
      <c r="I89">
        <v>-102.6620783</v>
      </c>
      <c r="J89" s="1" t="str">
        <f t="shared" si="11"/>
        <v>NGR bulk stream sediment</v>
      </c>
      <c r="K89" s="1" t="str">
        <f t="shared" si="14"/>
        <v>HMC fraction (Bathurst Is., 1997)</v>
      </c>
      <c r="L89">
        <v>4</v>
      </c>
      <c r="M89" t="s">
        <v>112</v>
      </c>
      <c r="N89">
        <v>35</v>
      </c>
      <c r="O89">
        <v>1</v>
      </c>
      <c r="P89">
        <v>0.9</v>
      </c>
      <c r="Q89">
        <v>49.9</v>
      </c>
      <c r="R89">
        <v>181</v>
      </c>
      <c r="S89">
        <v>4970</v>
      </c>
      <c r="T89">
        <v>36</v>
      </c>
      <c r="U89">
        <v>55</v>
      </c>
      <c r="V89">
        <v>1470</v>
      </c>
      <c r="W89">
        <v>1009</v>
      </c>
    </row>
    <row r="90" spans="1:23" hidden="1" x14ac:dyDescent="0.25">
      <c r="A90" t="s">
        <v>395</v>
      </c>
      <c r="B90" t="s">
        <v>396</v>
      </c>
      <c r="C90" s="1" t="str">
        <f t="shared" si="12"/>
        <v>21:0880</v>
      </c>
      <c r="D90" s="1" t="str">
        <f t="shared" si="13"/>
        <v>21:0246</v>
      </c>
      <c r="E90" t="s">
        <v>397</v>
      </c>
      <c r="F90" t="s">
        <v>398</v>
      </c>
      <c r="H90">
        <v>76.188564499999998</v>
      </c>
      <c r="I90">
        <v>-102.70713689999999</v>
      </c>
      <c r="J90" s="1" t="str">
        <f t="shared" si="11"/>
        <v>NGR bulk stream sediment</v>
      </c>
      <c r="K90" s="1" t="str">
        <f t="shared" si="14"/>
        <v>HMC fraction (Bathurst Is., 1997)</v>
      </c>
      <c r="L90">
        <v>4</v>
      </c>
      <c r="M90" t="s">
        <v>117</v>
      </c>
      <c r="N90">
        <v>36</v>
      </c>
      <c r="O90">
        <v>1</v>
      </c>
      <c r="P90">
        <v>1.5</v>
      </c>
      <c r="Q90">
        <v>10.199999999999999</v>
      </c>
      <c r="R90">
        <v>134</v>
      </c>
      <c r="S90">
        <v>16200</v>
      </c>
      <c r="T90">
        <v>60</v>
      </c>
      <c r="U90">
        <v>97</v>
      </c>
      <c r="V90">
        <v>490</v>
      </c>
      <c r="W90">
        <v>414</v>
      </c>
    </row>
    <row r="91" spans="1:23" hidden="1" x14ac:dyDescent="0.25">
      <c r="A91" t="s">
        <v>399</v>
      </c>
      <c r="B91" t="s">
        <v>400</v>
      </c>
      <c r="C91" s="1" t="str">
        <f t="shared" si="12"/>
        <v>21:0880</v>
      </c>
      <c r="D91" s="1" t="str">
        <f t="shared" si="13"/>
        <v>21:0246</v>
      </c>
      <c r="E91" t="s">
        <v>401</v>
      </c>
      <c r="F91" t="s">
        <v>402</v>
      </c>
      <c r="H91">
        <v>76.1093738</v>
      </c>
      <c r="I91">
        <v>-102.8677612</v>
      </c>
      <c r="J91" s="1" t="str">
        <f t="shared" si="11"/>
        <v>NGR bulk stream sediment</v>
      </c>
      <c r="K91" s="1" t="str">
        <f t="shared" si="14"/>
        <v>HMC fraction (Bathurst Is., 1997)</v>
      </c>
      <c r="L91">
        <v>4</v>
      </c>
      <c r="M91" t="s">
        <v>275</v>
      </c>
      <c r="N91">
        <v>37</v>
      </c>
      <c r="O91">
        <v>1</v>
      </c>
      <c r="P91">
        <v>1</v>
      </c>
      <c r="Q91">
        <v>15.5</v>
      </c>
      <c r="R91">
        <v>159</v>
      </c>
      <c r="S91">
        <v>7330</v>
      </c>
      <c r="T91">
        <v>39</v>
      </c>
      <c r="U91">
        <v>88</v>
      </c>
      <c r="V91">
        <v>785</v>
      </c>
      <c r="W91">
        <v>669</v>
      </c>
    </row>
    <row r="92" spans="1:23" hidden="1" x14ac:dyDescent="0.25">
      <c r="A92" t="s">
        <v>403</v>
      </c>
      <c r="B92" t="s">
        <v>404</v>
      </c>
      <c r="C92" s="1" t="str">
        <f t="shared" si="12"/>
        <v>21:0880</v>
      </c>
      <c r="D92" s="1" t="str">
        <f t="shared" si="13"/>
        <v>21:0246</v>
      </c>
      <c r="E92" t="s">
        <v>405</v>
      </c>
      <c r="F92" t="s">
        <v>406</v>
      </c>
      <c r="H92">
        <v>76.092053500000006</v>
      </c>
      <c r="I92">
        <v>-103.11309369999999</v>
      </c>
      <c r="J92" s="1" t="str">
        <f t="shared" si="11"/>
        <v>NGR bulk stream sediment</v>
      </c>
      <c r="K92" s="1" t="str">
        <f t="shared" si="14"/>
        <v>HMC fraction (Bathurst Is., 1997)</v>
      </c>
      <c r="L92">
        <v>4</v>
      </c>
      <c r="M92" t="s">
        <v>312</v>
      </c>
      <c r="N92">
        <v>38</v>
      </c>
      <c r="O92">
        <v>1</v>
      </c>
      <c r="P92">
        <v>1.5</v>
      </c>
      <c r="Q92">
        <v>16.399999999999999</v>
      </c>
      <c r="R92">
        <v>204</v>
      </c>
      <c r="S92">
        <v>6410</v>
      </c>
      <c r="T92">
        <v>55</v>
      </c>
      <c r="U92">
        <v>49</v>
      </c>
      <c r="V92">
        <v>954</v>
      </c>
      <c r="W92">
        <v>612</v>
      </c>
    </row>
    <row r="93" spans="1:23" hidden="1" x14ac:dyDescent="0.25">
      <c r="A93" t="s">
        <v>407</v>
      </c>
      <c r="B93" t="s">
        <v>408</v>
      </c>
      <c r="C93" s="1" t="str">
        <f t="shared" si="12"/>
        <v>21:0880</v>
      </c>
      <c r="D93" s="1" t="str">
        <f t="shared" si="13"/>
        <v>21:0246</v>
      </c>
      <c r="E93" t="s">
        <v>409</v>
      </c>
      <c r="F93" t="s">
        <v>410</v>
      </c>
      <c r="H93">
        <v>76.083944799999998</v>
      </c>
      <c r="I93">
        <v>-103.938914</v>
      </c>
      <c r="J93" s="1" t="str">
        <f t="shared" si="11"/>
        <v>NGR bulk stream sediment</v>
      </c>
      <c r="K93" s="1" t="str">
        <f t="shared" si="14"/>
        <v>HMC fraction (Bathurst Is., 1997)</v>
      </c>
      <c r="L93">
        <v>4</v>
      </c>
      <c r="M93" t="s">
        <v>317</v>
      </c>
      <c r="N93">
        <v>39</v>
      </c>
      <c r="O93">
        <v>1</v>
      </c>
      <c r="P93">
        <v>0.7</v>
      </c>
      <c r="Q93">
        <v>7.9</v>
      </c>
      <c r="R93">
        <v>293</v>
      </c>
      <c r="S93">
        <v>11900</v>
      </c>
      <c r="T93">
        <v>45</v>
      </c>
      <c r="U93">
        <v>39</v>
      </c>
      <c r="V93">
        <v>619</v>
      </c>
      <c r="W93">
        <v>254</v>
      </c>
    </row>
    <row r="94" spans="1:23" hidden="1" x14ac:dyDescent="0.25">
      <c r="A94" t="s">
        <v>411</v>
      </c>
      <c r="B94" t="s">
        <v>412</v>
      </c>
      <c r="C94" s="1" t="str">
        <f t="shared" si="12"/>
        <v>21:0880</v>
      </c>
      <c r="D94" s="1" t="str">
        <f t="shared" si="13"/>
        <v>21:0246</v>
      </c>
      <c r="E94" t="s">
        <v>413</v>
      </c>
      <c r="F94" t="s">
        <v>414</v>
      </c>
      <c r="H94">
        <v>76.088277500000004</v>
      </c>
      <c r="I94">
        <v>-103.502568</v>
      </c>
      <c r="J94" s="1" t="str">
        <f t="shared" si="11"/>
        <v>NGR bulk stream sediment</v>
      </c>
      <c r="K94" s="1" t="str">
        <f t="shared" si="14"/>
        <v>HMC fraction (Bathurst Is., 1997)</v>
      </c>
      <c r="L94">
        <v>4</v>
      </c>
      <c r="M94" t="s">
        <v>322</v>
      </c>
      <c r="N94">
        <v>40</v>
      </c>
      <c r="O94">
        <v>1</v>
      </c>
      <c r="P94">
        <v>0.7</v>
      </c>
      <c r="Q94">
        <v>7.8</v>
      </c>
      <c r="R94">
        <v>223</v>
      </c>
      <c r="S94">
        <v>6910</v>
      </c>
      <c r="T94">
        <v>32</v>
      </c>
      <c r="U94">
        <v>52</v>
      </c>
      <c r="V94">
        <v>612</v>
      </c>
      <c r="W94">
        <v>512</v>
      </c>
    </row>
    <row r="95" spans="1:23" hidden="1" x14ac:dyDescent="0.25">
      <c r="A95" t="s">
        <v>415</v>
      </c>
      <c r="B95" t="s">
        <v>416</v>
      </c>
      <c r="C95" s="1" t="str">
        <f t="shared" si="12"/>
        <v>21:0880</v>
      </c>
      <c r="D95" s="1" t="str">
        <f t="shared" si="13"/>
        <v>21:0246</v>
      </c>
      <c r="E95" t="s">
        <v>417</v>
      </c>
      <c r="F95" t="s">
        <v>418</v>
      </c>
      <c r="H95">
        <v>76.072711900000002</v>
      </c>
      <c r="I95">
        <v>-103.3567142</v>
      </c>
      <c r="J95" s="1" t="str">
        <f t="shared" si="11"/>
        <v>NGR bulk stream sediment</v>
      </c>
      <c r="K95" s="1" t="str">
        <f t="shared" si="14"/>
        <v>HMC fraction (Bathurst Is., 1997)</v>
      </c>
      <c r="L95">
        <v>4</v>
      </c>
      <c r="M95" t="s">
        <v>327</v>
      </c>
      <c r="N95">
        <v>41</v>
      </c>
      <c r="O95">
        <v>1</v>
      </c>
      <c r="P95">
        <v>0.9</v>
      </c>
      <c r="Q95">
        <v>2.8</v>
      </c>
      <c r="R95">
        <v>222</v>
      </c>
      <c r="S95">
        <v>8260</v>
      </c>
      <c r="T95">
        <v>39</v>
      </c>
      <c r="U95">
        <v>51</v>
      </c>
      <c r="V95">
        <v>253</v>
      </c>
      <c r="W95">
        <v>209</v>
      </c>
    </row>
    <row r="96" spans="1:23" hidden="1" x14ac:dyDescent="0.25">
      <c r="A96" t="s">
        <v>419</v>
      </c>
      <c r="B96" t="s">
        <v>420</v>
      </c>
      <c r="C96" s="1" t="str">
        <f t="shared" si="12"/>
        <v>21:0880</v>
      </c>
      <c r="D96" s="1" t="str">
        <f t="shared" si="13"/>
        <v>21:0246</v>
      </c>
      <c r="E96" t="s">
        <v>421</v>
      </c>
      <c r="F96" t="s">
        <v>422</v>
      </c>
      <c r="H96">
        <v>76.260294400000006</v>
      </c>
      <c r="I96">
        <v>-100.4942887</v>
      </c>
      <c r="J96" s="1" t="str">
        <f t="shared" si="11"/>
        <v>NGR bulk stream sediment</v>
      </c>
      <c r="K96" s="1" t="str">
        <f t="shared" si="14"/>
        <v>HMC fraction (Bathurst Is., 1997)</v>
      </c>
      <c r="L96">
        <v>4</v>
      </c>
      <c r="M96" t="s">
        <v>332</v>
      </c>
      <c r="N96">
        <v>42</v>
      </c>
      <c r="O96">
        <v>1</v>
      </c>
      <c r="P96">
        <v>5.9</v>
      </c>
      <c r="Q96">
        <v>29.5</v>
      </c>
      <c r="R96">
        <v>484</v>
      </c>
      <c r="S96">
        <v>20900</v>
      </c>
      <c r="T96">
        <v>70</v>
      </c>
      <c r="U96">
        <v>154</v>
      </c>
      <c r="V96">
        <v>576</v>
      </c>
      <c r="W96">
        <v>1711</v>
      </c>
    </row>
    <row r="97" spans="1:23" hidden="1" x14ac:dyDescent="0.25">
      <c r="A97" t="s">
        <v>423</v>
      </c>
      <c r="B97" t="s">
        <v>424</v>
      </c>
      <c r="C97" s="1" t="str">
        <f t="shared" si="12"/>
        <v>21:0880</v>
      </c>
      <c r="D97" s="1" t="str">
        <f t="shared" si="13"/>
        <v>21:0246</v>
      </c>
      <c r="E97" t="s">
        <v>425</v>
      </c>
      <c r="F97" t="s">
        <v>426</v>
      </c>
      <c r="H97">
        <v>76.624444800000006</v>
      </c>
      <c r="I97">
        <v>-100.3393157</v>
      </c>
      <c r="J97" s="1" t="str">
        <f t="shared" si="11"/>
        <v>NGR bulk stream sediment</v>
      </c>
      <c r="K97" s="1" t="str">
        <f t="shared" si="14"/>
        <v>HMC fraction (Bathurst Is., 1997)</v>
      </c>
      <c r="L97">
        <v>4</v>
      </c>
      <c r="M97" t="s">
        <v>337</v>
      </c>
      <c r="N97">
        <v>43</v>
      </c>
      <c r="O97">
        <v>1</v>
      </c>
      <c r="P97">
        <v>0.3</v>
      </c>
      <c r="Q97">
        <v>1.1000000000000001</v>
      </c>
      <c r="R97">
        <v>12</v>
      </c>
      <c r="S97">
        <v>253</v>
      </c>
      <c r="T97">
        <v>3</v>
      </c>
      <c r="U97">
        <v>187</v>
      </c>
      <c r="V97">
        <v>77</v>
      </c>
      <c r="W97">
        <v>30</v>
      </c>
    </row>
    <row r="98" spans="1:23" hidden="1" x14ac:dyDescent="0.25">
      <c r="A98" t="s">
        <v>427</v>
      </c>
      <c r="B98" t="s">
        <v>428</v>
      </c>
      <c r="C98" s="1" t="str">
        <f t="shared" si="12"/>
        <v>21:0880</v>
      </c>
      <c r="D98" s="1" t="str">
        <f t="shared" si="13"/>
        <v>21:0246</v>
      </c>
      <c r="E98" t="s">
        <v>429</v>
      </c>
      <c r="F98" t="s">
        <v>430</v>
      </c>
      <c r="H98">
        <v>76.581670599999995</v>
      </c>
      <c r="I98">
        <v>-100.56186820000001</v>
      </c>
      <c r="J98" s="1" t="str">
        <f t="shared" ref="J98:J107" si="15">HYPERLINK("http://geochem.nrcan.gc.ca/cdogs/content/kwd/kwd020030_e.htm", "NGR bulk stream sediment")</f>
        <v>NGR bulk stream sediment</v>
      </c>
      <c r="K98" s="1" t="str">
        <f t="shared" si="14"/>
        <v>HMC fraction (Bathurst Is., 1997)</v>
      </c>
      <c r="L98">
        <v>4</v>
      </c>
      <c r="M98" t="s">
        <v>342</v>
      </c>
      <c r="N98">
        <v>44</v>
      </c>
      <c r="O98">
        <v>1</v>
      </c>
      <c r="P98">
        <v>0.8</v>
      </c>
      <c r="Q98">
        <v>5.7</v>
      </c>
      <c r="R98">
        <v>116</v>
      </c>
      <c r="S98">
        <v>11700</v>
      </c>
      <c r="T98">
        <v>53</v>
      </c>
      <c r="U98">
        <v>90</v>
      </c>
      <c r="V98">
        <v>543</v>
      </c>
      <c r="W98">
        <v>110</v>
      </c>
    </row>
    <row r="99" spans="1:23" hidden="1" x14ac:dyDescent="0.25">
      <c r="A99" t="s">
        <v>431</v>
      </c>
      <c r="B99" t="s">
        <v>432</v>
      </c>
      <c r="C99" s="1" t="str">
        <f t="shared" si="12"/>
        <v>21:0880</v>
      </c>
      <c r="D99" s="1" t="str">
        <f t="shared" si="13"/>
        <v>21:0246</v>
      </c>
      <c r="E99" t="s">
        <v>433</v>
      </c>
      <c r="F99" t="s">
        <v>434</v>
      </c>
      <c r="H99">
        <v>76.518758500000004</v>
      </c>
      <c r="I99">
        <v>-100.6683049</v>
      </c>
      <c r="J99" s="1" t="str">
        <f t="shared" si="15"/>
        <v>NGR bulk stream sediment</v>
      </c>
      <c r="K99" s="1" t="str">
        <f t="shared" si="14"/>
        <v>HMC fraction (Bathurst Is., 1997)</v>
      </c>
      <c r="L99">
        <v>4</v>
      </c>
      <c r="M99" t="s">
        <v>347</v>
      </c>
      <c r="N99">
        <v>45</v>
      </c>
      <c r="O99">
        <v>1</v>
      </c>
      <c r="P99">
        <v>0.9</v>
      </c>
      <c r="Q99">
        <v>4.5999999999999996</v>
      </c>
      <c r="R99">
        <v>137</v>
      </c>
      <c r="S99">
        <v>16500</v>
      </c>
      <c r="T99">
        <v>54</v>
      </c>
      <c r="U99">
        <v>79</v>
      </c>
      <c r="V99">
        <v>388</v>
      </c>
      <c r="W99">
        <v>139</v>
      </c>
    </row>
    <row r="100" spans="1:23" hidden="1" x14ac:dyDescent="0.25">
      <c r="A100" t="s">
        <v>435</v>
      </c>
      <c r="B100" t="s">
        <v>436</v>
      </c>
      <c r="C100" s="1" t="str">
        <f t="shared" si="12"/>
        <v>21:0880</v>
      </c>
      <c r="D100" s="1" t="str">
        <f t="shared" si="13"/>
        <v>21:0246</v>
      </c>
      <c r="E100" t="s">
        <v>437</v>
      </c>
      <c r="F100" t="s">
        <v>438</v>
      </c>
      <c r="H100">
        <v>76.400533600000003</v>
      </c>
      <c r="I100">
        <v>-101.3111348</v>
      </c>
      <c r="J100" s="1" t="str">
        <f t="shared" si="15"/>
        <v>NGR bulk stream sediment</v>
      </c>
      <c r="K100" s="1" t="str">
        <f t="shared" si="14"/>
        <v>HMC fraction (Bathurst Is., 1997)</v>
      </c>
      <c r="L100">
        <v>4</v>
      </c>
      <c r="M100" t="s">
        <v>352</v>
      </c>
      <c r="N100">
        <v>46</v>
      </c>
      <c r="O100">
        <v>1</v>
      </c>
      <c r="P100">
        <v>0.2</v>
      </c>
      <c r="Q100">
        <v>2.1</v>
      </c>
      <c r="R100">
        <v>150</v>
      </c>
      <c r="S100">
        <v>1730</v>
      </c>
      <c r="T100">
        <v>19</v>
      </c>
      <c r="U100">
        <v>56</v>
      </c>
      <c r="V100">
        <v>202</v>
      </c>
      <c r="W100">
        <v>69</v>
      </c>
    </row>
    <row r="101" spans="1:23" hidden="1" x14ac:dyDescent="0.25">
      <c r="A101" t="s">
        <v>439</v>
      </c>
      <c r="B101" t="s">
        <v>440</v>
      </c>
      <c r="C101" s="1" t="str">
        <f t="shared" si="12"/>
        <v>21:0880</v>
      </c>
      <c r="D101" s="1" t="str">
        <f t="shared" si="13"/>
        <v>21:0246</v>
      </c>
      <c r="E101" t="s">
        <v>441</v>
      </c>
      <c r="F101" t="s">
        <v>442</v>
      </c>
      <c r="H101">
        <v>76.137587199999999</v>
      </c>
      <c r="I101">
        <v>-101.74252199999999</v>
      </c>
      <c r="J101" s="1" t="str">
        <f t="shared" si="15"/>
        <v>NGR bulk stream sediment</v>
      </c>
      <c r="K101" s="1" t="str">
        <f t="shared" si="14"/>
        <v>HMC fraction (Bathurst Is., 1997)</v>
      </c>
      <c r="L101">
        <v>4</v>
      </c>
      <c r="M101" t="s">
        <v>357</v>
      </c>
      <c r="N101">
        <v>47</v>
      </c>
      <c r="O101">
        <v>1</v>
      </c>
      <c r="P101">
        <v>0.5</v>
      </c>
      <c r="Q101">
        <v>15.1</v>
      </c>
      <c r="R101">
        <v>44</v>
      </c>
      <c r="S101">
        <v>5570</v>
      </c>
      <c r="T101">
        <v>54</v>
      </c>
      <c r="U101">
        <v>70</v>
      </c>
      <c r="V101">
        <v>1410</v>
      </c>
      <c r="W101">
        <v>304</v>
      </c>
    </row>
    <row r="102" spans="1:23" hidden="1" x14ac:dyDescent="0.25">
      <c r="A102" t="s">
        <v>443</v>
      </c>
      <c r="B102" t="s">
        <v>444</v>
      </c>
      <c r="C102" s="1" t="str">
        <f t="shared" si="12"/>
        <v>21:0880</v>
      </c>
      <c r="D102" s="1" t="str">
        <f t="shared" si="13"/>
        <v>21:0246</v>
      </c>
      <c r="E102" t="s">
        <v>445</v>
      </c>
      <c r="F102" t="s">
        <v>446</v>
      </c>
      <c r="H102">
        <v>76.206983199999996</v>
      </c>
      <c r="I102">
        <v>-101.4732719</v>
      </c>
      <c r="J102" s="1" t="str">
        <f t="shared" si="15"/>
        <v>NGR bulk stream sediment</v>
      </c>
      <c r="K102" s="1" t="str">
        <f t="shared" si="14"/>
        <v>HMC fraction (Bathurst Is., 1997)</v>
      </c>
      <c r="L102">
        <v>4</v>
      </c>
      <c r="M102" t="s">
        <v>362</v>
      </c>
      <c r="N102">
        <v>48</v>
      </c>
      <c r="O102">
        <v>1</v>
      </c>
      <c r="P102">
        <v>0.2</v>
      </c>
      <c r="Q102">
        <v>4</v>
      </c>
      <c r="R102">
        <v>54</v>
      </c>
      <c r="S102">
        <v>4690</v>
      </c>
      <c r="T102">
        <v>49</v>
      </c>
      <c r="U102">
        <v>51</v>
      </c>
      <c r="V102">
        <v>962</v>
      </c>
      <c r="W102">
        <v>144</v>
      </c>
    </row>
    <row r="103" spans="1:23" hidden="1" x14ac:dyDescent="0.25">
      <c r="A103" t="s">
        <v>447</v>
      </c>
      <c r="B103" t="s">
        <v>448</v>
      </c>
      <c r="C103" s="1" t="str">
        <f t="shared" si="12"/>
        <v>21:0880</v>
      </c>
      <c r="D103" s="1" t="str">
        <f t="shared" si="13"/>
        <v>21:0246</v>
      </c>
      <c r="E103" t="s">
        <v>449</v>
      </c>
      <c r="F103" t="s">
        <v>450</v>
      </c>
      <c r="H103">
        <v>76.2359139</v>
      </c>
      <c r="I103">
        <v>-101.14359159999999</v>
      </c>
      <c r="J103" s="1" t="str">
        <f t="shared" si="15"/>
        <v>NGR bulk stream sediment</v>
      </c>
      <c r="K103" s="1" t="str">
        <f t="shared" si="14"/>
        <v>HMC fraction (Bathurst Is., 1997)</v>
      </c>
      <c r="L103">
        <v>4</v>
      </c>
      <c r="M103" t="s">
        <v>451</v>
      </c>
      <c r="N103">
        <v>49</v>
      </c>
      <c r="O103">
        <v>1</v>
      </c>
      <c r="P103">
        <v>0.7</v>
      </c>
      <c r="Q103">
        <v>4.8</v>
      </c>
      <c r="R103">
        <v>131</v>
      </c>
      <c r="S103">
        <v>14100</v>
      </c>
      <c r="T103">
        <v>51</v>
      </c>
      <c r="U103">
        <v>65</v>
      </c>
      <c r="V103">
        <v>384</v>
      </c>
      <c r="W103">
        <v>101</v>
      </c>
    </row>
    <row r="104" spans="1:23" hidden="1" x14ac:dyDescent="0.25">
      <c r="A104" t="s">
        <v>452</v>
      </c>
      <c r="B104" t="s">
        <v>453</v>
      </c>
      <c r="C104" s="1" t="str">
        <f t="shared" si="12"/>
        <v>21:0880</v>
      </c>
      <c r="D104" s="1" t="str">
        <f t="shared" si="13"/>
        <v>21:0246</v>
      </c>
      <c r="E104" t="s">
        <v>454</v>
      </c>
      <c r="F104" t="s">
        <v>455</v>
      </c>
      <c r="H104">
        <v>76.176099100000002</v>
      </c>
      <c r="I104">
        <v>-104.3585612</v>
      </c>
      <c r="J104" s="1" t="str">
        <f t="shared" si="15"/>
        <v>NGR bulk stream sediment</v>
      </c>
      <c r="K104" s="1" t="str">
        <f t="shared" si="14"/>
        <v>HMC fraction (Bathurst Is., 1997)</v>
      </c>
      <c r="L104">
        <v>5</v>
      </c>
      <c r="M104" t="s">
        <v>27</v>
      </c>
      <c r="N104">
        <v>50</v>
      </c>
      <c r="O104">
        <v>1</v>
      </c>
      <c r="P104">
        <v>1.4</v>
      </c>
      <c r="Q104">
        <v>6.5</v>
      </c>
      <c r="R104">
        <v>182</v>
      </c>
      <c r="S104">
        <v>5000</v>
      </c>
      <c r="T104">
        <v>36</v>
      </c>
      <c r="U104">
        <v>87</v>
      </c>
      <c r="V104">
        <v>799</v>
      </c>
      <c r="W104">
        <v>333</v>
      </c>
    </row>
    <row r="105" spans="1:23" hidden="1" x14ac:dyDescent="0.25">
      <c r="A105" t="s">
        <v>456</v>
      </c>
      <c r="B105" t="s">
        <v>457</v>
      </c>
      <c r="C105" s="1" t="str">
        <f t="shared" si="12"/>
        <v>21:0880</v>
      </c>
      <c r="D105" s="1" t="str">
        <f t="shared" si="13"/>
        <v>21:0246</v>
      </c>
      <c r="E105" t="s">
        <v>458</v>
      </c>
      <c r="F105" t="s">
        <v>459</v>
      </c>
      <c r="H105">
        <v>76.204293000000007</v>
      </c>
      <c r="I105">
        <v>-104.276443</v>
      </c>
      <c r="J105" s="1" t="str">
        <f t="shared" si="15"/>
        <v>NGR bulk stream sediment</v>
      </c>
      <c r="K105" s="1" t="str">
        <f t="shared" si="14"/>
        <v>HMC fraction (Bathurst Is., 1997)</v>
      </c>
      <c r="L105">
        <v>5</v>
      </c>
      <c r="M105" t="s">
        <v>44</v>
      </c>
      <c r="N105">
        <v>51</v>
      </c>
      <c r="O105">
        <v>1</v>
      </c>
      <c r="P105">
        <v>0.9</v>
      </c>
      <c r="Q105">
        <v>29.6</v>
      </c>
      <c r="R105">
        <v>330</v>
      </c>
      <c r="S105">
        <v>4570</v>
      </c>
      <c r="T105">
        <v>39</v>
      </c>
      <c r="U105">
        <v>230</v>
      </c>
      <c r="V105">
        <v>1220</v>
      </c>
      <c r="W105">
        <v>868</v>
      </c>
    </row>
    <row r="106" spans="1:23" hidden="1" x14ac:dyDescent="0.25">
      <c r="A106" t="s">
        <v>460</v>
      </c>
      <c r="B106" t="s">
        <v>461</v>
      </c>
      <c r="C106" s="1" t="str">
        <f t="shared" si="12"/>
        <v>21:0880</v>
      </c>
      <c r="D106" s="1" t="str">
        <f t="shared" si="13"/>
        <v>21:0246</v>
      </c>
      <c r="E106" t="s">
        <v>462</v>
      </c>
      <c r="F106" t="s">
        <v>463</v>
      </c>
      <c r="H106">
        <v>76.215453299999993</v>
      </c>
      <c r="I106">
        <v>-104.0116125</v>
      </c>
      <c r="J106" s="1" t="str">
        <f t="shared" si="15"/>
        <v>NGR bulk stream sediment</v>
      </c>
      <c r="K106" s="1" t="str">
        <f t="shared" si="14"/>
        <v>HMC fraction (Bathurst Is., 1997)</v>
      </c>
      <c r="L106">
        <v>5</v>
      </c>
      <c r="M106" t="s">
        <v>49</v>
      </c>
      <c r="N106">
        <v>52</v>
      </c>
      <c r="O106">
        <v>1</v>
      </c>
      <c r="P106">
        <v>1.6</v>
      </c>
      <c r="Q106">
        <v>16.600000000000001</v>
      </c>
      <c r="R106">
        <v>505</v>
      </c>
      <c r="S106">
        <v>8260</v>
      </c>
      <c r="T106">
        <v>44</v>
      </c>
      <c r="U106">
        <v>616</v>
      </c>
      <c r="V106">
        <v>1640</v>
      </c>
      <c r="W106">
        <v>1123</v>
      </c>
    </row>
    <row r="107" spans="1:23" hidden="1" x14ac:dyDescent="0.25">
      <c r="A107" t="s">
        <v>464</v>
      </c>
      <c r="B107" t="s">
        <v>465</v>
      </c>
      <c r="C107" s="1" t="str">
        <f t="shared" si="12"/>
        <v>21:0880</v>
      </c>
      <c r="D107" s="1" t="str">
        <f t="shared" si="13"/>
        <v>21:0246</v>
      </c>
      <c r="E107" t="s">
        <v>466</v>
      </c>
      <c r="F107" t="s">
        <v>467</v>
      </c>
      <c r="H107">
        <v>76.088675199999997</v>
      </c>
      <c r="I107">
        <v>-104.2302366</v>
      </c>
      <c r="J107" s="1" t="str">
        <f t="shared" si="15"/>
        <v>NGR bulk stream sediment</v>
      </c>
      <c r="K107" s="1" t="str">
        <f t="shared" si="14"/>
        <v>HMC fraction (Bathurst Is., 1997)</v>
      </c>
      <c r="L107">
        <v>5</v>
      </c>
      <c r="M107" t="s">
        <v>54</v>
      </c>
      <c r="N107">
        <v>53</v>
      </c>
      <c r="O107">
        <v>1</v>
      </c>
      <c r="P107">
        <v>1.5</v>
      </c>
      <c r="Q107">
        <v>9.5</v>
      </c>
      <c r="R107">
        <v>303</v>
      </c>
      <c r="S107">
        <v>9080</v>
      </c>
      <c r="T107">
        <v>34</v>
      </c>
      <c r="U107">
        <v>81</v>
      </c>
      <c r="V107">
        <v>877</v>
      </c>
      <c r="W107">
        <v>1176</v>
      </c>
    </row>
    <row r="108" spans="1:23" hidden="1" x14ac:dyDescent="0.25">
      <c r="A108" t="s">
        <v>468</v>
      </c>
      <c r="B108" t="s">
        <v>469</v>
      </c>
      <c r="C108" s="1" t="str">
        <f t="shared" si="12"/>
        <v>21:0880</v>
      </c>
      <c r="D108" s="1" t="str">
        <f>HYPERLINK("http://geochem.nrcan.gc.ca/cdogs/content/svy/svy_e.htm", "")</f>
        <v/>
      </c>
      <c r="J108" s="1" t="str">
        <f>HYPERLINK("http://geochem.nrcan.gc.ca/cdogs/content/kwd/kwd020000_e.htm", "Null")</f>
        <v>Null</v>
      </c>
      <c r="K108" t="s">
        <v>470</v>
      </c>
      <c r="O108">
        <v>0</v>
      </c>
      <c r="P108">
        <v>0.6</v>
      </c>
      <c r="Q108">
        <v>2.2000000000000002</v>
      </c>
      <c r="R108">
        <v>26</v>
      </c>
      <c r="S108">
        <v>1640</v>
      </c>
      <c r="T108">
        <v>122</v>
      </c>
      <c r="U108">
        <v>135</v>
      </c>
      <c r="V108">
        <v>804</v>
      </c>
      <c r="W108">
        <v>352</v>
      </c>
    </row>
    <row r="109" spans="1:23" hidden="1" x14ac:dyDescent="0.25">
      <c r="A109" t="s">
        <v>471</v>
      </c>
      <c r="B109" t="s">
        <v>472</v>
      </c>
      <c r="C109" s="1" t="str">
        <f t="shared" si="12"/>
        <v>21:0880</v>
      </c>
      <c r="D109" s="1" t="str">
        <f>HYPERLINK("http://geochem.nrcan.gc.ca/cdogs/content/svy/svy_e.htm", "")</f>
        <v/>
      </c>
      <c r="J109" s="1" t="str">
        <f>HYPERLINK("http://geochem.nrcan.gc.ca/cdogs/content/kwd/kwd020000_e.htm", "Null")</f>
        <v>Null</v>
      </c>
      <c r="K109" t="s">
        <v>470</v>
      </c>
      <c r="O109">
        <v>0</v>
      </c>
      <c r="P109">
        <v>1.1000000000000001</v>
      </c>
      <c r="Q109">
        <v>-0.5</v>
      </c>
      <c r="R109">
        <v>1</v>
      </c>
      <c r="S109">
        <v>23</v>
      </c>
      <c r="T109">
        <v>2</v>
      </c>
      <c r="U109">
        <v>58</v>
      </c>
      <c r="V109">
        <v>-1</v>
      </c>
      <c r="W109">
        <v>67</v>
      </c>
    </row>
    <row r="110" spans="1:23" hidden="1" x14ac:dyDescent="0.25">
      <c r="A110" t="s">
        <v>473</v>
      </c>
      <c r="B110" t="s">
        <v>474</v>
      </c>
      <c r="C110" s="1" t="str">
        <f t="shared" si="12"/>
        <v>21:0880</v>
      </c>
      <c r="D110" s="1" t="str">
        <f>HYPERLINK("http://geochem.nrcan.gc.ca/cdogs/content/svy/svy_e.htm", "")</f>
        <v/>
      </c>
      <c r="J110" s="1" t="str">
        <f>HYPERLINK("http://geochem.nrcan.gc.ca/cdogs/content/kwd/kwd020000_e.htm", "Null")</f>
        <v>Null</v>
      </c>
      <c r="K110" t="s">
        <v>470</v>
      </c>
      <c r="O110">
        <v>0</v>
      </c>
      <c r="P110">
        <v>1.4</v>
      </c>
      <c r="Q110">
        <v>-0.5</v>
      </c>
      <c r="R110">
        <v>1</v>
      </c>
      <c r="S110">
        <v>29</v>
      </c>
      <c r="T110">
        <v>3</v>
      </c>
      <c r="U110">
        <v>71</v>
      </c>
      <c r="V110">
        <v>-1</v>
      </c>
      <c r="W110">
        <v>68</v>
      </c>
    </row>
  </sheetData>
  <autoFilter ref="A1:O110">
    <filterColumn colId="0" hiddenButton="1"/>
    <filterColumn colId="1" hiddenButton="1"/>
    <filterColumn colId="2">
      <filters>
        <filter val="21:086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bdl210869_pkg_0455a.xlsx</vt:lpstr>
      <vt:lpstr>pkg_0455a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2023-02-18T07:45:32Z</dcterms:created>
  <dcterms:modified xsi:type="dcterms:W3CDTF">2023-02-19T01:57:43Z</dcterms:modified>
</cp:coreProperties>
</file>