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700_pkg_0430a.xlsx" sheetId="1" r:id="rId1"/>
  </sheets>
  <definedNames>
    <definedName name="_xlnm._FilterDatabase" localSheetId="0" hidden="1">bdl210700_pkg_0430a.xlsx!$A$1:$K$75</definedName>
    <definedName name="pkg_0430a">bdl210700_pkg_0430a.xlsx!$A$1:$AE$75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</calcChain>
</file>

<file path=xl/sharedStrings.xml><?xml version="1.0" encoding="utf-8"?>
<sst xmlns="http://schemas.openxmlformats.org/spreadsheetml/2006/main" count="327" uniqueCount="290">
  <si>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</si>
  <si>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</si>
  <si>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</si>
  <si>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</si>
  <si>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</si>
  <si>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</si>
  <si>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</si>
  <si>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</si>
  <si>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</si>
  <si>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</si>
  <si>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</si>
  <si>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</si>
  <si>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</si>
  <si>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</si>
  <si>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</si>
  <si>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</si>
  <si>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</si>
  <si>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</si>
  <si>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</si>
  <si>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</si>
  <si>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</si>
  <si>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</si>
  <si>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</si>
  <si>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</si>
  <si>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Ba_DCP</t>
  </si>
  <si>
    <t>Sn_AAS</t>
  </si>
  <si>
    <t>Hg_CVAAS</t>
  </si>
  <si>
    <t>W_Col</t>
  </si>
  <si>
    <t>LOI_500</t>
  </si>
  <si>
    <t>F_ISE</t>
  </si>
  <si>
    <t>U_NADNC</t>
  </si>
  <si>
    <t>064C  :851003:10:------:--</t>
  </si>
  <si>
    <t>21:0700:000001</t>
  </si>
  <si>
    <t>21:0088:000001</t>
  </si>
  <si>
    <t>21:0088:000001:0001:0001:00</t>
  </si>
  <si>
    <t>064C  :851004:20:851003:10</t>
  </si>
  <si>
    <t>21:0700:000002</t>
  </si>
  <si>
    <t>21:0088:000001:0002:0001:00</t>
  </si>
  <si>
    <t>064C  :851005:10:------:--</t>
  </si>
  <si>
    <t>21:0700:000003</t>
  </si>
  <si>
    <t>21:0088:000002</t>
  </si>
  <si>
    <t>21:0088:000002:0001:0001:00</t>
  </si>
  <si>
    <t>064C  :851006:20:851005:10</t>
  </si>
  <si>
    <t>21:0700:000004</t>
  </si>
  <si>
    <t>21:0088:000002:0002:0001:00</t>
  </si>
  <si>
    <t>064C  :851007:10:------:--</t>
  </si>
  <si>
    <t>21:0700:000005</t>
  </si>
  <si>
    <t>21:0088:000003</t>
  </si>
  <si>
    <t>21:0088:000003:0001:0001:00</t>
  </si>
  <si>
    <t>064C  :851008:20:851007:10</t>
  </si>
  <si>
    <t>21:0700:000006</t>
  </si>
  <si>
    <t>21:0088:000003:0002:0001:00</t>
  </si>
  <si>
    <t>064C  :851009:10:------:--</t>
  </si>
  <si>
    <t>21:0700:000007</t>
  </si>
  <si>
    <t>21:0088:000004</t>
  </si>
  <si>
    <t>21:0088:000004:0001:0001:00</t>
  </si>
  <si>
    <t>064C  :851010:20:851009:10</t>
  </si>
  <si>
    <t>21:0700:000008</t>
  </si>
  <si>
    <t>21:0088:000004:0002:0001:00</t>
  </si>
  <si>
    <t>064C  :851011:10:------:--</t>
  </si>
  <si>
    <t>21:0700:000009</t>
  </si>
  <si>
    <t>21:0088:000005</t>
  </si>
  <si>
    <t>21:0088:000005:0001:0001:00</t>
  </si>
  <si>
    <t>064C  :851012:20:851011:10</t>
  </si>
  <si>
    <t>21:0700:000010</t>
  </si>
  <si>
    <t>21:0088:000005:0002:0001:00</t>
  </si>
  <si>
    <t>064C  :851013:10:------:--</t>
  </si>
  <si>
    <t>21:0700:000011</t>
  </si>
  <si>
    <t>21:0088:000006</t>
  </si>
  <si>
    <t>21:0088:000006:0001:0001:00</t>
  </si>
  <si>
    <t>064C  :851014:20:851013:10</t>
  </si>
  <si>
    <t>21:0700:000012</t>
  </si>
  <si>
    <t>21:0088:000006:0002:0001:00</t>
  </si>
  <si>
    <t>064C  :851015:10:------:--</t>
  </si>
  <si>
    <t>21:0700:000013</t>
  </si>
  <si>
    <t>21:0088:000007</t>
  </si>
  <si>
    <t>21:0088:000007:0001:0001:00</t>
  </si>
  <si>
    <t>064C  :851016:20:851015:10</t>
  </si>
  <si>
    <t>21:0700:000014</t>
  </si>
  <si>
    <t>21:0088:000007:0002:0001:00</t>
  </si>
  <si>
    <t>064C  :851017:10:------:--</t>
  </si>
  <si>
    <t>21:0700:000015</t>
  </si>
  <si>
    <t>21:0088:000008</t>
  </si>
  <si>
    <t>21:0088:000008:0001:0001:00</t>
  </si>
  <si>
    <t>064C  :851018:20:851017:10</t>
  </si>
  <si>
    <t>21:0700:000016</t>
  </si>
  <si>
    <t>21:0088:000008:0002:0001:00</t>
  </si>
  <si>
    <t>064C  :851019:10:------:--</t>
  </si>
  <si>
    <t>21:0700:000017</t>
  </si>
  <si>
    <t>21:0088:000009</t>
  </si>
  <si>
    <t>21:0088:000009:0001:0001:00</t>
  </si>
  <si>
    <t>064C  :851020:20:851019:10</t>
  </si>
  <si>
    <t>21:0700:000018</t>
  </si>
  <si>
    <t>21:0088:000009:0002:0001:00</t>
  </si>
  <si>
    <t>064C  :851021:10:------:--</t>
  </si>
  <si>
    <t>21:0700:000019</t>
  </si>
  <si>
    <t>21:0088:000010</t>
  </si>
  <si>
    <t>21:0088:000010:0001:0001:00</t>
  </si>
  <si>
    <t>064C  :851022:20:851021:10</t>
  </si>
  <si>
    <t>21:0700:000020</t>
  </si>
  <si>
    <t>21:0088:000010:0002:0001:00</t>
  </si>
  <si>
    <t>064C  :853001:10:------:--</t>
  </si>
  <si>
    <t>21:0700:000021</t>
  </si>
  <si>
    <t>21:0088:000011</t>
  </si>
  <si>
    <t>21:0088:000011:0001:0001:00</t>
  </si>
  <si>
    <t>064C  :853002:20:853001:10</t>
  </si>
  <si>
    <t>21:0700:000022</t>
  </si>
  <si>
    <t>21:0088:000011:0002:0001:00</t>
  </si>
  <si>
    <t>064C  :853007:10:------:--</t>
  </si>
  <si>
    <t>21:0700:000023</t>
  </si>
  <si>
    <t>21:0088:000012</t>
  </si>
  <si>
    <t>21:0088:000012:0001:0001:00</t>
  </si>
  <si>
    <t>064C  :853008:20:853007:10</t>
  </si>
  <si>
    <t>21:0700:000024</t>
  </si>
  <si>
    <t>21:0088:000012:0002:0001:00</t>
  </si>
  <si>
    <t>064C  :853009:10:------:--</t>
  </si>
  <si>
    <t>21:0700:000025</t>
  </si>
  <si>
    <t>21:0088:000013</t>
  </si>
  <si>
    <t>21:0088:000013:0001:0001:00</t>
  </si>
  <si>
    <t>064C  :853010:20:853009:10</t>
  </si>
  <si>
    <t>21:0700:000026</t>
  </si>
  <si>
    <t>21:0088:000013:0002:0001:00</t>
  </si>
  <si>
    <t>064C  :853011:10:------:--</t>
  </si>
  <si>
    <t>21:0700:000027</t>
  </si>
  <si>
    <t>21:0088:000014</t>
  </si>
  <si>
    <t>21:0088:000014:0001:0001:00</t>
  </si>
  <si>
    <t>064C  :853012:20:853011:10</t>
  </si>
  <si>
    <t>21:0700:000028</t>
  </si>
  <si>
    <t>21:0088:000014:0002:0001:00</t>
  </si>
  <si>
    <t>064C  :853013:10:------:--</t>
  </si>
  <si>
    <t>21:0700:000029</t>
  </si>
  <si>
    <t>21:0088:000015</t>
  </si>
  <si>
    <t>21:0088:000015:0001:0001:00</t>
  </si>
  <si>
    <t>064C  :853014:20:853013:10</t>
  </si>
  <si>
    <t>21:0700:000030</t>
  </si>
  <si>
    <t>21:0088:000015:0002:0001:00</t>
  </si>
  <si>
    <t>064C  :853015:10:------:--</t>
  </si>
  <si>
    <t>21:0700:000031</t>
  </si>
  <si>
    <t>21:0088:000016</t>
  </si>
  <si>
    <t>21:0088:000016:0001:0001:00</t>
  </si>
  <si>
    <t>064C  :853016:20:853015:10</t>
  </si>
  <si>
    <t>21:0700:000032</t>
  </si>
  <si>
    <t>21:0088:000016:0002:0001:00</t>
  </si>
  <si>
    <t>064C  :853017:10:------:--</t>
  </si>
  <si>
    <t>21:0700:000033</t>
  </si>
  <si>
    <t>21:0088:000017</t>
  </si>
  <si>
    <t>21:0088:000017:0001:0001:00</t>
  </si>
  <si>
    <t>064C  :853018:20:853017:10</t>
  </si>
  <si>
    <t>21:0700:000034</t>
  </si>
  <si>
    <t>21:0088:000017:0002:0001:00</t>
  </si>
  <si>
    <t>064C  :853019:10:------:--</t>
  </si>
  <si>
    <t>21:0700:000035</t>
  </si>
  <si>
    <t>21:0088:000018</t>
  </si>
  <si>
    <t>21:0088:000018:0001:0001:00</t>
  </si>
  <si>
    <t>064C  :853020:20:853019:10</t>
  </si>
  <si>
    <t>21:0700:000036</t>
  </si>
  <si>
    <t>21:0088:000018:0002:0001:00</t>
  </si>
  <si>
    <t>064C  :853021:10:------:--</t>
  </si>
  <si>
    <t>21:0700:000037</t>
  </si>
  <si>
    <t>21:0088:000019</t>
  </si>
  <si>
    <t>21:0088:000019:0001:0001:00</t>
  </si>
  <si>
    <t>064C  :853022:20:853021:10</t>
  </si>
  <si>
    <t>21:0700:000038</t>
  </si>
  <si>
    <t>21:0088:000019:0002:0001:00</t>
  </si>
  <si>
    <t>064C  :853023:10:------:--</t>
  </si>
  <si>
    <t>21:0700:000039</t>
  </si>
  <si>
    <t>21:0088:000020</t>
  </si>
  <si>
    <t>21:0088:000020:0001:0001:00</t>
  </si>
  <si>
    <t>064C  :853024:20:853023:10</t>
  </si>
  <si>
    <t>21:0700:000040</t>
  </si>
  <si>
    <t>21:0088:000020:0002:0001:00</t>
  </si>
  <si>
    <t>064C  :853025:10:------:--</t>
  </si>
  <si>
    <t>21:0700:000041</t>
  </si>
  <si>
    <t>21:0088:000021</t>
  </si>
  <si>
    <t>21:0088:000021:0001:0001:00</t>
  </si>
  <si>
    <t>064C  :853026:20:853025:10</t>
  </si>
  <si>
    <t>21:0700:000042</t>
  </si>
  <si>
    <t>21:0088:000021:0002:0001:00</t>
  </si>
  <si>
    <t>064C  :853027:10:------:--</t>
  </si>
  <si>
    <t>21:0700:000043</t>
  </si>
  <si>
    <t>21:0088:000022</t>
  </si>
  <si>
    <t>21:0088:000022:0001:0001:00</t>
  </si>
  <si>
    <t>064C  :853028:20:853027:10</t>
  </si>
  <si>
    <t>21:0700:000044</t>
  </si>
  <si>
    <t>21:0088:000022:0002:0001:00</t>
  </si>
  <si>
    <t>064C  :853029:10:------:--</t>
  </si>
  <si>
    <t>21:0700:000045</t>
  </si>
  <si>
    <t>21:0088:000023</t>
  </si>
  <si>
    <t>21:0088:000023:0001:0001:00</t>
  </si>
  <si>
    <t>064C  :853030:20:853029:10</t>
  </si>
  <si>
    <t>21:0700:000046</t>
  </si>
  <si>
    <t>21:0088:000023:0002:0001:00</t>
  </si>
  <si>
    <t>064C  :853031:10:------:--</t>
  </si>
  <si>
    <t>21:0700:000047</t>
  </si>
  <si>
    <t>21:0088:000024</t>
  </si>
  <si>
    <t>21:0088:000024:0001:0001:00</t>
  </si>
  <si>
    <t>064C  :853032:20:853031:10</t>
  </si>
  <si>
    <t>21:0700:000048</t>
  </si>
  <si>
    <t>21:0088:000024:0002:0001:00</t>
  </si>
  <si>
    <t>064C  :853033:10:------:--</t>
  </si>
  <si>
    <t>21:0700:000049</t>
  </si>
  <si>
    <t>21:0088:000025</t>
  </si>
  <si>
    <t>21:0088:000025:0001:0001:00</t>
  </si>
  <si>
    <t>064C  :853034:20:853033:10</t>
  </si>
  <si>
    <t>21:0700:000050</t>
  </si>
  <si>
    <t>21:0088:000025:0002:0001:00</t>
  </si>
  <si>
    <t>064C  :853035:10:------:--</t>
  </si>
  <si>
    <t>21:0700:000051</t>
  </si>
  <si>
    <t>21:0088:000026</t>
  </si>
  <si>
    <t>21:0088:000026:0001:0001:00</t>
  </si>
  <si>
    <t>064C  :853036:20:853035:10</t>
  </si>
  <si>
    <t>21:0700:000052</t>
  </si>
  <si>
    <t>21:0088:000026:0002:0001:00</t>
  </si>
  <si>
    <t>064C  :853037:10:------:--</t>
  </si>
  <si>
    <t>21:0700:000053</t>
  </si>
  <si>
    <t>21:0088:000027</t>
  </si>
  <si>
    <t>21:0088:000027:0001:0001:00</t>
  </si>
  <si>
    <t>064C  :853038:20:853037:10</t>
  </si>
  <si>
    <t>21:0700:000054</t>
  </si>
  <si>
    <t>21:0088:000027:0002:0001:00</t>
  </si>
  <si>
    <t>064C  :855001:10:------:--</t>
  </si>
  <si>
    <t>21:0700:000055</t>
  </si>
  <si>
    <t>21:0088:000028</t>
  </si>
  <si>
    <t>21:0088:000028:0001:0001:00</t>
  </si>
  <si>
    <t>064C  :855002:20:855001:10</t>
  </si>
  <si>
    <t>21:0700:000056</t>
  </si>
  <si>
    <t>21:0088:000028:0002:0001:00</t>
  </si>
  <si>
    <t>064C  :855003:10:------:--</t>
  </si>
  <si>
    <t>21:0700:000057</t>
  </si>
  <si>
    <t>21:0088:000029</t>
  </si>
  <si>
    <t>21:0088:000029:0001:0001:00</t>
  </si>
  <si>
    <t>064C  :855004:20:855003:10</t>
  </si>
  <si>
    <t>21:0700:000058</t>
  </si>
  <si>
    <t>21:0088:000029:0002:0001:00</t>
  </si>
  <si>
    <t>064C  :855005:10:------:--</t>
  </si>
  <si>
    <t>21:0700:000059</t>
  </si>
  <si>
    <t>21:0088:000030</t>
  </si>
  <si>
    <t>21:0088:000030:0001:0001:00</t>
  </si>
  <si>
    <t>064C  :855006:20:855005:10</t>
  </si>
  <si>
    <t>21:0700:000060</t>
  </si>
  <si>
    <t>21:0088:000030:0002:0001:00</t>
  </si>
  <si>
    <t>064C  :855007:10:------:--</t>
  </si>
  <si>
    <t>21:0700:000061</t>
  </si>
  <si>
    <t>21:0088:000031</t>
  </si>
  <si>
    <t>21:0088:000031:0001:0001:00</t>
  </si>
  <si>
    <t>064C  :855008:20:855007:10</t>
  </si>
  <si>
    <t>21:0700:000062</t>
  </si>
  <si>
    <t>21:0088:000031:0002:0001:00</t>
  </si>
  <si>
    <t>064C  :855009:10:------:--</t>
  </si>
  <si>
    <t>21:0700:000063</t>
  </si>
  <si>
    <t>21:0088:000032</t>
  </si>
  <si>
    <t>21:0088:000032:0001:0001:00</t>
  </si>
  <si>
    <t>064C  :855010:20:855009:10</t>
  </si>
  <si>
    <t>21:0700:000064</t>
  </si>
  <si>
    <t>21:0088:000032:0002:0001:00</t>
  </si>
  <si>
    <t>064C  :855011:10:------:--</t>
  </si>
  <si>
    <t>21:0700:000065</t>
  </si>
  <si>
    <t>21:0088:000033</t>
  </si>
  <si>
    <t>21:0088:000033:0001:0001:00</t>
  </si>
  <si>
    <t>064C  :855012:20:855011:10</t>
  </si>
  <si>
    <t>21:0700:000066</t>
  </si>
  <si>
    <t>21:0088:000033:0002:0001:00</t>
  </si>
  <si>
    <t>064C  :855013:10:------:--</t>
  </si>
  <si>
    <t>21:0700:000067</t>
  </si>
  <si>
    <t>21:0088:000034</t>
  </si>
  <si>
    <t>21:0088:000034:0001:0001:00</t>
  </si>
  <si>
    <t>064C  :855014:20:855013:10</t>
  </si>
  <si>
    <t>21:0700:000068</t>
  </si>
  <si>
    <t>21:0088:000034:0002:0001:00</t>
  </si>
  <si>
    <t>064C  :855015:10:------:--</t>
  </si>
  <si>
    <t>21:0700:000069</t>
  </si>
  <si>
    <t>21:0088:000035</t>
  </si>
  <si>
    <t>21:0088:000035:0001:0001:00</t>
  </si>
  <si>
    <t>064C  :855016:20:855015:10</t>
  </si>
  <si>
    <t>21:0700:000070</t>
  </si>
  <si>
    <t>21:0088:000035:0002:0001:00</t>
  </si>
  <si>
    <t>064C  :855017:10:------:--</t>
  </si>
  <si>
    <t>21:0700:000071</t>
  </si>
  <si>
    <t>21:0088:000036</t>
  </si>
  <si>
    <t>21:0088:000036:0001:0001:00</t>
  </si>
  <si>
    <t>064C  :855018:20:855017:10</t>
  </si>
  <si>
    <t>21:0700:000072</t>
  </si>
  <si>
    <t>21:0088:000036:0002:0001:00</t>
  </si>
  <si>
    <t>064C  :855019:10:------:--</t>
  </si>
  <si>
    <t>21:0700:000073</t>
  </si>
  <si>
    <t>21:0088:000037</t>
  </si>
  <si>
    <t>21:0088:000037:0001:0001:00</t>
  </si>
  <si>
    <t>064C  :855020:20:855019:10</t>
  </si>
  <si>
    <t>21:0700:000074</t>
  </si>
  <si>
    <t>21:0088:000037:0002:0001:00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</si>
</sst>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 t="shared" ref="C2:C33" si="0">HYPERLINK("http://geochem.nrcan.gc.ca/cdogs/content/bdl/bdl210700_e.htm", "21:0700")</f>
        <v>21:0700</v>
      </c>
      <c r="D2" s="1" t="str">
        <f t="shared" ref="D2:D33" si="1">HYPERLINK("http://geochem.nrcan.gc.ca/cdogs/content/svy/svy210088_e.htm", "21:0088")</f>
        <v>21:0088</v>
      </c>
      <c r="E2" t="s">
        <v>33</v>
      </c>
      <c r="F2" t="s">
        <v>34</v>
      </c>
      <c r="H2">
        <v>56.751800500000002</v>
      </c>
      <c r="I2">
        <v>-101.00165079999999</v>
      </c>
      <c r="J2" s="1" t="str">
        <f t="shared" ref="J2:J33" si="2">HYPERLINK("http://geochem.nrcan.gc.ca/cdogs/content/kwd/kwd020027_e.htm", "NGR lake sediment grab sample")</f>
        <v>NGR lake sediment grab sample</v>
      </c>
      <c r="K2" s="1" t="str">
        <f t="shared" ref="K2:K33" si="3">HYPERLINK("http://geochem.nrcan.gc.ca/cdogs/content/kwd/kwd080006_e.htm", "&lt;177 micron (NGR)")</f>
        <v>&lt;177 micron (NGR)</v>
      </c>
      <c r="L2">
        <v>101</v>
      </c>
      <c r="M2">
        <v>30</v>
      </c>
      <c r="N2">
        <v>9</v>
      </c>
      <c r="O2">
        <v>18</v>
      </c>
      <c r="P2">
        <v>11</v>
      </c>
      <c r="Q2">
        <v>-0.2</v>
      </c>
      <c r="R2">
        <v>1700</v>
      </c>
      <c r="S2">
        <v>5.3</v>
      </c>
      <c r="T2">
        <v>-0.2</v>
      </c>
      <c r="U2">
        <v>4.7</v>
      </c>
      <c r="V2">
        <v>3</v>
      </c>
      <c r="W2">
        <v>40</v>
      </c>
      <c r="X2">
        <v>-0.2</v>
      </c>
      <c r="Y2">
        <v>534</v>
      </c>
      <c r="Z2">
        <v>5</v>
      </c>
      <c r="AA2">
        <v>50</v>
      </c>
      <c r="AB2">
        <v>-2</v>
      </c>
      <c r="AC2">
        <v>25.15</v>
      </c>
      <c r="AD2">
        <v>380</v>
      </c>
      <c r="AE2">
        <v>2.4</v>
      </c>
    </row>
    <row r="3" spans="1:31" x14ac:dyDescent="0.3">
      <c r="A3" t="s">
        <v>35</v>
      </c>
      <c r="B3" t="s">
        <v>36</v>
      </c>
      <c r="C3" s="1" t="str">
        <f t="shared" si="0"/>
        <v>21:0700</v>
      </c>
      <c r="D3" s="1" t="str">
        <f t="shared" si="1"/>
        <v>21:0088</v>
      </c>
      <c r="E3" t="s">
        <v>33</v>
      </c>
      <c r="F3" t="s">
        <v>37</v>
      </c>
      <c r="H3">
        <v>56.751800500000002</v>
      </c>
      <c r="I3">
        <v>-101.00165079999999</v>
      </c>
      <c r="J3" s="1" t="str">
        <f t="shared" si="2"/>
        <v>NGR lake sediment grab sample</v>
      </c>
      <c r="K3" s="1" t="str">
        <f t="shared" si="3"/>
        <v>&lt;177 micron (NGR)</v>
      </c>
      <c r="L3">
        <v>109</v>
      </c>
      <c r="M3">
        <v>31</v>
      </c>
      <c r="N3">
        <v>9</v>
      </c>
      <c r="O3">
        <v>17</v>
      </c>
      <c r="P3">
        <v>11</v>
      </c>
      <c r="Q3">
        <v>-0.2</v>
      </c>
      <c r="R3">
        <v>1600</v>
      </c>
      <c r="S3">
        <v>6</v>
      </c>
      <c r="T3">
        <v>-0.2</v>
      </c>
      <c r="V3">
        <v>5</v>
      </c>
      <c r="W3">
        <v>36</v>
      </c>
      <c r="Y3">
        <v>568</v>
      </c>
      <c r="Z3">
        <v>4</v>
      </c>
      <c r="AB3">
        <v>2</v>
      </c>
      <c r="AC3">
        <v>22.75</v>
      </c>
      <c r="AD3">
        <v>360</v>
      </c>
      <c r="AE3">
        <v>2.4</v>
      </c>
    </row>
    <row r="4" spans="1:31" x14ac:dyDescent="0.3">
      <c r="A4" t="s">
        <v>38</v>
      </c>
      <c r="B4" t="s">
        <v>39</v>
      </c>
      <c r="C4" s="1" t="str">
        <f t="shared" si="0"/>
        <v>21:0700</v>
      </c>
      <c r="D4" s="1" t="str">
        <f t="shared" si="1"/>
        <v>21:0088</v>
      </c>
      <c r="E4" t="s">
        <v>40</v>
      </c>
      <c r="F4" t="s">
        <v>41</v>
      </c>
      <c r="H4">
        <v>56.687108700000003</v>
      </c>
      <c r="I4">
        <v>-101.1415851</v>
      </c>
      <c r="J4" s="1" t="str">
        <f t="shared" si="2"/>
        <v>NGR lake sediment grab sample</v>
      </c>
      <c r="K4" s="1" t="str">
        <f t="shared" si="3"/>
        <v>&lt;177 micron (NGR)</v>
      </c>
      <c r="L4">
        <v>69</v>
      </c>
      <c r="M4">
        <v>23</v>
      </c>
      <c r="N4">
        <v>4</v>
      </c>
      <c r="O4">
        <v>9</v>
      </c>
      <c r="P4">
        <v>3</v>
      </c>
      <c r="Q4">
        <v>-0.2</v>
      </c>
      <c r="R4">
        <v>390</v>
      </c>
      <c r="S4">
        <v>3.5</v>
      </c>
      <c r="T4">
        <v>0.2</v>
      </c>
      <c r="U4">
        <v>1.6</v>
      </c>
      <c r="V4">
        <v>3</v>
      </c>
      <c r="W4">
        <v>26</v>
      </c>
      <c r="X4">
        <v>-0.2</v>
      </c>
      <c r="Y4">
        <v>424</v>
      </c>
      <c r="Z4">
        <v>8</v>
      </c>
      <c r="AA4">
        <v>36</v>
      </c>
      <c r="AB4">
        <v>-2</v>
      </c>
      <c r="AC4">
        <v>23.5</v>
      </c>
      <c r="AD4">
        <v>225</v>
      </c>
      <c r="AE4">
        <v>1.5</v>
      </c>
    </row>
    <row r="5" spans="1:31" x14ac:dyDescent="0.3">
      <c r="A5" t="s">
        <v>42</v>
      </c>
      <c r="B5" t="s">
        <v>43</v>
      </c>
      <c r="C5" s="1" t="str">
        <f t="shared" si="0"/>
        <v>21:0700</v>
      </c>
      <c r="D5" s="1" t="str">
        <f t="shared" si="1"/>
        <v>21:0088</v>
      </c>
      <c r="E5" t="s">
        <v>40</v>
      </c>
      <c r="F5" t="s">
        <v>44</v>
      </c>
      <c r="H5">
        <v>56.687108700000003</v>
      </c>
      <c r="I5">
        <v>-101.1415851</v>
      </c>
      <c r="J5" s="1" t="str">
        <f t="shared" si="2"/>
        <v>NGR lake sediment grab sample</v>
      </c>
      <c r="K5" s="1" t="str">
        <f t="shared" si="3"/>
        <v>&lt;177 micron (NGR)</v>
      </c>
      <c r="L5">
        <v>70</v>
      </c>
      <c r="M5">
        <v>24</v>
      </c>
      <c r="N5">
        <v>8</v>
      </c>
      <c r="O5">
        <v>8</v>
      </c>
      <c r="P5">
        <v>3</v>
      </c>
      <c r="Q5">
        <v>-0.2</v>
      </c>
      <c r="R5">
        <v>550</v>
      </c>
      <c r="S5">
        <v>3.9</v>
      </c>
      <c r="T5">
        <v>-0.2</v>
      </c>
      <c r="V5">
        <v>3</v>
      </c>
      <c r="W5">
        <v>24</v>
      </c>
      <c r="Y5">
        <v>453</v>
      </c>
      <c r="Z5">
        <v>5</v>
      </c>
      <c r="AB5">
        <v>-2</v>
      </c>
      <c r="AC5">
        <v>22.85</v>
      </c>
      <c r="AD5">
        <v>270</v>
      </c>
      <c r="AE5">
        <v>1.6</v>
      </c>
    </row>
    <row r="6" spans="1:31" x14ac:dyDescent="0.3">
      <c r="A6" t="s">
        <v>45</v>
      </c>
      <c r="B6" t="s">
        <v>46</v>
      </c>
      <c r="C6" s="1" t="str">
        <f t="shared" si="0"/>
        <v>21:0700</v>
      </c>
      <c r="D6" s="1" t="str">
        <f t="shared" si="1"/>
        <v>21:0088</v>
      </c>
      <c r="E6" t="s">
        <v>47</v>
      </c>
      <c r="F6" t="s">
        <v>48</v>
      </c>
      <c r="H6">
        <v>56.690503399999997</v>
      </c>
      <c r="I6">
        <v>-101.057512</v>
      </c>
      <c r="J6" s="1" t="str">
        <f t="shared" si="2"/>
        <v>NGR lake sediment grab sample</v>
      </c>
      <c r="K6" s="1" t="str">
        <f t="shared" si="3"/>
        <v>&lt;177 micron (NGR)</v>
      </c>
      <c r="L6">
        <v>29</v>
      </c>
      <c r="M6">
        <v>7</v>
      </c>
      <c r="N6">
        <v>6</v>
      </c>
      <c r="O6">
        <v>7</v>
      </c>
      <c r="P6">
        <v>4</v>
      </c>
      <c r="Q6">
        <v>-0.2</v>
      </c>
      <c r="R6">
        <v>290</v>
      </c>
      <c r="S6">
        <v>1.1000000000000001</v>
      </c>
      <c r="T6">
        <v>-0.2</v>
      </c>
      <c r="U6">
        <v>1.2</v>
      </c>
      <c r="V6">
        <v>3</v>
      </c>
      <c r="W6">
        <v>16</v>
      </c>
      <c r="X6">
        <v>-0.2</v>
      </c>
      <c r="Y6">
        <v>777</v>
      </c>
      <c r="Z6">
        <v>2</v>
      </c>
      <c r="AA6">
        <v>18</v>
      </c>
      <c r="AB6">
        <v>-2</v>
      </c>
      <c r="AC6">
        <v>2.25</v>
      </c>
      <c r="AD6">
        <v>290</v>
      </c>
      <c r="AE6">
        <v>1.3</v>
      </c>
    </row>
    <row r="7" spans="1:31" x14ac:dyDescent="0.3">
      <c r="A7" t="s">
        <v>49</v>
      </c>
      <c r="B7" t="s">
        <v>50</v>
      </c>
      <c r="C7" s="1" t="str">
        <f t="shared" si="0"/>
        <v>21:0700</v>
      </c>
      <c r="D7" s="1" t="str">
        <f t="shared" si="1"/>
        <v>21:0088</v>
      </c>
      <c r="E7" t="s">
        <v>47</v>
      </c>
      <c r="F7" t="s">
        <v>51</v>
      </c>
      <c r="H7">
        <v>56.690503399999997</v>
      </c>
      <c r="I7">
        <v>-101.057512</v>
      </c>
      <c r="J7" s="1" t="str">
        <f t="shared" si="2"/>
        <v>NGR lake sediment grab sample</v>
      </c>
      <c r="K7" s="1" t="str">
        <f t="shared" si="3"/>
        <v>&lt;177 micron (NGR)</v>
      </c>
      <c r="L7">
        <v>49</v>
      </c>
      <c r="M7">
        <v>16</v>
      </c>
      <c r="N7">
        <v>8</v>
      </c>
      <c r="O7">
        <v>13</v>
      </c>
      <c r="P7">
        <v>6</v>
      </c>
      <c r="Q7">
        <v>-0.2</v>
      </c>
      <c r="R7">
        <v>550</v>
      </c>
      <c r="S7">
        <v>2.2000000000000002</v>
      </c>
      <c r="T7">
        <v>-0.2</v>
      </c>
      <c r="V7">
        <v>2</v>
      </c>
      <c r="W7">
        <v>26</v>
      </c>
      <c r="Y7">
        <v>770</v>
      </c>
      <c r="Z7">
        <v>1</v>
      </c>
      <c r="AB7">
        <v>-2</v>
      </c>
      <c r="AC7">
        <v>5.3</v>
      </c>
      <c r="AD7">
        <v>450</v>
      </c>
      <c r="AE7">
        <v>1.3</v>
      </c>
    </row>
    <row r="8" spans="1:31" x14ac:dyDescent="0.3">
      <c r="A8" t="s">
        <v>52</v>
      </c>
      <c r="B8" t="s">
        <v>53</v>
      </c>
      <c r="C8" s="1" t="str">
        <f t="shared" si="0"/>
        <v>21:0700</v>
      </c>
      <c r="D8" s="1" t="str">
        <f t="shared" si="1"/>
        <v>21:0088</v>
      </c>
      <c r="E8" t="s">
        <v>54</v>
      </c>
      <c r="F8" t="s">
        <v>55</v>
      </c>
      <c r="H8">
        <v>56.662171999999998</v>
      </c>
      <c r="I8">
        <v>-101.0316538</v>
      </c>
      <c r="J8" s="1" t="str">
        <f t="shared" si="2"/>
        <v>NGR lake sediment grab sample</v>
      </c>
      <c r="K8" s="1" t="str">
        <f t="shared" si="3"/>
        <v>&lt;177 micron (NGR)</v>
      </c>
      <c r="L8">
        <v>56</v>
      </c>
      <c r="M8">
        <v>13</v>
      </c>
      <c r="N8">
        <v>4</v>
      </c>
      <c r="O8">
        <v>11</v>
      </c>
      <c r="P8">
        <v>5</v>
      </c>
      <c r="Q8">
        <v>-0.2</v>
      </c>
      <c r="R8">
        <v>220</v>
      </c>
      <c r="S8">
        <v>1.1000000000000001</v>
      </c>
      <c r="T8">
        <v>0.3</v>
      </c>
      <c r="V8">
        <v>2</v>
      </c>
      <c r="W8">
        <v>16</v>
      </c>
      <c r="Y8">
        <v>233</v>
      </c>
      <c r="Z8">
        <v>6</v>
      </c>
      <c r="AB8">
        <v>-2</v>
      </c>
      <c r="AC8">
        <v>40.799999999999997</v>
      </c>
      <c r="AD8">
        <v>135</v>
      </c>
      <c r="AE8">
        <v>2.4</v>
      </c>
    </row>
    <row r="9" spans="1:31" x14ac:dyDescent="0.3">
      <c r="A9" t="s">
        <v>56</v>
      </c>
      <c r="B9" t="s">
        <v>57</v>
      </c>
      <c r="C9" s="1" t="str">
        <f t="shared" si="0"/>
        <v>21:0700</v>
      </c>
      <c r="D9" s="1" t="str">
        <f t="shared" si="1"/>
        <v>21:0088</v>
      </c>
      <c r="E9" t="s">
        <v>54</v>
      </c>
      <c r="F9" t="s">
        <v>58</v>
      </c>
      <c r="H9">
        <v>56.662171999999998</v>
      </c>
      <c r="I9">
        <v>-101.0316538</v>
      </c>
      <c r="J9" s="1" t="str">
        <f t="shared" si="2"/>
        <v>NGR lake sediment grab sample</v>
      </c>
      <c r="K9" s="1" t="str">
        <f t="shared" si="3"/>
        <v>&lt;177 micron (NGR)</v>
      </c>
      <c r="L9">
        <v>53</v>
      </c>
      <c r="M9">
        <v>15</v>
      </c>
      <c r="N9">
        <v>5</v>
      </c>
      <c r="O9">
        <v>10</v>
      </c>
      <c r="P9">
        <v>5</v>
      </c>
      <c r="Q9">
        <v>-0.2</v>
      </c>
      <c r="R9">
        <v>230</v>
      </c>
      <c r="S9">
        <v>1.1000000000000001</v>
      </c>
      <c r="T9">
        <v>0.2</v>
      </c>
      <c r="U9">
        <v>-1</v>
      </c>
      <c r="V9">
        <v>2</v>
      </c>
      <c r="W9">
        <v>16</v>
      </c>
      <c r="X9">
        <v>-0.2</v>
      </c>
      <c r="Y9">
        <v>236</v>
      </c>
      <c r="Z9">
        <v>4</v>
      </c>
      <c r="AA9">
        <v>36</v>
      </c>
      <c r="AB9">
        <v>-2</v>
      </c>
      <c r="AC9">
        <v>40.450000000000003</v>
      </c>
      <c r="AD9">
        <v>150</v>
      </c>
      <c r="AE9">
        <v>1.7</v>
      </c>
    </row>
    <row r="10" spans="1:31" x14ac:dyDescent="0.3">
      <c r="A10" t="s">
        <v>59</v>
      </c>
      <c r="B10" t="s">
        <v>60</v>
      </c>
      <c r="C10" s="1" t="str">
        <f t="shared" si="0"/>
        <v>21:0700</v>
      </c>
      <c r="D10" s="1" t="str">
        <f t="shared" si="1"/>
        <v>21:0088</v>
      </c>
      <c r="E10" t="s">
        <v>61</v>
      </c>
      <c r="F10" t="s">
        <v>62</v>
      </c>
      <c r="H10">
        <v>56.6907025</v>
      </c>
      <c r="I10">
        <v>-101.001183</v>
      </c>
      <c r="J10" s="1" t="str">
        <f t="shared" si="2"/>
        <v>NGR lake sediment grab sample</v>
      </c>
      <c r="K10" s="1" t="str">
        <f t="shared" si="3"/>
        <v>&lt;177 micron (NGR)</v>
      </c>
      <c r="L10">
        <v>76</v>
      </c>
      <c r="M10">
        <v>19</v>
      </c>
      <c r="N10">
        <v>5</v>
      </c>
      <c r="O10">
        <v>12</v>
      </c>
      <c r="P10">
        <v>6</v>
      </c>
      <c r="Q10">
        <v>-0.2</v>
      </c>
      <c r="R10">
        <v>340</v>
      </c>
      <c r="S10">
        <v>1.5</v>
      </c>
      <c r="T10">
        <v>-0.2</v>
      </c>
      <c r="U10">
        <v>1.2</v>
      </c>
      <c r="V10">
        <v>2</v>
      </c>
      <c r="W10">
        <v>18</v>
      </c>
      <c r="X10">
        <v>-0.2</v>
      </c>
      <c r="Y10">
        <v>266</v>
      </c>
      <c r="Z10">
        <v>2</v>
      </c>
      <c r="AA10">
        <v>54</v>
      </c>
      <c r="AB10">
        <v>-2</v>
      </c>
      <c r="AC10">
        <v>39.9</v>
      </c>
      <c r="AD10">
        <v>105</v>
      </c>
      <c r="AE10">
        <v>1.5</v>
      </c>
    </row>
    <row r="11" spans="1:31" x14ac:dyDescent="0.3">
      <c r="A11" t="s">
        <v>63</v>
      </c>
      <c r="B11" t="s">
        <v>64</v>
      </c>
      <c r="C11" s="1" t="str">
        <f t="shared" si="0"/>
        <v>21:0700</v>
      </c>
      <c r="D11" s="1" t="str">
        <f t="shared" si="1"/>
        <v>21:0088</v>
      </c>
      <c r="E11" t="s">
        <v>61</v>
      </c>
      <c r="F11" t="s">
        <v>65</v>
      </c>
      <c r="H11">
        <v>56.6907025</v>
      </c>
      <c r="I11">
        <v>-101.001183</v>
      </c>
      <c r="J11" s="1" t="str">
        <f t="shared" si="2"/>
        <v>NGR lake sediment grab sample</v>
      </c>
      <c r="K11" s="1" t="str">
        <f t="shared" si="3"/>
        <v>&lt;177 micron (NGR)</v>
      </c>
      <c r="L11">
        <v>75</v>
      </c>
      <c r="M11">
        <v>19</v>
      </c>
      <c r="N11">
        <v>4</v>
      </c>
      <c r="O11">
        <v>12</v>
      </c>
      <c r="P11">
        <v>6</v>
      </c>
      <c r="Q11">
        <v>-0.2</v>
      </c>
      <c r="R11">
        <v>340</v>
      </c>
      <c r="S11">
        <v>1.6</v>
      </c>
      <c r="T11">
        <v>0.2</v>
      </c>
      <c r="V11">
        <v>2</v>
      </c>
      <c r="W11">
        <v>18</v>
      </c>
      <c r="Y11">
        <v>250</v>
      </c>
      <c r="Z11">
        <v>1</v>
      </c>
      <c r="AB11">
        <v>-2</v>
      </c>
      <c r="AC11">
        <v>40.5</v>
      </c>
      <c r="AD11">
        <v>130</v>
      </c>
      <c r="AE11">
        <v>1.5</v>
      </c>
    </row>
    <row r="12" spans="1:31" x14ac:dyDescent="0.3">
      <c r="A12" t="s">
        <v>66</v>
      </c>
      <c r="B12" t="s">
        <v>67</v>
      </c>
      <c r="C12" s="1" t="str">
        <f t="shared" si="0"/>
        <v>21:0700</v>
      </c>
      <c r="D12" s="1" t="str">
        <f t="shared" si="1"/>
        <v>21:0088</v>
      </c>
      <c r="E12" t="s">
        <v>68</v>
      </c>
      <c r="F12" t="s">
        <v>69</v>
      </c>
      <c r="H12">
        <v>56.712834899999997</v>
      </c>
      <c r="I12">
        <v>-101.02180269999999</v>
      </c>
      <c r="J12" s="1" t="str">
        <f t="shared" si="2"/>
        <v>NGR lake sediment grab sample</v>
      </c>
      <c r="K12" s="1" t="str">
        <f t="shared" si="3"/>
        <v>&lt;177 micron (NGR)</v>
      </c>
      <c r="L12">
        <v>63</v>
      </c>
      <c r="M12">
        <v>17</v>
      </c>
      <c r="N12">
        <v>-2</v>
      </c>
      <c r="O12">
        <v>13</v>
      </c>
      <c r="P12">
        <v>6</v>
      </c>
      <c r="Q12">
        <v>-0.2</v>
      </c>
      <c r="R12">
        <v>315</v>
      </c>
      <c r="S12">
        <v>1.1000000000000001</v>
      </c>
      <c r="T12">
        <v>0.2</v>
      </c>
      <c r="U12">
        <v>-1</v>
      </c>
      <c r="V12">
        <v>3</v>
      </c>
      <c r="W12">
        <v>18</v>
      </c>
      <c r="X12">
        <v>-0.2</v>
      </c>
      <c r="Y12">
        <v>256</v>
      </c>
      <c r="Z12">
        <v>1</v>
      </c>
      <c r="AA12">
        <v>45</v>
      </c>
      <c r="AB12">
        <v>-2</v>
      </c>
      <c r="AC12">
        <v>37.950000000000003</v>
      </c>
      <c r="AD12">
        <v>130</v>
      </c>
      <c r="AE12">
        <v>2</v>
      </c>
    </row>
    <row r="13" spans="1:31" x14ac:dyDescent="0.3">
      <c r="A13" t="s">
        <v>70</v>
      </c>
      <c r="B13" t="s">
        <v>71</v>
      </c>
      <c r="C13" s="1" t="str">
        <f t="shared" si="0"/>
        <v>21:0700</v>
      </c>
      <c r="D13" s="1" t="str">
        <f t="shared" si="1"/>
        <v>21:0088</v>
      </c>
      <c r="E13" t="s">
        <v>68</v>
      </c>
      <c r="F13" t="s">
        <v>72</v>
      </c>
      <c r="H13">
        <v>56.712834899999997</v>
      </c>
      <c r="I13">
        <v>-101.02180269999999</v>
      </c>
      <c r="J13" s="1" t="str">
        <f t="shared" si="2"/>
        <v>NGR lake sediment grab sample</v>
      </c>
      <c r="K13" s="1" t="str">
        <f t="shared" si="3"/>
        <v>&lt;177 micron (NGR)</v>
      </c>
      <c r="L13">
        <v>60</v>
      </c>
      <c r="M13">
        <v>16</v>
      </c>
      <c r="N13">
        <v>4</v>
      </c>
      <c r="O13">
        <v>13</v>
      </c>
      <c r="P13">
        <v>4</v>
      </c>
      <c r="Q13">
        <v>-0.2</v>
      </c>
      <c r="R13">
        <v>320</v>
      </c>
      <c r="S13">
        <v>1.1000000000000001</v>
      </c>
      <c r="T13">
        <v>0.5</v>
      </c>
      <c r="V13">
        <v>3</v>
      </c>
      <c r="W13">
        <v>20</v>
      </c>
      <c r="Y13">
        <v>263</v>
      </c>
      <c r="Z13">
        <v>5</v>
      </c>
      <c r="AB13">
        <v>-2</v>
      </c>
      <c r="AC13">
        <v>38.85</v>
      </c>
      <c r="AD13">
        <v>170</v>
      </c>
      <c r="AE13">
        <v>2.1</v>
      </c>
    </row>
    <row r="14" spans="1:31" x14ac:dyDescent="0.3">
      <c r="A14" t="s">
        <v>73</v>
      </c>
      <c r="B14" t="s">
        <v>74</v>
      </c>
      <c r="C14" s="1" t="str">
        <f t="shared" si="0"/>
        <v>21:0700</v>
      </c>
      <c r="D14" s="1" t="str">
        <f t="shared" si="1"/>
        <v>21:0088</v>
      </c>
      <c r="E14" t="s">
        <v>75</v>
      </c>
      <c r="F14" t="s">
        <v>76</v>
      </c>
      <c r="H14">
        <v>56.717975899999999</v>
      </c>
      <c r="I14">
        <v>-101.0967631</v>
      </c>
      <c r="J14" s="1" t="str">
        <f t="shared" si="2"/>
        <v>NGR lake sediment grab sample</v>
      </c>
      <c r="K14" s="1" t="str">
        <f t="shared" si="3"/>
        <v>&lt;177 micron (NGR)</v>
      </c>
      <c r="L14">
        <v>76</v>
      </c>
      <c r="M14">
        <v>18</v>
      </c>
      <c r="N14">
        <v>2</v>
      </c>
      <c r="O14">
        <v>7</v>
      </c>
      <c r="P14">
        <v>4</v>
      </c>
      <c r="Q14">
        <v>-0.2</v>
      </c>
      <c r="R14">
        <v>350</v>
      </c>
      <c r="S14">
        <v>3.5</v>
      </c>
      <c r="T14">
        <v>0.3</v>
      </c>
      <c r="U14">
        <v>1.2</v>
      </c>
      <c r="V14">
        <v>-2</v>
      </c>
      <c r="W14">
        <v>22</v>
      </c>
      <c r="X14">
        <v>-0.2</v>
      </c>
      <c r="Y14">
        <v>245</v>
      </c>
      <c r="Z14">
        <v>4</v>
      </c>
      <c r="AA14">
        <v>86</v>
      </c>
      <c r="AB14">
        <v>-2</v>
      </c>
      <c r="AC14">
        <v>36.4</v>
      </c>
      <c r="AD14">
        <v>185</v>
      </c>
      <c r="AE14">
        <v>1.1000000000000001</v>
      </c>
    </row>
    <row r="15" spans="1:31" x14ac:dyDescent="0.3">
      <c r="A15" t="s">
        <v>77</v>
      </c>
      <c r="B15" t="s">
        <v>78</v>
      </c>
      <c r="C15" s="1" t="str">
        <f t="shared" si="0"/>
        <v>21:0700</v>
      </c>
      <c r="D15" s="1" t="str">
        <f t="shared" si="1"/>
        <v>21:0088</v>
      </c>
      <c r="E15" t="s">
        <v>75</v>
      </c>
      <c r="F15" t="s">
        <v>79</v>
      </c>
      <c r="H15">
        <v>56.717975899999999</v>
      </c>
      <c r="I15">
        <v>-101.0967631</v>
      </c>
      <c r="J15" s="1" t="str">
        <f t="shared" si="2"/>
        <v>NGR lake sediment grab sample</v>
      </c>
      <c r="K15" s="1" t="str">
        <f t="shared" si="3"/>
        <v>&lt;177 micron (NGR)</v>
      </c>
      <c r="L15">
        <v>76</v>
      </c>
      <c r="M15">
        <v>19</v>
      </c>
      <c r="N15">
        <v>3</v>
      </c>
      <c r="O15">
        <v>9</v>
      </c>
      <c r="P15">
        <v>4</v>
      </c>
      <c r="Q15">
        <v>-0.2</v>
      </c>
      <c r="R15">
        <v>370</v>
      </c>
      <c r="S15">
        <v>3.9</v>
      </c>
      <c r="T15">
        <v>-0.2</v>
      </c>
      <c r="V15">
        <v>2</v>
      </c>
      <c r="W15">
        <v>28</v>
      </c>
      <c r="Y15">
        <v>245</v>
      </c>
      <c r="Z15">
        <v>6</v>
      </c>
      <c r="AB15">
        <v>-2</v>
      </c>
      <c r="AC15">
        <v>34.450000000000003</v>
      </c>
      <c r="AD15">
        <v>125</v>
      </c>
      <c r="AE15">
        <v>1.5</v>
      </c>
    </row>
    <row r="16" spans="1:31" x14ac:dyDescent="0.3">
      <c r="A16" t="s">
        <v>80</v>
      </c>
      <c r="B16" t="s">
        <v>81</v>
      </c>
      <c r="C16" s="1" t="str">
        <f t="shared" si="0"/>
        <v>21:0700</v>
      </c>
      <c r="D16" s="1" t="str">
        <f t="shared" si="1"/>
        <v>21:0088</v>
      </c>
      <c r="E16" t="s">
        <v>82</v>
      </c>
      <c r="F16" t="s">
        <v>83</v>
      </c>
      <c r="H16">
        <v>56.732425900000003</v>
      </c>
      <c r="I16">
        <v>-101.1296114</v>
      </c>
      <c r="J16" s="1" t="str">
        <f t="shared" si="2"/>
        <v>NGR lake sediment grab sample</v>
      </c>
      <c r="K16" s="1" t="str">
        <f t="shared" si="3"/>
        <v>&lt;177 micron (NGR)</v>
      </c>
      <c r="L16">
        <v>58</v>
      </c>
      <c r="M16">
        <v>22</v>
      </c>
      <c r="N16">
        <v>4</v>
      </c>
      <c r="O16">
        <v>8</v>
      </c>
      <c r="P16">
        <v>4</v>
      </c>
      <c r="Q16">
        <v>-0.2</v>
      </c>
      <c r="R16">
        <v>240</v>
      </c>
      <c r="S16">
        <v>1.7</v>
      </c>
      <c r="T16">
        <v>-0.2</v>
      </c>
      <c r="U16">
        <v>-1</v>
      </c>
      <c r="V16">
        <v>2</v>
      </c>
      <c r="W16">
        <v>22</v>
      </c>
      <c r="X16">
        <v>-0.2</v>
      </c>
      <c r="Y16">
        <v>176</v>
      </c>
      <c r="Z16">
        <v>4</v>
      </c>
      <c r="AA16">
        <v>63</v>
      </c>
      <c r="AB16">
        <v>-2</v>
      </c>
      <c r="AC16">
        <v>56.5</v>
      </c>
      <c r="AD16">
        <v>92</v>
      </c>
      <c r="AE16">
        <v>1.5</v>
      </c>
    </row>
    <row r="17" spans="1:31" x14ac:dyDescent="0.3">
      <c r="A17" t="s">
        <v>84</v>
      </c>
      <c r="B17" t="s">
        <v>85</v>
      </c>
      <c r="C17" s="1" t="str">
        <f t="shared" si="0"/>
        <v>21:0700</v>
      </c>
      <c r="D17" s="1" t="str">
        <f t="shared" si="1"/>
        <v>21:0088</v>
      </c>
      <c r="E17" t="s">
        <v>82</v>
      </c>
      <c r="F17" t="s">
        <v>86</v>
      </c>
      <c r="H17">
        <v>56.732425900000003</v>
      </c>
      <c r="I17">
        <v>-101.1296114</v>
      </c>
      <c r="J17" s="1" t="str">
        <f t="shared" si="2"/>
        <v>NGR lake sediment grab sample</v>
      </c>
      <c r="K17" s="1" t="str">
        <f t="shared" si="3"/>
        <v>&lt;177 micron (NGR)</v>
      </c>
      <c r="L17">
        <v>58</v>
      </c>
      <c r="M17">
        <v>19</v>
      </c>
      <c r="N17">
        <v>-2</v>
      </c>
      <c r="O17">
        <v>8</v>
      </c>
      <c r="P17">
        <v>4</v>
      </c>
      <c r="Q17">
        <v>-0.2</v>
      </c>
      <c r="R17">
        <v>230</v>
      </c>
      <c r="S17">
        <v>1.7</v>
      </c>
      <c r="T17">
        <v>-0.2</v>
      </c>
      <c r="V17">
        <v>-2</v>
      </c>
      <c r="W17">
        <v>20</v>
      </c>
      <c r="Y17">
        <v>173</v>
      </c>
      <c r="Z17">
        <v>5</v>
      </c>
      <c r="AB17">
        <v>-2</v>
      </c>
      <c r="AC17">
        <v>56.95</v>
      </c>
      <c r="AD17">
        <v>225</v>
      </c>
      <c r="AE17">
        <v>1.3</v>
      </c>
    </row>
    <row r="18" spans="1:31" x14ac:dyDescent="0.3">
      <c r="A18" t="s">
        <v>87</v>
      </c>
      <c r="B18" t="s">
        <v>88</v>
      </c>
      <c r="C18" s="1" t="str">
        <f t="shared" si="0"/>
        <v>21:0700</v>
      </c>
      <c r="D18" s="1" t="str">
        <f t="shared" si="1"/>
        <v>21:0088</v>
      </c>
      <c r="E18" t="s">
        <v>89</v>
      </c>
      <c r="F18" t="s">
        <v>90</v>
      </c>
      <c r="H18">
        <v>56.749336100000001</v>
      </c>
      <c r="I18">
        <v>-101.03177789999999</v>
      </c>
      <c r="J18" s="1" t="str">
        <f t="shared" si="2"/>
        <v>NGR lake sediment grab sample</v>
      </c>
      <c r="K18" s="1" t="str">
        <f t="shared" si="3"/>
        <v>&lt;177 micron (NGR)</v>
      </c>
      <c r="L18">
        <v>76</v>
      </c>
      <c r="M18">
        <v>35</v>
      </c>
      <c r="N18">
        <v>3</v>
      </c>
      <c r="O18">
        <v>14</v>
      </c>
      <c r="P18">
        <v>8</v>
      </c>
      <c r="Q18">
        <v>-0.2</v>
      </c>
      <c r="R18">
        <v>770</v>
      </c>
      <c r="S18">
        <v>3.3</v>
      </c>
      <c r="T18">
        <v>-0.2</v>
      </c>
      <c r="V18">
        <v>2</v>
      </c>
      <c r="W18">
        <v>38</v>
      </c>
      <c r="Y18">
        <v>496</v>
      </c>
      <c r="Z18">
        <v>5</v>
      </c>
      <c r="AB18">
        <v>-2</v>
      </c>
      <c r="AC18">
        <v>20.65</v>
      </c>
      <c r="AD18">
        <v>280</v>
      </c>
      <c r="AE18">
        <v>2.4</v>
      </c>
    </row>
    <row r="19" spans="1:31" x14ac:dyDescent="0.3">
      <c r="A19" t="s">
        <v>91</v>
      </c>
      <c r="B19" t="s">
        <v>92</v>
      </c>
      <c r="C19" s="1" t="str">
        <f t="shared" si="0"/>
        <v>21:0700</v>
      </c>
      <c r="D19" s="1" t="str">
        <f t="shared" si="1"/>
        <v>21:0088</v>
      </c>
      <c r="E19" t="s">
        <v>89</v>
      </c>
      <c r="F19" t="s">
        <v>93</v>
      </c>
      <c r="H19">
        <v>56.749336100000001</v>
      </c>
      <c r="I19">
        <v>-101.03177789999999</v>
      </c>
      <c r="J19" s="1" t="str">
        <f t="shared" si="2"/>
        <v>NGR lake sediment grab sample</v>
      </c>
      <c r="K19" s="1" t="str">
        <f t="shared" si="3"/>
        <v>&lt;177 micron (NGR)</v>
      </c>
      <c r="L19">
        <v>74</v>
      </c>
      <c r="M19">
        <v>38</v>
      </c>
      <c r="N19">
        <v>4</v>
      </c>
      <c r="O19">
        <v>15</v>
      </c>
      <c r="P19">
        <v>8</v>
      </c>
      <c r="Q19">
        <v>-0.2</v>
      </c>
      <c r="R19">
        <v>780</v>
      </c>
      <c r="S19">
        <v>3.4</v>
      </c>
      <c r="T19">
        <v>-0.2</v>
      </c>
      <c r="U19">
        <v>2</v>
      </c>
      <c r="V19">
        <v>2</v>
      </c>
      <c r="W19">
        <v>38</v>
      </c>
      <c r="X19">
        <v>-0.2</v>
      </c>
      <c r="Y19">
        <v>428</v>
      </c>
      <c r="Z19">
        <v>4</v>
      </c>
      <c r="AA19">
        <v>68</v>
      </c>
      <c r="AB19">
        <v>-2</v>
      </c>
      <c r="AC19">
        <v>20.05</v>
      </c>
      <c r="AD19">
        <v>310</v>
      </c>
      <c r="AE19">
        <v>2.8</v>
      </c>
    </row>
    <row r="20" spans="1:31" x14ac:dyDescent="0.3">
      <c r="A20" t="s">
        <v>94</v>
      </c>
      <c r="B20" t="s">
        <v>95</v>
      </c>
      <c r="C20" s="1" t="str">
        <f t="shared" si="0"/>
        <v>21:0700</v>
      </c>
      <c r="D20" s="1" t="str">
        <f t="shared" si="1"/>
        <v>21:0088</v>
      </c>
      <c r="E20" t="s">
        <v>96</v>
      </c>
      <c r="F20" t="s">
        <v>97</v>
      </c>
      <c r="H20">
        <v>56.742812000000001</v>
      </c>
      <c r="I20">
        <v>-101.0073869</v>
      </c>
      <c r="J20" s="1" t="str">
        <f t="shared" si="2"/>
        <v>NGR lake sediment grab sample</v>
      </c>
      <c r="K20" s="1" t="str">
        <f t="shared" si="3"/>
        <v>&lt;177 micron (NGR)</v>
      </c>
      <c r="L20">
        <v>107</v>
      </c>
      <c r="M20">
        <v>37</v>
      </c>
      <c r="N20">
        <v>5</v>
      </c>
      <c r="O20">
        <v>12</v>
      </c>
      <c r="P20">
        <v>8</v>
      </c>
      <c r="Q20">
        <v>-0.2</v>
      </c>
      <c r="R20">
        <v>400</v>
      </c>
      <c r="S20">
        <v>5</v>
      </c>
      <c r="T20">
        <v>0.4</v>
      </c>
      <c r="V20">
        <v>2</v>
      </c>
      <c r="W20">
        <v>36</v>
      </c>
      <c r="Y20">
        <v>173</v>
      </c>
      <c r="Z20">
        <v>6</v>
      </c>
      <c r="AB20">
        <v>-2</v>
      </c>
      <c r="AC20">
        <v>40.299999999999997</v>
      </c>
      <c r="AD20">
        <v>120</v>
      </c>
      <c r="AE20">
        <v>2.2000000000000002</v>
      </c>
    </row>
    <row r="21" spans="1:31" x14ac:dyDescent="0.3">
      <c r="A21" t="s">
        <v>98</v>
      </c>
      <c r="B21" t="s">
        <v>99</v>
      </c>
      <c r="C21" s="1" t="str">
        <f t="shared" si="0"/>
        <v>21:0700</v>
      </c>
      <c r="D21" s="1" t="str">
        <f t="shared" si="1"/>
        <v>21:0088</v>
      </c>
      <c r="E21" t="s">
        <v>96</v>
      </c>
      <c r="F21" t="s">
        <v>100</v>
      </c>
      <c r="H21">
        <v>56.742812000000001</v>
      </c>
      <c r="I21">
        <v>-101.0073869</v>
      </c>
      <c r="J21" s="1" t="str">
        <f t="shared" si="2"/>
        <v>NGR lake sediment grab sample</v>
      </c>
      <c r="K21" s="1" t="str">
        <f t="shared" si="3"/>
        <v>&lt;177 micron (NGR)</v>
      </c>
      <c r="L21">
        <v>113</v>
      </c>
      <c r="M21">
        <v>35</v>
      </c>
      <c r="N21">
        <v>4</v>
      </c>
      <c r="O21">
        <v>12</v>
      </c>
      <c r="P21">
        <v>9</v>
      </c>
      <c r="Q21">
        <v>-0.2</v>
      </c>
      <c r="R21">
        <v>420</v>
      </c>
      <c r="S21">
        <v>5.3</v>
      </c>
      <c r="T21">
        <v>-0.2</v>
      </c>
      <c r="V21">
        <v>2</v>
      </c>
      <c r="W21">
        <v>36</v>
      </c>
      <c r="Y21">
        <v>161</v>
      </c>
      <c r="Z21">
        <v>4</v>
      </c>
      <c r="AB21">
        <v>-2</v>
      </c>
      <c r="AC21">
        <v>40.5</v>
      </c>
      <c r="AD21">
        <v>115</v>
      </c>
      <c r="AE21">
        <v>2</v>
      </c>
    </row>
    <row r="22" spans="1:31" x14ac:dyDescent="0.3">
      <c r="A22" t="s">
        <v>101</v>
      </c>
      <c r="B22" t="s">
        <v>102</v>
      </c>
      <c r="C22" s="1" t="str">
        <f t="shared" si="0"/>
        <v>21:0700</v>
      </c>
      <c r="D22" s="1" t="str">
        <f t="shared" si="1"/>
        <v>21:0088</v>
      </c>
      <c r="E22" t="s">
        <v>103</v>
      </c>
      <c r="F22" t="s">
        <v>104</v>
      </c>
      <c r="H22">
        <v>56.752813600000003</v>
      </c>
      <c r="I22">
        <v>-100.9945075</v>
      </c>
      <c r="J22" s="1" t="str">
        <f t="shared" si="2"/>
        <v>NGR lake sediment grab sample</v>
      </c>
      <c r="K22" s="1" t="str">
        <f t="shared" si="3"/>
        <v>&lt;177 micron (NGR)</v>
      </c>
      <c r="L22">
        <v>135</v>
      </c>
      <c r="M22">
        <v>32</v>
      </c>
      <c r="N22">
        <v>8</v>
      </c>
      <c r="O22">
        <v>16</v>
      </c>
      <c r="P22">
        <v>13</v>
      </c>
      <c r="Q22">
        <v>-0.2</v>
      </c>
      <c r="R22">
        <v>1150</v>
      </c>
      <c r="S22">
        <v>5</v>
      </c>
      <c r="T22">
        <v>0.2</v>
      </c>
      <c r="U22">
        <v>4</v>
      </c>
      <c r="V22">
        <v>3</v>
      </c>
      <c r="W22">
        <v>44</v>
      </c>
      <c r="X22">
        <v>-0.2</v>
      </c>
      <c r="Y22">
        <v>589</v>
      </c>
      <c r="Z22">
        <v>6</v>
      </c>
      <c r="AA22">
        <v>36</v>
      </c>
      <c r="AB22">
        <v>2</v>
      </c>
      <c r="AC22">
        <v>22.9</v>
      </c>
      <c r="AD22">
        <v>400</v>
      </c>
      <c r="AE22">
        <v>2.8</v>
      </c>
    </row>
    <row r="23" spans="1:31" x14ac:dyDescent="0.3">
      <c r="A23" t="s">
        <v>105</v>
      </c>
      <c r="B23" t="s">
        <v>106</v>
      </c>
      <c r="C23" s="1" t="str">
        <f t="shared" si="0"/>
        <v>21:0700</v>
      </c>
      <c r="D23" s="1" t="str">
        <f t="shared" si="1"/>
        <v>21:0088</v>
      </c>
      <c r="E23" t="s">
        <v>103</v>
      </c>
      <c r="F23" t="s">
        <v>107</v>
      </c>
      <c r="H23">
        <v>56.752813600000003</v>
      </c>
      <c r="I23">
        <v>-100.9945075</v>
      </c>
      <c r="J23" s="1" t="str">
        <f t="shared" si="2"/>
        <v>NGR lake sediment grab sample</v>
      </c>
      <c r="K23" s="1" t="str">
        <f t="shared" si="3"/>
        <v>&lt;177 micron (NGR)</v>
      </c>
      <c r="L23">
        <v>135</v>
      </c>
      <c r="M23">
        <v>27</v>
      </c>
      <c r="N23">
        <v>9</v>
      </c>
      <c r="O23">
        <v>15</v>
      </c>
      <c r="P23">
        <v>12</v>
      </c>
      <c r="Q23">
        <v>-0.2</v>
      </c>
      <c r="R23">
        <v>1300</v>
      </c>
      <c r="S23">
        <v>5.8</v>
      </c>
      <c r="T23">
        <v>-0.2</v>
      </c>
      <c r="U23">
        <v>4</v>
      </c>
      <c r="V23">
        <v>3</v>
      </c>
      <c r="W23">
        <v>48</v>
      </c>
      <c r="X23">
        <v>-0.2</v>
      </c>
      <c r="Y23">
        <v>601</v>
      </c>
      <c r="Z23">
        <v>5</v>
      </c>
      <c r="AA23">
        <v>41</v>
      </c>
      <c r="AB23">
        <v>2</v>
      </c>
      <c r="AC23">
        <v>21.25</v>
      </c>
      <c r="AD23">
        <v>450</v>
      </c>
      <c r="AE23">
        <v>2.6</v>
      </c>
    </row>
    <row r="24" spans="1:31" x14ac:dyDescent="0.3">
      <c r="A24" t="s">
        <v>108</v>
      </c>
      <c r="B24" t="s">
        <v>109</v>
      </c>
      <c r="C24" s="1" t="str">
        <f t="shared" si="0"/>
        <v>21:0700</v>
      </c>
      <c r="D24" s="1" t="str">
        <f t="shared" si="1"/>
        <v>21:0088</v>
      </c>
      <c r="E24" t="s">
        <v>110</v>
      </c>
      <c r="F24" t="s">
        <v>111</v>
      </c>
      <c r="H24">
        <v>56.7526552</v>
      </c>
      <c r="I24">
        <v>-100.98190409999999</v>
      </c>
      <c r="J24" s="1" t="str">
        <f t="shared" si="2"/>
        <v>NGR lake sediment grab sample</v>
      </c>
      <c r="K24" s="1" t="str">
        <f t="shared" si="3"/>
        <v>&lt;177 micron (NGR)</v>
      </c>
      <c r="L24">
        <v>157</v>
      </c>
      <c r="M24">
        <v>35</v>
      </c>
      <c r="N24">
        <v>5</v>
      </c>
      <c r="O24">
        <v>20</v>
      </c>
      <c r="P24">
        <v>13</v>
      </c>
      <c r="Q24">
        <v>-0.2</v>
      </c>
      <c r="R24">
        <v>1450</v>
      </c>
      <c r="S24">
        <v>6.5</v>
      </c>
      <c r="T24">
        <v>0.4</v>
      </c>
      <c r="U24">
        <v>3.2</v>
      </c>
      <c r="V24">
        <v>3</v>
      </c>
      <c r="W24">
        <v>48</v>
      </c>
      <c r="X24">
        <v>-0.2</v>
      </c>
      <c r="Y24">
        <v>559</v>
      </c>
      <c r="Z24">
        <v>8</v>
      </c>
      <c r="AA24">
        <v>63</v>
      </c>
      <c r="AB24">
        <v>-2</v>
      </c>
      <c r="AC24">
        <v>26.85</v>
      </c>
      <c r="AD24">
        <v>410</v>
      </c>
      <c r="AE24">
        <v>3</v>
      </c>
    </row>
    <row r="25" spans="1:31" x14ac:dyDescent="0.3">
      <c r="A25" t="s">
        <v>112</v>
      </c>
      <c r="B25" t="s">
        <v>113</v>
      </c>
      <c r="C25" s="1" t="str">
        <f t="shared" si="0"/>
        <v>21:0700</v>
      </c>
      <c r="D25" s="1" t="str">
        <f t="shared" si="1"/>
        <v>21:0088</v>
      </c>
      <c r="E25" t="s">
        <v>110</v>
      </c>
      <c r="F25" t="s">
        <v>114</v>
      </c>
      <c r="H25">
        <v>56.7526552</v>
      </c>
      <c r="I25">
        <v>-100.98190409999999</v>
      </c>
      <c r="J25" s="1" t="str">
        <f t="shared" si="2"/>
        <v>NGR lake sediment grab sample</v>
      </c>
      <c r="K25" s="1" t="str">
        <f t="shared" si="3"/>
        <v>&lt;177 micron (NGR)</v>
      </c>
      <c r="L25">
        <v>157</v>
      </c>
      <c r="M25">
        <v>33</v>
      </c>
      <c r="N25">
        <v>4</v>
      </c>
      <c r="O25">
        <v>19</v>
      </c>
      <c r="P25">
        <v>13</v>
      </c>
      <c r="Q25">
        <v>-0.2</v>
      </c>
      <c r="R25">
        <v>1100</v>
      </c>
      <c r="S25">
        <v>6</v>
      </c>
      <c r="T25">
        <v>-0.2</v>
      </c>
      <c r="U25">
        <v>3.2</v>
      </c>
      <c r="V25">
        <v>3</v>
      </c>
      <c r="W25">
        <v>48</v>
      </c>
      <c r="X25">
        <v>-0.2</v>
      </c>
      <c r="Y25">
        <v>563</v>
      </c>
      <c r="Z25">
        <v>4</v>
      </c>
      <c r="AA25">
        <v>54</v>
      </c>
      <c r="AB25">
        <v>-2</v>
      </c>
      <c r="AC25">
        <v>26.3</v>
      </c>
      <c r="AD25">
        <v>430</v>
      </c>
      <c r="AE25">
        <v>2.8</v>
      </c>
    </row>
    <row r="26" spans="1:31" x14ac:dyDescent="0.3">
      <c r="A26" t="s">
        <v>115</v>
      </c>
      <c r="B26" t="s">
        <v>116</v>
      </c>
      <c r="C26" s="1" t="str">
        <f t="shared" si="0"/>
        <v>21:0700</v>
      </c>
      <c r="D26" s="1" t="str">
        <f t="shared" si="1"/>
        <v>21:0088</v>
      </c>
      <c r="E26" t="s">
        <v>117</v>
      </c>
      <c r="F26" t="s">
        <v>118</v>
      </c>
      <c r="H26">
        <v>56.753474699999998</v>
      </c>
      <c r="I26">
        <v>-100.9755679</v>
      </c>
      <c r="J26" s="1" t="str">
        <f t="shared" si="2"/>
        <v>NGR lake sediment grab sample</v>
      </c>
      <c r="K26" s="1" t="str">
        <f t="shared" si="3"/>
        <v>&lt;177 micron (NGR)</v>
      </c>
      <c r="L26">
        <v>38</v>
      </c>
      <c r="M26">
        <v>8</v>
      </c>
      <c r="N26">
        <v>6</v>
      </c>
      <c r="O26">
        <v>4</v>
      </c>
      <c r="P26">
        <v>5</v>
      </c>
      <c r="Q26">
        <v>-0.2</v>
      </c>
      <c r="R26">
        <v>550</v>
      </c>
      <c r="S26">
        <v>2.4</v>
      </c>
      <c r="T26">
        <v>-0.2</v>
      </c>
      <c r="U26">
        <v>1.6</v>
      </c>
      <c r="V26">
        <v>2</v>
      </c>
      <c r="W26">
        <v>20</v>
      </c>
      <c r="X26">
        <v>-0.2</v>
      </c>
      <c r="Y26">
        <v>761</v>
      </c>
      <c r="Z26">
        <v>1</v>
      </c>
      <c r="AA26">
        <v>14</v>
      </c>
      <c r="AB26">
        <v>-2</v>
      </c>
      <c r="AC26">
        <v>3.35</v>
      </c>
      <c r="AD26">
        <v>245</v>
      </c>
      <c r="AE26">
        <v>1.1000000000000001</v>
      </c>
    </row>
    <row r="27" spans="1:31" x14ac:dyDescent="0.3">
      <c r="A27" t="s">
        <v>119</v>
      </c>
      <c r="B27" t="s">
        <v>120</v>
      </c>
      <c r="C27" s="1" t="str">
        <f t="shared" si="0"/>
        <v>21:0700</v>
      </c>
      <c r="D27" s="1" t="str">
        <f t="shared" si="1"/>
        <v>21:0088</v>
      </c>
      <c r="E27" t="s">
        <v>117</v>
      </c>
      <c r="F27" t="s">
        <v>121</v>
      </c>
      <c r="H27">
        <v>56.753474699999998</v>
      </c>
      <c r="I27">
        <v>-100.9755679</v>
      </c>
      <c r="J27" s="1" t="str">
        <f t="shared" si="2"/>
        <v>NGR lake sediment grab sample</v>
      </c>
      <c r="K27" s="1" t="str">
        <f t="shared" si="3"/>
        <v>&lt;177 micron (NGR)</v>
      </c>
      <c r="L27">
        <v>25</v>
      </c>
      <c r="M27">
        <v>4</v>
      </c>
      <c r="N27">
        <v>4</v>
      </c>
      <c r="O27">
        <v>3</v>
      </c>
      <c r="P27">
        <v>5</v>
      </c>
      <c r="Q27">
        <v>-0.2</v>
      </c>
      <c r="R27">
        <v>550</v>
      </c>
      <c r="S27">
        <v>1.2</v>
      </c>
      <c r="T27">
        <v>-0.2</v>
      </c>
      <c r="V27">
        <v>-2</v>
      </c>
      <c r="W27">
        <v>20</v>
      </c>
      <c r="Y27">
        <v>770</v>
      </c>
      <c r="Z27">
        <v>4</v>
      </c>
      <c r="AB27">
        <v>-2</v>
      </c>
      <c r="AC27">
        <v>2.4500000000000002</v>
      </c>
      <c r="AD27">
        <v>253</v>
      </c>
      <c r="AE27">
        <v>1</v>
      </c>
    </row>
    <row r="28" spans="1:31" x14ac:dyDescent="0.3">
      <c r="A28" t="s">
        <v>122</v>
      </c>
      <c r="B28" t="s">
        <v>123</v>
      </c>
      <c r="C28" s="1" t="str">
        <f t="shared" si="0"/>
        <v>21:0700</v>
      </c>
      <c r="D28" s="1" t="str">
        <f t="shared" si="1"/>
        <v>21:0088</v>
      </c>
      <c r="E28" t="s">
        <v>124</v>
      </c>
      <c r="F28" t="s">
        <v>125</v>
      </c>
      <c r="H28">
        <v>56.724156299999997</v>
      </c>
      <c r="I28">
        <v>-100.9196025</v>
      </c>
      <c r="J28" s="1" t="str">
        <f t="shared" si="2"/>
        <v>NGR lake sediment grab sample</v>
      </c>
      <c r="K28" s="1" t="str">
        <f t="shared" si="3"/>
        <v>&lt;177 micron (NGR)</v>
      </c>
      <c r="L28">
        <v>21</v>
      </c>
      <c r="M28">
        <v>3</v>
      </c>
      <c r="N28">
        <v>-2</v>
      </c>
      <c r="O28">
        <v>3</v>
      </c>
      <c r="P28">
        <v>2</v>
      </c>
      <c r="Q28">
        <v>-0.2</v>
      </c>
      <c r="R28">
        <v>430</v>
      </c>
      <c r="S28">
        <v>0.8</v>
      </c>
      <c r="T28">
        <v>-0.2</v>
      </c>
      <c r="U28">
        <v>-1</v>
      </c>
      <c r="V28">
        <v>2</v>
      </c>
      <c r="W28">
        <v>16</v>
      </c>
      <c r="X28">
        <v>-0.2</v>
      </c>
      <c r="Y28">
        <v>706</v>
      </c>
      <c r="Z28">
        <v>1</v>
      </c>
      <c r="AA28">
        <v>14</v>
      </c>
      <c r="AB28">
        <v>-2</v>
      </c>
      <c r="AC28">
        <v>6.5</v>
      </c>
      <c r="AD28">
        <v>185</v>
      </c>
      <c r="AE28">
        <v>1.3</v>
      </c>
    </row>
    <row r="29" spans="1:31" x14ac:dyDescent="0.3">
      <c r="A29" t="s">
        <v>126</v>
      </c>
      <c r="B29" t="s">
        <v>127</v>
      </c>
      <c r="C29" s="1" t="str">
        <f t="shared" si="0"/>
        <v>21:0700</v>
      </c>
      <c r="D29" s="1" t="str">
        <f t="shared" si="1"/>
        <v>21:0088</v>
      </c>
      <c r="E29" t="s">
        <v>124</v>
      </c>
      <c r="F29" t="s">
        <v>128</v>
      </c>
      <c r="H29">
        <v>56.724156299999997</v>
      </c>
      <c r="I29">
        <v>-100.9196025</v>
      </c>
      <c r="J29" s="1" t="str">
        <f t="shared" si="2"/>
        <v>NGR lake sediment grab sample</v>
      </c>
      <c r="K29" s="1" t="str">
        <f t="shared" si="3"/>
        <v>&lt;177 micron (NGR)</v>
      </c>
      <c r="L29">
        <v>14</v>
      </c>
      <c r="M29">
        <v>4</v>
      </c>
      <c r="N29">
        <v>-2</v>
      </c>
      <c r="O29">
        <v>3</v>
      </c>
      <c r="P29">
        <v>-2</v>
      </c>
      <c r="Q29">
        <v>-0.2</v>
      </c>
      <c r="R29">
        <v>300</v>
      </c>
      <c r="S29">
        <v>0.8</v>
      </c>
      <c r="T29">
        <v>-0.2</v>
      </c>
      <c r="V29">
        <v>-2</v>
      </c>
      <c r="W29">
        <v>14</v>
      </c>
      <c r="Y29">
        <v>706</v>
      </c>
      <c r="Z29">
        <v>4</v>
      </c>
      <c r="AB29">
        <v>-2</v>
      </c>
      <c r="AC29">
        <v>11.7</v>
      </c>
      <c r="AD29">
        <v>175</v>
      </c>
      <c r="AE29">
        <v>1.1000000000000001</v>
      </c>
    </row>
    <row r="30" spans="1:31" x14ac:dyDescent="0.3">
      <c r="A30" t="s">
        <v>129</v>
      </c>
      <c r="B30" t="s">
        <v>130</v>
      </c>
      <c r="C30" s="1" t="str">
        <f t="shared" si="0"/>
        <v>21:0700</v>
      </c>
      <c r="D30" s="1" t="str">
        <f t="shared" si="1"/>
        <v>21:0088</v>
      </c>
      <c r="E30" t="s">
        <v>131</v>
      </c>
      <c r="F30" t="s">
        <v>132</v>
      </c>
      <c r="H30">
        <v>56.724017600000003</v>
      </c>
      <c r="I30">
        <v>-100.9285849</v>
      </c>
      <c r="J30" s="1" t="str">
        <f t="shared" si="2"/>
        <v>NGR lake sediment grab sample</v>
      </c>
      <c r="K30" s="1" t="str">
        <f t="shared" si="3"/>
        <v>&lt;177 micron (NGR)</v>
      </c>
      <c r="L30">
        <v>16</v>
      </c>
      <c r="M30">
        <v>2</v>
      </c>
      <c r="N30">
        <v>-2</v>
      </c>
      <c r="O30">
        <v>-2</v>
      </c>
      <c r="P30">
        <v>2</v>
      </c>
      <c r="Q30">
        <v>-0.2</v>
      </c>
      <c r="R30">
        <v>200</v>
      </c>
      <c r="S30">
        <v>1</v>
      </c>
      <c r="T30">
        <v>0.2</v>
      </c>
      <c r="U30">
        <v>-1</v>
      </c>
      <c r="V30">
        <v>-2</v>
      </c>
      <c r="W30">
        <v>10</v>
      </c>
      <c r="X30">
        <v>-0.2</v>
      </c>
      <c r="Y30">
        <v>733</v>
      </c>
      <c r="Z30">
        <v>1</v>
      </c>
      <c r="AA30">
        <v>14</v>
      </c>
      <c r="AB30">
        <v>-2</v>
      </c>
      <c r="AC30">
        <v>1.6</v>
      </c>
      <c r="AD30">
        <v>195</v>
      </c>
      <c r="AE30">
        <v>0.9</v>
      </c>
    </row>
    <row r="31" spans="1:31" x14ac:dyDescent="0.3">
      <c r="A31" t="s">
        <v>133</v>
      </c>
      <c r="B31" t="s">
        <v>134</v>
      </c>
      <c r="C31" s="1" t="str">
        <f t="shared" si="0"/>
        <v>21:0700</v>
      </c>
      <c r="D31" s="1" t="str">
        <f t="shared" si="1"/>
        <v>21:0088</v>
      </c>
      <c r="E31" t="s">
        <v>131</v>
      </c>
      <c r="F31" t="s">
        <v>135</v>
      </c>
      <c r="H31">
        <v>56.724017600000003</v>
      </c>
      <c r="I31">
        <v>-100.9285849</v>
      </c>
      <c r="J31" s="1" t="str">
        <f t="shared" si="2"/>
        <v>NGR lake sediment grab sample</v>
      </c>
      <c r="K31" s="1" t="str">
        <f t="shared" si="3"/>
        <v>&lt;177 micron (NGR)</v>
      </c>
      <c r="L31">
        <v>17</v>
      </c>
      <c r="M31">
        <v>2</v>
      </c>
      <c r="N31">
        <v>2</v>
      </c>
      <c r="O31">
        <v>3</v>
      </c>
      <c r="P31">
        <v>3</v>
      </c>
      <c r="Q31">
        <v>-0.2</v>
      </c>
      <c r="R31">
        <v>210</v>
      </c>
      <c r="S31">
        <v>0.9</v>
      </c>
      <c r="T31">
        <v>-0.2</v>
      </c>
      <c r="V31">
        <v>2</v>
      </c>
      <c r="W31">
        <v>16</v>
      </c>
      <c r="Y31">
        <v>748</v>
      </c>
      <c r="Z31">
        <v>2</v>
      </c>
      <c r="AB31">
        <v>-2</v>
      </c>
      <c r="AC31">
        <v>1.85</v>
      </c>
      <c r="AD31">
        <v>235</v>
      </c>
      <c r="AE31">
        <v>1.1000000000000001</v>
      </c>
    </row>
    <row r="32" spans="1:31" x14ac:dyDescent="0.3">
      <c r="A32" t="s">
        <v>136</v>
      </c>
      <c r="B32" t="s">
        <v>137</v>
      </c>
      <c r="C32" s="1" t="str">
        <f t="shared" si="0"/>
        <v>21:0700</v>
      </c>
      <c r="D32" s="1" t="str">
        <f t="shared" si="1"/>
        <v>21:0088</v>
      </c>
      <c r="E32" t="s">
        <v>138</v>
      </c>
      <c r="F32" t="s">
        <v>139</v>
      </c>
      <c r="H32">
        <v>56.7250023</v>
      </c>
      <c r="I32">
        <v>-100.9404036</v>
      </c>
      <c r="J32" s="1" t="str">
        <f t="shared" si="2"/>
        <v>NGR lake sediment grab sample</v>
      </c>
      <c r="K32" s="1" t="str">
        <f t="shared" si="3"/>
        <v>&lt;177 micron (NGR)</v>
      </c>
      <c r="L32">
        <v>87</v>
      </c>
      <c r="M32">
        <v>21</v>
      </c>
      <c r="N32">
        <v>3</v>
      </c>
      <c r="O32">
        <v>12</v>
      </c>
      <c r="P32">
        <v>5</v>
      </c>
      <c r="Q32">
        <v>-0.2</v>
      </c>
      <c r="R32">
        <v>400</v>
      </c>
      <c r="S32">
        <v>2.2000000000000002</v>
      </c>
      <c r="T32">
        <v>0.4</v>
      </c>
      <c r="U32">
        <v>2</v>
      </c>
      <c r="V32">
        <v>3</v>
      </c>
      <c r="W32">
        <v>22</v>
      </c>
      <c r="X32">
        <v>-0.2</v>
      </c>
      <c r="Y32">
        <v>262</v>
      </c>
      <c r="Z32">
        <v>4</v>
      </c>
      <c r="AA32">
        <v>45</v>
      </c>
      <c r="AB32">
        <v>-2</v>
      </c>
      <c r="AC32">
        <v>41.05</v>
      </c>
      <c r="AD32">
        <v>225</v>
      </c>
      <c r="AE32">
        <v>2.4</v>
      </c>
    </row>
    <row r="33" spans="1:31" x14ac:dyDescent="0.3">
      <c r="A33" t="s">
        <v>140</v>
      </c>
      <c r="B33" t="s">
        <v>141</v>
      </c>
      <c r="C33" s="1" t="str">
        <f t="shared" si="0"/>
        <v>21:0700</v>
      </c>
      <c r="D33" s="1" t="str">
        <f t="shared" si="1"/>
        <v>21:0088</v>
      </c>
      <c r="E33" t="s">
        <v>138</v>
      </c>
      <c r="F33" t="s">
        <v>142</v>
      </c>
      <c r="H33">
        <v>56.7250023</v>
      </c>
      <c r="I33">
        <v>-100.9404036</v>
      </c>
      <c r="J33" s="1" t="str">
        <f t="shared" si="2"/>
        <v>NGR lake sediment grab sample</v>
      </c>
      <c r="K33" s="1" t="str">
        <f t="shared" si="3"/>
        <v>&lt;177 micron (NGR)</v>
      </c>
      <c r="L33">
        <v>90</v>
      </c>
      <c r="M33">
        <v>20</v>
      </c>
      <c r="N33">
        <v>2</v>
      </c>
      <c r="O33">
        <v>11</v>
      </c>
      <c r="P33">
        <v>4</v>
      </c>
      <c r="Q33">
        <v>-0.2</v>
      </c>
      <c r="R33">
        <v>420</v>
      </c>
      <c r="S33">
        <v>2.2000000000000002</v>
      </c>
      <c r="T33">
        <v>0.6</v>
      </c>
      <c r="V33">
        <v>-2</v>
      </c>
      <c r="W33">
        <v>24</v>
      </c>
      <c r="Y33">
        <v>265</v>
      </c>
      <c r="Z33">
        <v>5</v>
      </c>
      <c r="AB33">
        <v>-2</v>
      </c>
      <c r="AC33">
        <v>40.35</v>
      </c>
      <c r="AD33">
        <v>215</v>
      </c>
      <c r="AE33">
        <v>2.2000000000000002</v>
      </c>
    </row>
    <row r="34" spans="1:31" x14ac:dyDescent="0.3">
      <c r="A34" t="s">
        <v>143</v>
      </c>
      <c r="B34" t="s">
        <v>144</v>
      </c>
      <c r="C34" s="1" t="str">
        <f t="shared" ref="C34:C65" si="4">HYPERLINK("http://geochem.nrcan.gc.ca/cdogs/content/bdl/bdl210700_e.htm", "21:0700")</f>
        <v>21:0700</v>
      </c>
      <c r="D34" s="1" t="str">
        <f t="shared" ref="D34:D65" si="5">HYPERLINK("http://geochem.nrcan.gc.ca/cdogs/content/svy/svy210088_e.htm", "21:0088")</f>
        <v>21:0088</v>
      </c>
      <c r="E34" t="s">
        <v>145</v>
      </c>
      <c r="F34" t="s">
        <v>146</v>
      </c>
      <c r="H34">
        <v>56.727506699999999</v>
      </c>
      <c r="I34">
        <v>-100.9295808</v>
      </c>
      <c r="J34" s="1" t="str">
        <f t="shared" ref="J34:J65" si="6">HYPERLINK("http://geochem.nrcan.gc.ca/cdogs/content/kwd/kwd020027_e.htm", "NGR lake sediment grab sample")</f>
        <v>NGR lake sediment grab sample</v>
      </c>
      <c r="K34" s="1" t="str">
        <f t="shared" ref="K34:K65" si="7">HYPERLINK("http://geochem.nrcan.gc.ca/cdogs/content/kwd/kwd080006_e.htm", "&lt;177 micron (NGR)")</f>
        <v>&lt;177 micron (NGR)</v>
      </c>
      <c r="L34">
        <v>53</v>
      </c>
      <c r="M34">
        <v>12</v>
      </c>
      <c r="N34">
        <v>5</v>
      </c>
      <c r="O34">
        <v>9</v>
      </c>
      <c r="P34">
        <v>5</v>
      </c>
      <c r="Q34">
        <v>-0.2</v>
      </c>
      <c r="R34">
        <v>420</v>
      </c>
      <c r="S34">
        <v>2</v>
      </c>
      <c r="T34">
        <v>-0.2</v>
      </c>
      <c r="U34">
        <v>1.6</v>
      </c>
      <c r="V34">
        <v>-2</v>
      </c>
      <c r="W34">
        <v>24</v>
      </c>
      <c r="X34">
        <v>-0.2</v>
      </c>
      <c r="Y34">
        <v>607</v>
      </c>
      <c r="Z34">
        <v>4</v>
      </c>
      <c r="AA34">
        <v>23</v>
      </c>
      <c r="AB34">
        <v>-2</v>
      </c>
      <c r="AC34">
        <v>16.7</v>
      </c>
      <c r="AD34">
        <v>320</v>
      </c>
      <c r="AE34">
        <v>2.2000000000000002</v>
      </c>
    </row>
    <row r="35" spans="1:31" x14ac:dyDescent="0.3">
      <c r="A35" t="s">
        <v>147</v>
      </c>
      <c r="B35" t="s">
        <v>148</v>
      </c>
      <c r="C35" s="1" t="str">
        <f t="shared" si="4"/>
        <v>21:0700</v>
      </c>
      <c r="D35" s="1" t="str">
        <f t="shared" si="5"/>
        <v>21:0088</v>
      </c>
      <c r="E35" t="s">
        <v>145</v>
      </c>
      <c r="F35" t="s">
        <v>149</v>
      </c>
      <c r="H35">
        <v>56.727506699999999</v>
      </c>
      <c r="I35">
        <v>-100.9295808</v>
      </c>
      <c r="J35" s="1" t="str">
        <f t="shared" si="6"/>
        <v>NGR lake sediment grab sample</v>
      </c>
      <c r="K35" s="1" t="str">
        <f t="shared" si="7"/>
        <v>&lt;177 micron (NGR)</v>
      </c>
      <c r="L35">
        <v>59</v>
      </c>
      <c r="M35">
        <v>13</v>
      </c>
      <c r="N35">
        <v>8</v>
      </c>
      <c r="O35">
        <v>7</v>
      </c>
      <c r="P35">
        <v>6</v>
      </c>
      <c r="Q35">
        <v>-0.2</v>
      </c>
      <c r="R35">
        <v>410</v>
      </c>
      <c r="S35">
        <v>2.1</v>
      </c>
      <c r="T35">
        <v>0.3</v>
      </c>
      <c r="U35">
        <v>1.6</v>
      </c>
      <c r="V35">
        <v>2</v>
      </c>
      <c r="W35">
        <v>22</v>
      </c>
      <c r="X35">
        <v>-0.2</v>
      </c>
      <c r="Y35">
        <v>586</v>
      </c>
      <c r="Z35">
        <v>6</v>
      </c>
      <c r="AA35">
        <v>27</v>
      </c>
      <c r="AB35">
        <v>2</v>
      </c>
      <c r="AC35">
        <v>17.25</v>
      </c>
      <c r="AD35">
        <v>305</v>
      </c>
      <c r="AE35">
        <v>1.6</v>
      </c>
    </row>
    <row r="36" spans="1:31" x14ac:dyDescent="0.3">
      <c r="A36" t="s">
        <v>150</v>
      </c>
      <c r="B36" t="s">
        <v>151</v>
      </c>
      <c r="C36" s="1" t="str">
        <f t="shared" si="4"/>
        <v>21:0700</v>
      </c>
      <c r="D36" s="1" t="str">
        <f t="shared" si="5"/>
        <v>21:0088</v>
      </c>
      <c r="E36" t="s">
        <v>152</v>
      </c>
      <c r="F36" t="s">
        <v>153</v>
      </c>
      <c r="H36">
        <v>56.731261199999999</v>
      </c>
      <c r="I36">
        <v>-100.9366392</v>
      </c>
      <c r="J36" s="1" t="str">
        <f t="shared" si="6"/>
        <v>NGR lake sediment grab sample</v>
      </c>
      <c r="K36" s="1" t="str">
        <f t="shared" si="7"/>
        <v>&lt;177 micron (NGR)</v>
      </c>
      <c r="L36">
        <v>78</v>
      </c>
      <c r="M36">
        <v>20</v>
      </c>
      <c r="N36">
        <v>3</v>
      </c>
      <c r="O36">
        <v>11</v>
      </c>
      <c r="P36">
        <v>6</v>
      </c>
      <c r="Q36">
        <v>-0.2</v>
      </c>
      <c r="R36">
        <v>460</v>
      </c>
      <c r="S36">
        <v>2</v>
      </c>
      <c r="T36">
        <v>0.2</v>
      </c>
      <c r="U36">
        <v>1.2</v>
      </c>
      <c r="V36">
        <v>3</v>
      </c>
      <c r="W36">
        <v>22</v>
      </c>
      <c r="X36">
        <v>0.2</v>
      </c>
      <c r="Y36">
        <v>215</v>
      </c>
      <c r="Z36">
        <v>8</v>
      </c>
      <c r="AA36">
        <v>54</v>
      </c>
      <c r="AB36">
        <v>2</v>
      </c>
      <c r="AC36">
        <v>42.15</v>
      </c>
      <c r="AD36">
        <v>235</v>
      </c>
      <c r="AE36">
        <v>2.4</v>
      </c>
    </row>
    <row r="37" spans="1:31" x14ac:dyDescent="0.3">
      <c r="A37" t="s">
        <v>154</v>
      </c>
      <c r="B37" t="s">
        <v>155</v>
      </c>
      <c r="C37" s="1" t="str">
        <f t="shared" si="4"/>
        <v>21:0700</v>
      </c>
      <c r="D37" s="1" t="str">
        <f t="shared" si="5"/>
        <v>21:0088</v>
      </c>
      <c r="E37" t="s">
        <v>152</v>
      </c>
      <c r="F37" t="s">
        <v>156</v>
      </c>
      <c r="H37">
        <v>56.731261199999999</v>
      </c>
      <c r="I37">
        <v>-100.9366392</v>
      </c>
      <c r="J37" s="1" t="str">
        <f t="shared" si="6"/>
        <v>NGR lake sediment grab sample</v>
      </c>
      <c r="K37" s="1" t="str">
        <f t="shared" si="7"/>
        <v>&lt;177 micron (NGR)</v>
      </c>
      <c r="L37">
        <v>89</v>
      </c>
      <c r="M37">
        <v>20</v>
      </c>
      <c r="N37">
        <v>4</v>
      </c>
      <c r="O37">
        <v>12</v>
      </c>
      <c r="P37">
        <v>5</v>
      </c>
      <c r="Q37">
        <v>-0.2</v>
      </c>
      <c r="R37">
        <v>430</v>
      </c>
      <c r="S37">
        <v>2.1</v>
      </c>
      <c r="T37">
        <v>0.4</v>
      </c>
      <c r="V37">
        <v>3</v>
      </c>
      <c r="W37">
        <v>24</v>
      </c>
      <c r="Y37">
        <v>248</v>
      </c>
      <c r="Z37">
        <v>1</v>
      </c>
      <c r="AB37">
        <v>-2</v>
      </c>
      <c r="AC37">
        <v>42.1</v>
      </c>
      <c r="AD37">
        <v>205</v>
      </c>
      <c r="AE37">
        <v>2.2000000000000002</v>
      </c>
    </row>
    <row r="38" spans="1:31" x14ac:dyDescent="0.3">
      <c r="A38" t="s">
        <v>157</v>
      </c>
      <c r="B38" t="s">
        <v>158</v>
      </c>
      <c r="C38" s="1" t="str">
        <f t="shared" si="4"/>
        <v>21:0700</v>
      </c>
      <c r="D38" s="1" t="str">
        <f t="shared" si="5"/>
        <v>21:0088</v>
      </c>
      <c r="E38" t="s">
        <v>159</v>
      </c>
      <c r="F38" t="s">
        <v>160</v>
      </c>
      <c r="H38">
        <v>56.740471200000002</v>
      </c>
      <c r="I38">
        <v>-100.9395657</v>
      </c>
      <c r="J38" s="1" t="str">
        <f t="shared" si="6"/>
        <v>NGR lake sediment grab sample</v>
      </c>
      <c r="K38" s="1" t="str">
        <f t="shared" si="7"/>
        <v>&lt;177 micron (NGR)</v>
      </c>
      <c r="L38">
        <v>73</v>
      </c>
      <c r="M38">
        <v>20</v>
      </c>
      <c r="N38">
        <v>5</v>
      </c>
      <c r="O38">
        <v>10</v>
      </c>
      <c r="P38">
        <v>5</v>
      </c>
      <c r="Q38">
        <v>-0.2</v>
      </c>
      <c r="R38">
        <v>360</v>
      </c>
      <c r="S38">
        <v>1.6</v>
      </c>
      <c r="T38">
        <v>0.4</v>
      </c>
      <c r="U38">
        <v>1.2</v>
      </c>
      <c r="V38">
        <v>3</v>
      </c>
      <c r="W38">
        <v>22</v>
      </c>
      <c r="X38">
        <v>-0.2</v>
      </c>
      <c r="Y38">
        <v>268</v>
      </c>
      <c r="Z38">
        <v>3</v>
      </c>
      <c r="AA38">
        <v>45</v>
      </c>
      <c r="AB38">
        <v>-2</v>
      </c>
      <c r="AC38">
        <v>41.15</v>
      </c>
      <c r="AD38">
        <v>225</v>
      </c>
      <c r="AE38">
        <v>2</v>
      </c>
    </row>
    <row r="39" spans="1:31" x14ac:dyDescent="0.3">
      <c r="A39" t="s">
        <v>161</v>
      </c>
      <c r="B39" t="s">
        <v>162</v>
      </c>
      <c r="C39" s="1" t="str">
        <f t="shared" si="4"/>
        <v>21:0700</v>
      </c>
      <c r="D39" s="1" t="str">
        <f t="shared" si="5"/>
        <v>21:0088</v>
      </c>
      <c r="E39" t="s">
        <v>159</v>
      </c>
      <c r="F39" t="s">
        <v>163</v>
      </c>
      <c r="H39">
        <v>56.740471200000002</v>
      </c>
      <c r="I39">
        <v>-100.9395657</v>
      </c>
      <c r="J39" s="1" t="str">
        <f t="shared" si="6"/>
        <v>NGR lake sediment grab sample</v>
      </c>
      <c r="K39" s="1" t="str">
        <f t="shared" si="7"/>
        <v>&lt;177 micron (NGR)</v>
      </c>
      <c r="L39">
        <v>70</v>
      </c>
      <c r="M39">
        <v>20</v>
      </c>
      <c r="N39">
        <v>8</v>
      </c>
      <c r="O39">
        <v>11</v>
      </c>
      <c r="P39">
        <v>5</v>
      </c>
      <c r="Q39">
        <v>-0.2</v>
      </c>
      <c r="R39">
        <v>370</v>
      </c>
      <c r="S39">
        <v>1.7</v>
      </c>
      <c r="T39">
        <v>0.2</v>
      </c>
      <c r="V39">
        <v>2</v>
      </c>
      <c r="W39">
        <v>22</v>
      </c>
      <c r="Y39">
        <v>294</v>
      </c>
      <c r="Z39">
        <v>4</v>
      </c>
      <c r="AB39">
        <v>2</v>
      </c>
      <c r="AC39">
        <v>40.85</v>
      </c>
      <c r="AD39">
        <v>215</v>
      </c>
      <c r="AE39">
        <v>2.2999999999999998</v>
      </c>
    </row>
    <row r="40" spans="1:31" x14ac:dyDescent="0.3">
      <c r="A40" t="s">
        <v>164</v>
      </c>
      <c r="B40" t="s">
        <v>165</v>
      </c>
      <c r="C40" s="1" t="str">
        <f t="shared" si="4"/>
        <v>21:0700</v>
      </c>
      <c r="D40" s="1" t="str">
        <f t="shared" si="5"/>
        <v>21:0088</v>
      </c>
      <c r="E40" t="s">
        <v>166</v>
      </c>
      <c r="F40" t="s">
        <v>167</v>
      </c>
      <c r="H40">
        <v>56.746996899999999</v>
      </c>
      <c r="I40">
        <v>-100.9359769</v>
      </c>
      <c r="J40" s="1" t="str">
        <f t="shared" si="6"/>
        <v>NGR lake sediment grab sample</v>
      </c>
      <c r="K40" s="1" t="str">
        <f t="shared" si="7"/>
        <v>&lt;177 micron (NGR)</v>
      </c>
      <c r="L40">
        <v>71</v>
      </c>
      <c r="M40">
        <v>24</v>
      </c>
      <c r="N40">
        <v>3</v>
      </c>
      <c r="O40">
        <v>12</v>
      </c>
      <c r="P40">
        <v>4</v>
      </c>
      <c r="Q40">
        <v>-0.2</v>
      </c>
      <c r="R40">
        <v>390</v>
      </c>
      <c r="S40">
        <v>1.4</v>
      </c>
      <c r="T40">
        <v>0.3</v>
      </c>
      <c r="U40">
        <v>2</v>
      </c>
      <c r="V40">
        <v>3</v>
      </c>
      <c r="W40">
        <v>20</v>
      </c>
      <c r="X40">
        <v>-0.2</v>
      </c>
      <c r="Y40">
        <v>204</v>
      </c>
      <c r="Z40">
        <v>4</v>
      </c>
      <c r="AA40">
        <v>41</v>
      </c>
      <c r="AB40">
        <v>-2</v>
      </c>
      <c r="AC40">
        <v>57</v>
      </c>
      <c r="AD40">
        <v>170</v>
      </c>
      <c r="AE40">
        <v>2.1</v>
      </c>
    </row>
    <row r="41" spans="1:31" x14ac:dyDescent="0.3">
      <c r="A41" t="s">
        <v>168</v>
      </c>
      <c r="B41" t="s">
        <v>169</v>
      </c>
      <c r="C41" s="1" t="str">
        <f t="shared" si="4"/>
        <v>21:0700</v>
      </c>
      <c r="D41" s="1" t="str">
        <f t="shared" si="5"/>
        <v>21:0088</v>
      </c>
      <c r="E41" t="s">
        <v>166</v>
      </c>
      <c r="F41" t="s">
        <v>170</v>
      </c>
      <c r="H41">
        <v>56.746996899999999</v>
      </c>
      <c r="I41">
        <v>-100.9359769</v>
      </c>
      <c r="J41" s="1" t="str">
        <f t="shared" si="6"/>
        <v>NGR lake sediment grab sample</v>
      </c>
      <c r="K41" s="1" t="str">
        <f t="shared" si="7"/>
        <v>&lt;177 micron (NGR)</v>
      </c>
      <c r="L41">
        <v>74</v>
      </c>
      <c r="M41">
        <v>23</v>
      </c>
      <c r="N41">
        <v>2</v>
      </c>
      <c r="O41">
        <v>13</v>
      </c>
      <c r="P41">
        <v>4</v>
      </c>
      <c r="Q41">
        <v>-0.2</v>
      </c>
      <c r="R41">
        <v>440</v>
      </c>
      <c r="S41">
        <v>1.4</v>
      </c>
      <c r="T41">
        <v>0.4</v>
      </c>
      <c r="V41">
        <v>3</v>
      </c>
      <c r="W41">
        <v>16</v>
      </c>
      <c r="Y41">
        <v>185</v>
      </c>
      <c r="Z41">
        <v>4</v>
      </c>
      <c r="AB41">
        <v>-2</v>
      </c>
      <c r="AC41">
        <v>56.9</v>
      </c>
      <c r="AD41">
        <v>195</v>
      </c>
      <c r="AE41">
        <v>1.7</v>
      </c>
    </row>
    <row r="42" spans="1:31" x14ac:dyDescent="0.3">
      <c r="A42" t="s">
        <v>171</v>
      </c>
      <c r="B42" t="s">
        <v>172</v>
      </c>
      <c r="C42" s="1" t="str">
        <f t="shared" si="4"/>
        <v>21:0700</v>
      </c>
      <c r="D42" s="1" t="str">
        <f t="shared" si="5"/>
        <v>21:0088</v>
      </c>
      <c r="E42" t="s">
        <v>173</v>
      </c>
      <c r="F42" t="s">
        <v>174</v>
      </c>
      <c r="H42">
        <v>56.7562298</v>
      </c>
      <c r="I42">
        <v>-100.9374335</v>
      </c>
      <c r="J42" s="1" t="str">
        <f t="shared" si="6"/>
        <v>NGR lake sediment grab sample</v>
      </c>
      <c r="K42" s="1" t="str">
        <f t="shared" si="7"/>
        <v>&lt;177 micron (NGR)</v>
      </c>
      <c r="L42">
        <v>68</v>
      </c>
      <c r="M42">
        <v>25</v>
      </c>
      <c r="N42">
        <v>-2</v>
      </c>
      <c r="O42">
        <v>12</v>
      </c>
      <c r="P42">
        <v>3</v>
      </c>
      <c r="Q42">
        <v>-0.2</v>
      </c>
      <c r="R42">
        <v>360</v>
      </c>
      <c r="S42">
        <v>1.4</v>
      </c>
      <c r="T42">
        <v>0.5</v>
      </c>
      <c r="U42">
        <v>2</v>
      </c>
      <c r="V42">
        <v>3</v>
      </c>
      <c r="W42">
        <v>16</v>
      </c>
      <c r="X42">
        <v>-0.2</v>
      </c>
      <c r="Y42">
        <v>181</v>
      </c>
      <c r="Z42">
        <v>3</v>
      </c>
      <c r="AA42">
        <v>36</v>
      </c>
      <c r="AB42">
        <v>-2</v>
      </c>
      <c r="AC42">
        <v>63.25</v>
      </c>
      <c r="AD42">
        <v>145</v>
      </c>
      <c r="AE42">
        <v>1.7</v>
      </c>
    </row>
    <row r="43" spans="1:31" x14ac:dyDescent="0.3">
      <c r="A43" t="s">
        <v>175</v>
      </c>
      <c r="B43" t="s">
        <v>176</v>
      </c>
      <c r="C43" s="1" t="str">
        <f t="shared" si="4"/>
        <v>21:0700</v>
      </c>
      <c r="D43" s="1" t="str">
        <f t="shared" si="5"/>
        <v>21:0088</v>
      </c>
      <c r="E43" t="s">
        <v>173</v>
      </c>
      <c r="F43" t="s">
        <v>177</v>
      </c>
      <c r="H43">
        <v>56.7562298</v>
      </c>
      <c r="I43">
        <v>-100.9374335</v>
      </c>
      <c r="J43" s="1" t="str">
        <f t="shared" si="6"/>
        <v>NGR lake sediment grab sample</v>
      </c>
      <c r="K43" s="1" t="str">
        <f t="shared" si="7"/>
        <v>&lt;177 micron (NGR)</v>
      </c>
      <c r="L43">
        <v>65</v>
      </c>
      <c r="M43">
        <v>25</v>
      </c>
      <c r="N43">
        <v>2</v>
      </c>
      <c r="O43">
        <v>12</v>
      </c>
      <c r="P43">
        <v>3</v>
      </c>
      <c r="Q43">
        <v>-0.2</v>
      </c>
      <c r="R43">
        <v>360</v>
      </c>
      <c r="S43">
        <v>1.4</v>
      </c>
      <c r="T43">
        <v>0.4</v>
      </c>
      <c r="V43">
        <v>5</v>
      </c>
      <c r="W43">
        <v>18</v>
      </c>
      <c r="Y43">
        <v>181</v>
      </c>
      <c r="Z43">
        <v>11</v>
      </c>
      <c r="AB43">
        <v>-2</v>
      </c>
      <c r="AC43">
        <v>63.15</v>
      </c>
      <c r="AD43">
        <v>135</v>
      </c>
      <c r="AE43">
        <v>1.7</v>
      </c>
    </row>
    <row r="44" spans="1:31" x14ac:dyDescent="0.3">
      <c r="A44" t="s">
        <v>178</v>
      </c>
      <c r="B44" t="s">
        <v>179</v>
      </c>
      <c r="C44" s="1" t="str">
        <f t="shared" si="4"/>
        <v>21:0700</v>
      </c>
      <c r="D44" s="1" t="str">
        <f t="shared" si="5"/>
        <v>21:0088</v>
      </c>
      <c r="E44" t="s">
        <v>180</v>
      </c>
      <c r="F44" t="s">
        <v>181</v>
      </c>
      <c r="H44">
        <v>56.753865300000001</v>
      </c>
      <c r="I44">
        <v>-100.9276608</v>
      </c>
      <c r="J44" s="1" t="str">
        <f t="shared" si="6"/>
        <v>NGR lake sediment grab sample</v>
      </c>
      <c r="K44" s="1" t="str">
        <f t="shared" si="7"/>
        <v>&lt;177 micron (NGR)</v>
      </c>
      <c r="L44">
        <v>67</v>
      </c>
      <c r="M44">
        <v>23</v>
      </c>
      <c r="N44">
        <v>6</v>
      </c>
      <c r="O44">
        <v>11</v>
      </c>
      <c r="P44">
        <v>4</v>
      </c>
      <c r="Q44">
        <v>-0.2</v>
      </c>
      <c r="R44">
        <v>320</v>
      </c>
      <c r="S44">
        <v>1.3</v>
      </c>
      <c r="T44">
        <v>0.2</v>
      </c>
      <c r="U44">
        <v>1.2</v>
      </c>
      <c r="V44">
        <v>4</v>
      </c>
      <c r="W44">
        <v>16</v>
      </c>
      <c r="X44">
        <v>-0.2</v>
      </c>
      <c r="Y44">
        <v>203</v>
      </c>
      <c r="Z44">
        <v>4</v>
      </c>
      <c r="AA44">
        <v>36</v>
      </c>
      <c r="AB44">
        <v>-2</v>
      </c>
      <c r="AC44">
        <v>63.65</v>
      </c>
      <c r="AD44">
        <v>150</v>
      </c>
      <c r="AE44">
        <v>2.2000000000000002</v>
      </c>
    </row>
    <row r="45" spans="1:31" x14ac:dyDescent="0.3">
      <c r="A45" t="s">
        <v>182</v>
      </c>
      <c r="B45" t="s">
        <v>183</v>
      </c>
      <c r="C45" s="1" t="str">
        <f t="shared" si="4"/>
        <v>21:0700</v>
      </c>
      <c r="D45" s="1" t="str">
        <f t="shared" si="5"/>
        <v>21:0088</v>
      </c>
      <c r="E45" t="s">
        <v>180</v>
      </c>
      <c r="F45" t="s">
        <v>184</v>
      </c>
      <c r="H45">
        <v>56.753865300000001</v>
      </c>
      <c r="I45">
        <v>-100.9276608</v>
      </c>
      <c r="J45" s="1" t="str">
        <f t="shared" si="6"/>
        <v>NGR lake sediment grab sample</v>
      </c>
      <c r="K45" s="1" t="str">
        <f t="shared" si="7"/>
        <v>&lt;177 micron (NGR)</v>
      </c>
      <c r="L45">
        <v>63</v>
      </c>
      <c r="M45">
        <v>24</v>
      </c>
      <c r="N45">
        <v>3</v>
      </c>
      <c r="O45">
        <v>10</v>
      </c>
      <c r="P45">
        <v>3</v>
      </c>
      <c r="Q45">
        <v>-0.2</v>
      </c>
      <c r="R45">
        <v>370</v>
      </c>
      <c r="S45">
        <v>1.3</v>
      </c>
      <c r="T45">
        <v>0.4</v>
      </c>
      <c r="V45">
        <v>4</v>
      </c>
      <c r="W45">
        <v>18</v>
      </c>
      <c r="Y45">
        <v>208</v>
      </c>
      <c r="Z45">
        <v>3</v>
      </c>
      <c r="AB45">
        <v>-2</v>
      </c>
      <c r="AC45">
        <v>63.95</v>
      </c>
      <c r="AD45">
        <v>145</v>
      </c>
      <c r="AE45">
        <v>2.4</v>
      </c>
    </row>
    <row r="46" spans="1:31" x14ac:dyDescent="0.3">
      <c r="A46" t="s">
        <v>185</v>
      </c>
      <c r="B46" t="s">
        <v>186</v>
      </c>
      <c r="C46" s="1" t="str">
        <f t="shared" si="4"/>
        <v>21:0700</v>
      </c>
      <c r="D46" s="1" t="str">
        <f t="shared" si="5"/>
        <v>21:0088</v>
      </c>
      <c r="E46" t="s">
        <v>187</v>
      </c>
      <c r="F46" t="s">
        <v>188</v>
      </c>
      <c r="H46">
        <v>56.619419100000002</v>
      </c>
      <c r="I46">
        <v>-100.8932604</v>
      </c>
      <c r="J46" s="1" t="str">
        <f t="shared" si="6"/>
        <v>NGR lake sediment grab sample</v>
      </c>
      <c r="K46" s="1" t="str">
        <f t="shared" si="7"/>
        <v>&lt;177 micron (NGR)</v>
      </c>
      <c r="L46">
        <v>136</v>
      </c>
      <c r="M46">
        <v>19</v>
      </c>
      <c r="N46">
        <v>10</v>
      </c>
      <c r="O46">
        <v>17</v>
      </c>
      <c r="P46">
        <v>16</v>
      </c>
      <c r="Q46">
        <v>-0.2</v>
      </c>
      <c r="R46">
        <v>1500</v>
      </c>
      <c r="S46">
        <v>5.6</v>
      </c>
      <c r="T46">
        <v>-0.2</v>
      </c>
      <c r="U46">
        <v>2</v>
      </c>
      <c r="V46">
        <v>3</v>
      </c>
      <c r="W46">
        <v>50</v>
      </c>
      <c r="X46">
        <v>-0.2</v>
      </c>
      <c r="Y46">
        <v>713</v>
      </c>
      <c r="Z46">
        <v>8</v>
      </c>
      <c r="AA46">
        <v>68</v>
      </c>
      <c r="AB46">
        <v>2</v>
      </c>
      <c r="AC46">
        <v>20.25</v>
      </c>
      <c r="AD46">
        <v>335</v>
      </c>
      <c r="AE46">
        <v>2.8</v>
      </c>
    </row>
    <row r="47" spans="1:31" x14ac:dyDescent="0.3">
      <c r="A47" t="s">
        <v>189</v>
      </c>
      <c r="B47" t="s">
        <v>190</v>
      </c>
      <c r="C47" s="1" t="str">
        <f t="shared" si="4"/>
        <v>21:0700</v>
      </c>
      <c r="D47" s="1" t="str">
        <f t="shared" si="5"/>
        <v>21:0088</v>
      </c>
      <c r="E47" t="s">
        <v>187</v>
      </c>
      <c r="F47" t="s">
        <v>191</v>
      </c>
      <c r="H47">
        <v>56.619419100000002</v>
      </c>
      <c r="I47">
        <v>-100.8932604</v>
      </c>
      <c r="J47" s="1" t="str">
        <f t="shared" si="6"/>
        <v>NGR lake sediment grab sample</v>
      </c>
      <c r="K47" s="1" t="str">
        <f t="shared" si="7"/>
        <v>&lt;177 micron (NGR)</v>
      </c>
      <c r="L47">
        <v>131</v>
      </c>
      <c r="M47">
        <v>19</v>
      </c>
      <c r="N47">
        <v>10</v>
      </c>
      <c r="O47">
        <v>17</v>
      </c>
      <c r="P47">
        <v>15</v>
      </c>
      <c r="Q47">
        <v>-0.2</v>
      </c>
      <c r="R47">
        <v>1600</v>
      </c>
      <c r="S47">
        <v>3.8</v>
      </c>
      <c r="T47">
        <v>0.2</v>
      </c>
      <c r="U47">
        <v>2</v>
      </c>
      <c r="V47">
        <v>5</v>
      </c>
      <c r="W47">
        <v>50</v>
      </c>
      <c r="X47">
        <v>-0.2</v>
      </c>
      <c r="Y47">
        <v>697</v>
      </c>
      <c r="Z47">
        <v>4</v>
      </c>
      <c r="AA47">
        <v>68</v>
      </c>
      <c r="AB47">
        <v>-2</v>
      </c>
      <c r="AC47">
        <v>18.899999999999999</v>
      </c>
      <c r="AD47">
        <v>485</v>
      </c>
      <c r="AE47">
        <v>2.8</v>
      </c>
    </row>
    <row r="48" spans="1:31" x14ac:dyDescent="0.3">
      <c r="A48" t="s">
        <v>192</v>
      </c>
      <c r="B48" t="s">
        <v>193</v>
      </c>
      <c r="C48" s="1" t="str">
        <f t="shared" si="4"/>
        <v>21:0700</v>
      </c>
      <c r="D48" s="1" t="str">
        <f t="shared" si="5"/>
        <v>21:0088</v>
      </c>
      <c r="E48" t="s">
        <v>194</v>
      </c>
      <c r="F48" t="s">
        <v>195</v>
      </c>
      <c r="H48">
        <v>56.641146999999997</v>
      </c>
      <c r="I48">
        <v>-100.8586342</v>
      </c>
      <c r="J48" s="1" t="str">
        <f t="shared" si="6"/>
        <v>NGR lake sediment grab sample</v>
      </c>
      <c r="K48" s="1" t="str">
        <f t="shared" si="7"/>
        <v>&lt;177 micron (NGR)</v>
      </c>
      <c r="L48">
        <v>92</v>
      </c>
      <c r="M48">
        <v>24</v>
      </c>
      <c r="N48">
        <v>9</v>
      </c>
      <c r="O48">
        <v>23</v>
      </c>
      <c r="P48">
        <v>10</v>
      </c>
      <c r="Q48">
        <v>-0.2</v>
      </c>
      <c r="R48">
        <v>680</v>
      </c>
      <c r="S48">
        <v>3</v>
      </c>
      <c r="T48">
        <v>0.2</v>
      </c>
      <c r="U48">
        <v>1.2</v>
      </c>
      <c r="V48">
        <v>3</v>
      </c>
      <c r="W48">
        <v>46</v>
      </c>
      <c r="X48">
        <v>-0.2</v>
      </c>
      <c r="Y48">
        <v>576</v>
      </c>
      <c r="Z48">
        <v>7</v>
      </c>
      <c r="AA48">
        <v>36</v>
      </c>
      <c r="AB48">
        <v>2</v>
      </c>
      <c r="AC48">
        <v>29.7</v>
      </c>
      <c r="AD48">
        <v>520</v>
      </c>
      <c r="AE48">
        <v>5.6</v>
      </c>
    </row>
    <row r="49" spans="1:31" x14ac:dyDescent="0.3">
      <c r="A49" t="s">
        <v>196</v>
      </c>
      <c r="B49" t="s">
        <v>197</v>
      </c>
      <c r="C49" s="1" t="str">
        <f t="shared" si="4"/>
        <v>21:0700</v>
      </c>
      <c r="D49" s="1" t="str">
        <f t="shared" si="5"/>
        <v>21:0088</v>
      </c>
      <c r="E49" t="s">
        <v>194</v>
      </c>
      <c r="F49" t="s">
        <v>198</v>
      </c>
      <c r="H49">
        <v>56.641146999999997</v>
      </c>
      <c r="I49">
        <v>-100.8586342</v>
      </c>
      <c r="J49" s="1" t="str">
        <f t="shared" si="6"/>
        <v>NGR lake sediment grab sample</v>
      </c>
      <c r="K49" s="1" t="str">
        <f t="shared" si="7"/>
        <v>&lt;177 micron (NGR)</v>
      </c>
      <c r="L49">
        <v>91</v>
      </c>
      <c r="M49">
        <v>24</v>
      </c>
      <c r="N49">
        <v>11</v>
      </c>
      <c r="O49">
        <v>24</v>
      </c>
      <c r="P49">
        <v>9</v>
      </c>
      <c r="Q49">
        <v>-0.2</v>
      </c>
      <c r="R49">
        <v>650</v>
      </c>
      <c r="S49">
        <v>3</v>
      </c>
      <c r="T49">
        <v>0.2</v>
      </c>
      <c r="V49">
        <v>3</v>
      </c>
      <c r="W49">
        <v>46</v>
      </c>
      <c r="Y49">
        <v>592</v>
      </c>
      <c r="Z49">
        <v>6</v>
      </c>
      <c r="AB49">
        <v>2</v>
      </c>
      <c r="AC49">
        <v>29.4</v>
      </c>
      <c r="AD49">
        <v>570</v>
      </c>
      <c r="AE49">
        <v>7.1</v>
      </c>
    </row>
    <row r="50" spans="1:31" x14ac:dyDescent="0.3">
      <c r="A50" t="s">
        <v>199</v>
      </c>
      <c r="B50" t="s">
        <v>200</v>
      </c>
      <c r="C50" s="1" t="str">
        <f t="shared" si="4"/>
        <v>21:0700</v>
      </c>
      <c r="D50" s="1" t="str">
        <f t="shared" si="5"/>
        <v>21:0088</v>
      </c>
      <c r="E50" t="s">
        <v>201</v>
      </c>
      <c r="F50" t="s">
        <v>202</v>
      </c>
      <c r="H50">
        <v>56.632832299999997</v>
      </c>
      <c r="I50">
        <v>-100.8190962</v>
      </c>
      <c r="J50" s="1" t="str">
        <f t="shared" si="6"/>
        <v>NGR lake sediment grab sample</v>
      </c>
      <c r="K50" s="1" t="str">
        <f t="shared" si="7"/>
        <v>&lt;177 micron (NGR)</v>
      </c>
      <c r="L50">
        <v>42</v>
      </c>
      <c r="M50">
        <v>8</v>
      </c>
      <c r="N50">
        <v>9</v>
      </c>
      <c r="O50">
        <v>11</v>
      </c>
      <c r="P50">
        <v>11</v>
      </c>
      <c r="Q50">
        <v>-0.2</v>
      </c>
      <c r="R50">
        <v>1800</v>
      </c>
      <c r="S50">
        <v>2.2999999999999998</v>
      </c>
      <c r="T50">
        <v>0.2</v>
      </c>
      <c r="V50">
        <v>2</v>
      </c>
      <c r="W50">
        <v>32</v>
      </c>
      <c r="Y50">
        <v>853</v>
      </c>
      <c r="Z50">
        <v>3</v>
      </c>
      <c r="AB50">
        <v>2</v>
      </c>
      <c r="AC50">
        <v>3.55</v>
      </c>
      <c r="AD50">
        <v>335</v>
      </c>
      <c r="AE50">
        <v>2</v>
      </c>
    </row>
    <row r="51" spans="1:31" x14ac:dyDescent="0.3">
      <c r="A51" t="s">
        <v>203</v>
      </c>
      <c r="B51" t="s">
        <v>204</v>
      </c>
      <c r="C51" s="1" t="str">
        <f t="shared" si="4"/>
        <v>21:0700</v>
      </c>
      <c r="D51" s="1" t="str">
        <f t="shared" si="5"/>
        <v>21:0088</v>
      </c>
      <c r="E51" t="s">
        <v>201</v>
      </c>
      <c r="F51" t="s">
        <v>205</v>
      </c>
      <c r="H51">
        <v>56.632832299999997</v>
      </c>
      <c r="I51">
        <v>-100.8190962</v>
      </c>
      <c r="J51" s="1" t="str">
        <f t="shared" si="6"/>
        <v>NGR lake sediment grab sample</v>
      </c>
      <c r="K51" s="1" t="str">
        <f t="shared" si="7"/>
        <v>&lt;177 micron (NGR)</v>
      </c>
      <c r="L51">
        <v>92</v>
      </c>
      <c r="M51">
        <v>16</v>
      </c>
      <c r="N51">
        <v>15</v>
      </c>
      <c r="O51">
        <v>17</v>
      </c>
      <c r="P51">
        <v>18</v>
      </c>
      <c r="Q51">
        <v>-0.2</v>
      </c>
      <c r="R51">
        <v>3100</v>
      </c>
      <c r="S51">
        <v>5.5</v>
      </c>
      <c r="T51">
        <v>-0.2</v>
      </c>
      <c r="U51">
        <v>3.6</v>
      </c>
      <c r="V51">
        <v>3</v>
      </c>
      <c r="W51">
        <v>60</v>
      </c>
      <c r="X51">
        <v>-0.2</v>
      </c>
      <c r="Y51">
        <v>822</v>
      </c>
      <c r="Z51">
        <v>3</v>
      </c>
      <c r="AA51">
        <v>41</v>
      </c>
      <c r="AB51">
        <v>-2</v>
      </c>
      <c r="AC51">
        <v>9.25</v>
      </c>
      <c r="AD51">
        <v>520</v>
      </c>
      <c r="AE51">
        <v>2.6</v>
      </c>
    </row>
    <row r="52" spans="1:31" x14ac:dyDescent="0.3">
      <c r="A52" t="s">
        <v>206</v>
      </c>
      <c r="B52" t="s">
        <v>207</v>
      </c>
      <c r="C52" s="1" t="str">
        <f t="shared" si="4"/>
        <v>21:0700</v>
      </c>
      <c r="D52" s="1" t="str">
        <f t="shared" si="5"/>
        <v>21:0088</v>
      </c>
      <c r="E52" t="s">
        <v>208</v>
      </c>
      <c r="F52" t="s">
        <v>209</v>
      </c>
      <c r="H52">
        <v>56.717199399999998</v>
      </c>
      <c r="I52">
        <v>-100.78231529999999</v>
      </c>
      <c r="J52" s="1" t="str">
        <f t="shared" si="6"/>
        <v>NGR lake sediment grab sample</v>
      </c>
      <c r="K52" s="1" t="str">
        <f t="shared" si="7"/>
        <v>&lt;177 micron (NGR)</v>
      </c>
      <c r="L52">
        <v>115</v>
      </c>
      <c r="M52">
        <v>24</v>
      </c>
      <c r="N52">
        <v>9</v>
      </c>
      <c r="O52">
        <v>26</v>
      </c>
      <c r="P52">
        <v>13</v>
      </c>
      <c r="Q52">
        <v>-0.2</v>
      </c>
      <c r="R52">
        <v>630</v>
      </c>
      <c r="S52">
        <v>3.3</v>
      </c>
      <c r="T52">
        <v>0.2</v>
      </c>
      <c r="V52">
        <v>2</v>
      </c>
      <c r="W52">
        <v>44</v>
      </c>
      <c r="Y52">
        <v>539</v>
      </c>
      <c r="Z52">
        <v>3</v>
      </c>
      <c r="AB52">
        <v>-2</v>
      </c>
      <c r="AC52">
        <v>23.4</v>
      </c>
      <c r="AD52">
        <v>450</v>
      </c>
      <c r="AE52">
        <v>2.8</v>
      </c>
    </row>
    <row r="53" spans="1:31" x14ac:dyDescent="0.3">
      <c r="A53" t="s">
        <v>210</v>
      </c>
      <c r="B53" t="s">
        <v>211</v>
      </c>
      <c r="C53" s="1" t="str">
        <f t="shared" si="4"/>
        <v>21:0700</v>
      </c>
      <c r="D53" s="1" t="str">
        <f t="shared" si="5"/>
        <v>21:0088</v>
      </c>
      <c r="E53" t="s">
        <v>208</v>
      </c>
      <c r="F53" t="s">
        <v>212</v>
      </c>
      <c r="H53">
        <v>56.717199399999998</v>
      </c>
      <c r="I53">
        <v>-100.78231529999999</v>
      </c>
      <c r="J53" s="1" t="str">
        <f t="shared" si="6"/>
        <v>NGR lake sediment grab sample</v>
      </c>
      <c r="K53" s="1" t="str">
        <f t="shared" si="7"/>
        <v>&lt;177 micron (NGR)</v>
      </c>
      <c r="L53">
        <v>110</v>
      </c>
      <c r="M53">
        <v>21</v>
      </c>
      <c r="N53">
        <v>7</v>
      </c>
      <c r="O53">
        <v>26</v>
      </c>
      <c r="P53">
        <v>12</v>
      </c>
      <c r="Q53">
        <v>-0.2</v>
      </c>
      <c r="R53">
        <v>660</v>
      </c>
      <c r="S53">
        <v>3.3</v>
      </c>
      <c r="T53">
        <v>0.2</v>
      </c>
      <c r="U53">
        <v>1.2</v>
      </c>
      <c r="V53">
        <v>2</v>
      </c>
      <c r="W53">
        <v>42</v>
      </c>
      <c r="X53">
        <v>-0.2</v>
      </c>
      <c r="Y53">
        <v>517</v>
      </c>
      <c r="Z53">
        <v>3</v>
      </c>
      <c r="AA53">
        <v>54</v>
      </c>
      <c r="AB53">
        <v>-2</v>
      </c>
      <c r="AC53">
        <v>24.1</v>
      </c>
      <c r="AD53">
        <v>450</v>
      </c>
      <c r="AE53">
        <v>2.8</v>
      </c>
    </row>
    <row r="54" spans="1:31" x14ac:dyDescent="0.3">
      <c r="A54" t="s">
        <v>213</v>
      </c>
      <c r="B54" t="s">
        <v>214</v>
      </c>
      <c r="C54" s="1" t="str">
        <f t="shared" si="4"/>
        <v>21:0700</v>
      </c>
      <c r="D54" s="1" t="str">
        <f t="shared" si="5"/>
        <v>21:0088</v>
      </c>
      <c r="E54" t="s">
        <v>215</v>
      </c>
      <c r="F54" t="s">
        <v>216</v>
      </c>
      <c r="H54">
        <v>56.692005199999997</v>
      </c>
      <c r="I54">
        <v>-100.9530766</v>
      </c>
      <c r="J54" s="1" t="str">
        <f t="shared" si="6"/>
        <v>NGR lake sediment grab sample</v>
      </c>
      <c r="K54" s="1" t="str">
        <f t="shared" si="7"/>
        <v>&lt;177 micron (NGR)</v>
      </c>
      <c r="L54">
        <v>92</v>
      </c>
      <c r="M54">
        <v>24</v>
      </c>
      <c r="N54">
        <v>6</v>
      </c>
      <c r="O54">
        <v>13</v>
      </c>
      <c r="P54">
        <v>5</v>
      </c>
      <c r="Q54">
        <v>-0.2</v>
      </c>
      <c r="R54">
        <v>420</v>
      </c>
      <c r="S54">
        <v>3</v>
      </c>
      <c r="T54">
        <v>0.2</v>
      </c>
      <c r="U54">
        <v>-1</v>
      </c>
      <c r="V54">
        <v>3</v>
      </c>
      <c r="W54">
        <v>28</v>
      </c>
      <c r="X54">
        <v>-0.2</v>
      </c>
      <c r="Y54">
        <v>321</v>
      </c>
      <c r="Z54">
        <v>1</v>
      </c>
      <c r="AA54">
        <v>72</v>
      </c>
      <c r="AB54">
        <v>2</v>
      </c>
      <c r="AC54">
        <v>32.75</v>
      </c>
      <c r="AD54">
        <v>175</v>
      </c>
      <c r="AE54">
        <v>1.7</v>
      </c>
    </row>
    <row r="55" spans="1:31" x14ac:dyDescent="0.3">
      <c r="A55" t="s">
        <v>217</v>
      </c>
      <c r="B55" t="s">
        <v>218</v>
      </c>
      <c r="C55" s="1" t="str">
        <f t="shared" si="4"/>
        <v>21:0700</v>
      </c>
      <c r="D55" s="1" t="str">
        <f t="shared" si="5"/>
        <v>21:0088</v>
      </c>
      <c r="E55" t="s">
        <v>215</v>
      </c>
      <c r="F55" t="s">
        <v>219</v>
      </c>
      <c r="H55">
        <v>56.692005199999997</v>
      </c>
      <c r="I55">
        <v>-100.9530766</v>
      </c>
      <c r="J55" s="1" t="str">
        <f t="shared" si="6"/>
        <v>NGR lake sediment grab sample</v>
      </c>
      <c r="K55" s="1" t="str">
        <f t="shared" si="7"/>
        <v>&lt;177 micron (NGR)</v>
      </c>
      <c r="L55">
        <v>106</v>
      </c>
      <c r="M55">
        <v>23</v>
      </c>
      <c r="N55">
        <v>5</v>
      </c>
      <c r="O55">
        <v>11</v>
      </c>
      <c r="P55">
        <v>6</v>
      </c>
      <c r="Q55">
        <v>-0.2</v>
      </c>
      <c r="R55">
        <v>410</v>
      </c>
      <c r="S55">
        <v>2.7</v>
      </c>
      <c r="T55">
        <v>0.5</v>
      </c>
      <c r="U55">
        <v>1.2</v>
      </c>
      <c r="V55">
        <v>3</v>
      </c>
      <c r="W55">
        <v>26</v>
      </c>
      <c r="X55">
        <v>-0.2</v>
      </c>
      <c r="Y55">
        <v>502</v>
      </c>
      <c r="Z55">
        <v>3</v>
      </c>
      <c r="AA55">
        <v>63</v>
      </c>
      <c r="AB55">
        <v>2</v>
      </c>
      <c r="AC55">
        <v>24.05</v>
      </c>
      <c r="AD55">
        <v>225</v>
      </c>
      <c r="AE55">
        <v>1.8</v>
      </c>
    </row>
    <row r="56" spans="1:31" x14ac:dyDescent="0.3">
      <c r="A56" t="s">
        <v>220</v>
      </c>
      <c r="B56" t="s">
        <v>221</v>
      </c>
      <c r="C56" s="1" t="str">
        <f t="shared" si="4"/>
        <v>21:0700</v>
      </c>
      <c r="D56" s="1" t="str">
        <f t="shared" si="5"/>
        <v>21:0088</v>
      </c>
      <c r="E56" t="s">
        <v>222</v>
      </c>
      <c r="F56" t="s">
        <v>223</v>
      </c>
      <c r="H56">
        <v>56.787224100000003</v>
      </c>
      <c r="I56">
        <v>-100.74192619999999</v>
      </c>
      <c r="J56" s="1" t="str">
        <f t="shared" si="6"/>
        <v>NGR lake sediment grab sample</v>
      </c>
      <c r="K56" s="1" t="str">
        <f t="shared" si="7"/>
        <v>&lt;177 micron (NGR)</v>
      </c>
      <c r="L56">
        <v>77</v>
      </c>
      <c r="M56">
        <v>23</v>
      </c>
      <c r="N56">
        <v>5</v>
      </c>
      <c r="O56">
        <v>17</v>
      </c>
      <c r="P56">
        <v>8</v>
      </c>
      <c r="Q56">
        <v>-0.2</v>
      </c>
      <c r="R56">
        <v>310</v>
      </c>
      <c r="S56">
        <v>1.8</v>
      </c>
      <c r="T56">
        <v>0.3</v>
      </c>
      <c r="U56">
        <v>-1</v>
      </c>
      <c r="V56">
        <v>2</v>
      </c>
      <c r="W56">
        <v>16</v>
      </c>
      <c r="X56">
        <v>-0.2</v>
      </c>
      <c r="Y56">
        <v>293</v>
      </c>
      <c r="Z56">
        <v>2</v>
      </c>
      <c r="AA56">
        <v>50</v>
      </c>
      <c r="AB56">
        <v>-2</v>
      </c>
      <c r="AC56">
        <v>49.4</v>
      </c>
      <c r="AD56">
        <v>260</v>
      </c>
      <c r="AE56">
        <v>2.2000000000000002</v>
      </c>
    </row>
    <row r="57" spans="1:31" x14ac:dyDescent="0.3">
      <c r="A57" t="s">
        <v>224</v>
      </c>
      <c r="B57" t="s">
        <v>225</v>
      </c>
      <c r="C57" s="1" t="str">
        <f t="shared" si="4"/>
        <v>21:0700</v>
      </c>
      <c r="D57" s="1" t="str">
        <f t="shared" si="5"/>
        <v>21:0088</v>
      </c>
      <c r="E57" t="s">
        <v>222</v>
      </c>
      <c r="F57" t="s">
        <v>226</v>
      </c>
      <c r="H57">
        <v>56.787224100000003</v>
      </c>
      <c r="I57">
        <v>-100.74192619999999</v>
      </c>
      <c r="J57" s="1" t="str">
        <f t="shared" si="6"/>
        <v>NGR lake sediment grab sample</v>
      </c>
      <c r="K57" s="1" t="str">
        <f t="shared" si="7"/>
        <v>&lt;177 micron (NGR)</v>
      </c>
      <c r="L57">
        <v>72</v>
      </c>
      <c r="M57">
        <v>24</v>
      </c>
      <c r="N57">
        <v>7</v>
      </c>
      <c r="O57">
        <v>17</v>
      </c>
      <c r="P57">
        <v>6</v>
      </c>
      <c r="Q57">
        <v>-0.2</v>
      </c>
      <c r="R57">
        <v>310</v>
      </c>
      <c r="S57">
        <v>1.8</v>
      </c>
      <c r="T57">
        <v>0.3</v>
      </c>
      <c r="V57">
        <v>3</v>
      </c>
      <c r="W57">
        <v>26</v>
      </c>
      <c r="Y57">
        <v>290</v>
      </c>
      <c r="Z57">
        <v>3</v>
      </c>
      <c r="AB57">
        <v>-2</v>
      </c>
      <c r="AC57">
        <v>49.6</v>
      </c>
      <c r="AD57">
        <v>235</v>
      </c>
      <c r="AE57">
        <v>2.4</v>
      </c>
    </row>
    <row r="58" spans="1:31" x14ac:dyDescent="0.3">
      <c r="A58" t="s">
        <v>227</v>
      </c>
      <c r="B58" t="s">
        <v>228</v>
      </c>
      <c r="C58" s="1" t="str">
        <f t="shared" si="4"/>
        <v>21:0700</v>
      </c>
      <c r="D58" s="1" t="str">
        <f t="shared" si="5"/>
        <v>21:0088</v>
      </c>
      <c r="E58" t="s">
        <v>229</v>
      </c>
      <c r="F58" t="s">
        <v>230</v>
      </c>
      <c r="H58">
        <v>56.789641500000002</v>
      </c>
      <c r="I58">
        <v>-100.7230473</v>
      </c>
      <c r="J58" s="1" t="str">
        <f t="shared" si="6"/>
        <v>NGR lake sediment grab sample</v>
      </c>
      <c r="K58" s="1" t="str">
        <f t="shared" si="7"/>
        <v>&lt;177 micron (NGR)</v>
      </c>
      <c r="L58">
        <v>73</v>
      </c>
      <c r="M58">
        <v>26</v>
      </c>
      <c r="N58">
        <v>12</v>
      </c>
      <c r="O58">
        <v>32</v>
      </c>
      <c r="P58">
        <v>12</v>
      </c>
      <c r="Q58">
        <v>-0.2</v>
      </c>
      <c r="R58">
        <v>460</v>
      </c>
      <c r="S58">
        <v>3</v>
      </c>
      <c r="T58">
        <v>-0.2</v>
      </c>
      <c r="U58">
        <v>2.8</v>
      </c>
      <c r="V58">
        <v>2</v>
      </c>
      <c r="W58">
        <v>56</v>
      </c>
      <c r="X58">
        <v>-0.2</v>
      </c>
      <c r="Y58">
        <v>822</v>
      </c>
      <c r="Z58">
        <v>4</v>
      </c>
      <c r="AA58">
        <v>23</v>
      </c>
      <c r="AB58">
        <v>-2</v>
      </c>
      <c r="AC58">
        <v>3.3</v>
      </c>
      <c r="AD58">
        <v>780</v>
      </c>
      <c r="AE58">
        <v>2.8</v>
      </c>
    </row>
    <row r="59" spans="1:31" x14ac:dyDescent="0.3">
      <c r="A59" t="s">
        <v>231</v>
      </c>
      <c r="B59" t="s">
        <v>232</v>
      </c>
      <c r="C59" s="1" t="str">
        <f t="shared" si="4"/>
        <v>21:0700</v>
      </c>
      <c r="D59" s="1" t="str">
        <f t="shared" si="5"/>
        <v>21:0088</v>
      </c>
      <c r="E59" t="s">
        <v>229</v>
      </c>
      <c r="F59" t="s">
        <v>233</v>
      </c>
      <c r="H59">
        <v>56.789641500000002</v>
      </c>
      <c r="I59">
        <v>-100.7230473</v>
      </c>
      <c r="J59" s="1" t="str">
        <f t="shared" si="6"/>
        <v>NGR lake sediment grab sample</v>
      </c>
      <c r="K59" s="1" t="str">
        <f t="shared" si="7"/>
        <v>&lt;177 micron (NGR)</v>
      </c>
      <c r="L59">
        <v>74</v>
      </c>
      <c r="M59">
        <v>26</v>
      </c>
      <c r="N59">
        <v>14</v>
      </c>
      <c r="O59">
        <v>30</v>
      </c>
      <c r="P59">
        <v>12</v>
      </c>
      <c r="Q59">
        <v>-0.2</v>
      </c>
      <c r="R59">
        <v>410</v>
      </c>
      <c r="S59">
        <v>3.3</v>
      </c>
      <c r="T59">
        <v>-0.2</v>
      </c>
      <c r="V59">
        <v>2</v>
      </c>
      <c r="W59">
        <v>54</v>
      </c>
      <c r="Y59">
        <v>819</v>
      </c>
      <c r="Z59">
        <v>4</v>
      </c>
      <c r="AB59">
        <v>-2</v>
      </c>
      <c r="AC59">
        <v>5.25</v>
      </c>
      <c r="AD59">
        <v>750</v>
      </c>
      <c r="AE59">
        <v>2.9</v>
      </c>
    </row>
    <row r="60" spans="1:31" x14ac:dyDescent="0.3">
      <c r="A60" t="s">
        <v>234</v>
      </c>
      <c r="B60" t="s">
        <v>235</v>
      </c>
      <c r="C60" s="1" t="str">
        <f t="shared" si="4"/>
        <v>21:0700</v>
      </c>
      <c r="D60" s="1" t="str">
        <f t="shared" si="5"/>
        <v>21:0088</v>
      </c>
      <c r="E60" t="s">
        <v>236</v>
      </c>
      <c r="F60" t="s">
        <v>237</v>
      </c>
      <c r="H60">
        <v>56.779610599999998</v>
      </c>
      <c r="I60">
        <v>-100.7075299</v>
      </c>
      <c r="J60" s="1" t="str">
        <f t="shared" si="6"/>
        <v>NGR lake sediment grab sample</v>
      </c>
      <c r="K60" s="1" t="str">
        <f t="shared" si="7"/>
        <v>&lt;177 micron (NGR)</v>
      </c>
      <c r="L60">
        <v>74</v>
      </c>
      <c r="M60">
        <v>16</v>
      </c>
      <c r="N60">
        <v>8</v>
      </c>
      <c r="O60">
        <v>19</v>
      </c>
      <c r="P60">
        <v>7</v>
      </c>
      <c r="Q60">
        <v>-0.2</v>
      </c>
      <c r="R60">
        <v>3530</v>
      </c>
      <c r="S60">
        <v>2.1</v>
      </c>
      <c r="T60">
        <v>-0.2</v>
      </c>
      <c r="U60">
        <v>1.2</v>
      </c>
      <c r="V60">
        <v>-2</v>
      </c>
      <c r="W60">
        <v>26</v>
      </c>
      <c r="X60">
        <v>-0.2</v>
      </c>
      <c r="Y60">
        <v>462</v>
      </c>
      <c r="Z60">
        <v>4</v>
      </c>
      <c r="AA60">
        <v>36</v>
      </c>
      <c r="AB60">
        <v>-2</v>
      </c>
      <c r="AC60">
        <v>35.75</v>
      </c>
      <c r="AD60">
        <v>340</v>
      </c>
      <c r="AE60">
        <v>1.7</v>
      </c>
    </row>
    <row r="61" spans="1:31" x14ac:dyDescent="0.3">
      <c r="A61" t="s">
        <v>238</v>
      </c>
      <c r="B61" t="s">
        <v>239</v>
      </c>
      <c r="C61" s="1" t="str">
        <f t="shared" si="4"/>
        <v>21:0700</v>
      </c>
      <c r="D61" s="1" t="str">
        <f t="shared" si="5"/>
        <v>21:0088</v>
      </c>
      <c r="E61" t="s">
        <v>236</v>
      </c>
      <c r="F61" t="s">
        <v>240</v>
      </c>
      <c r="H61">
        <v>56.779610599999998</v>
      </c>
      <c r="I61">
        <v>-100.7075299</v>
      </c>
      <c r="J61" s="1" t="str">
        <f t="shared" si="6"/>
        <v>NGR lake sediment grab sample</v>
      </c>
      <c r="K61" s="1" t="str">
        <f t="shared" si="7"/>
        <v>&lt;177 micron (NGR)</v>
      </c>
      <c r="L61">
        <v>80</v>
      </c>
      <c r="M61">
        <v>14</v>
      </c>
      <c r="N61">
        <v>8</v>
      </c>
      <c r="O61">
        <v>18</v>
      </c>
      <c r="P61">
        <v>7</v>
      </c>
      <c r="Q61">
        <v>-0.2</v>
      </c>
      <c r="R61">
        <v>290</v>
      </c>
      <c r="S61">
        <v>1.5</v>
      </c>
      <c r="T61">
        <v>-0.2</v>
      </c>
      <c r="V61">
        <v>3</v>
      </c>
      <c r="W61">
        <v>28</v>
      </c>
      <c r="Y61">
        <v>499</v>
      </c>
      <c r="Z61">
        <v>6</v>
      </c>
      <c r="AB61">
        <v>-2</v>
      </c>
      <c r="AC61">
        <v>31.4</v>
      </c>
      <c r="AD61">
        <v>285</v>
      </c>
      <c r="AE61">
        <v>1.3</v>
      </c>
    </row>
    <row r="62" spans="1:31" x14ac:dyDescent="0.3">
      <c r="A62" t="s">
        <v>241</v>
      </c>
      <c r="B62" t="s">
        <v>242</v>
      </c>
      <c r="C62" s="1" t="str">
        <f t="shared" si="4"/>
        <v>21:0700</v>
      </c>
      <c r="D62" s="1" t="str">
        <f t="shared" si="5"/>
        <v>21:0088</v>
      </c>
      <c r="E62" t="s">
        <v>243</v>
      </c>
      <c r="F62" t="s">
        <v>244</v>
      </c>
      <c r="H62">
        <v>56.771701899999996</v>
      </c>
      <c r="I62">
        <v>-100.69440710000001</v>
      </c>
      <c r="J62" s="1" t="str">
        <f t="shared" si="6"/>
        <v>NGR lake sediment grab sample</v>
      </c>
      <c r="K62" s="1" t="str">
        <f t="shared" si="7"/>
        <v>&lt;177 micron (NGR)</v>
      </c>
      <c r="L62">
        <v>81</v>
      </c>
      <c r="M62">
        <v>22</v>
      </c>
      <c r="N62">
        <v>7</v>
      </c>
      <c r="O62">
        <v>19</v>
      </c>
      <c r="P62">
        <v>9</v>
      </c>
      <c r="Q62">
        <v>-0.2</v>
      </c>
      <c r="R62">
        <v>465</v>
      </c>
      <c r="S62">
        <v>1.9</v>
      </c>
      <c r="T62">
        <v>0.2</v>
      </c>
      <c r="U62">
        <v>1.2</v>
      </c>
      <c r="V62">
        <v>3</v>
      </c>
      <c r="W62">
        <v>30</v>
      </c>
      <c r="X62">
        <v>0.2</v>
      </c>
      <c r="Y62">
        <v>340</v>
      </c>
      <c r="Z62">
        <v>5</v>
      </c>
      <c r="AA62">
        <v>45</v>
      </c>
      <c r="AB62">
        <v>-2</v>
      </c>
      <c r="AC62">
        <v>41</v>
      </c>
      <c r="AD62">
        <v>280</v>
      </c>
      <c r="AE62">
        <v>2</v>
      </c>
    </row>
    <row r="63" spans="1:31" x14ac:dyDescent="0.3">
      <c r="A63" t="s">
        <v>245</v>
      </c>
      <c r="B63" t="s">
        <v>246</v>
      </c>
      <c r="C63" s="1" t="str">
        <f t="shared" si="4"/>
        <v>21:0700</v>
      </c>
      <c r="D63" s="1" t="str">
        <f t="shared" si="5"/>
        <v>21:0088</v>
      </c>
      <c r="E63" t="s">
        <v>243</v>
      </c>
      <c r="F63" t="s">
        <v>247</v>
      </c>
      <c r="H63">
        <v>56.771701899999996</v>
      </c>
      <c r="I63">
        <v>-100.69440710000001</v>
      </c>
      <c r="J63" s="1" t="str">
        <f t="shared" si="6"/>
        <v>NGR lake sediment grab sample</v>
      </c>
      <c r="K63" s="1" t="str">
        <f t="shared" si="7"/>
        <v>&lt;177 micron (NGR)</v>
      </c>
      <c r="L63">
        <v>84</v>
      </c>
      <c r="M63">
        <v>24</v>
      </c>
      <c r="N63">
        <v>7</v>
      </c>
      <c r="O63">
        <v>20</v>
      </c>
      <c r="P63">
        <v>8</v>
      </c>
      <c r="Q63">
        <v>-0.2</v>
      </c>
      <c r="R63">
        <v>490</v>
      </c>
      <c r="S63">
        <v>1.9</v>
      </c>
      <c r="T63">
        <v>0.2</v>
      </c>
      <c r="V63">
        <v>5</v>
      </c>
      <c r="W63">
        <v>30</v>
      </c>
      <c r="Y63">
        <v>343</v>
      </c>
      <c r="Z63">
        <v>2</v>
      </c>
      <c r="AB63">
        <v>-2</v>
      </c>
      <c r="AC63">
        <v>41.35</v>
      </c>
      <c r="AD63">
        <v>295</v>
      </c>
      <c r="AE63">
        <v>2.2000000000000002</v>
      </c>
    </row>
    <row r="64" spans="1:31" x14ac:dyDescent="0.3">
      <c r="A64" t="s">
        <v>248</v>
      </c>
      <c r="B64" t="s">
        <v>249</v>
      </c>
      <c r="C64" s="1" t="str">
        <f t="shared" si="4"/>
        <v>21:0700</v>
      </c>
      <c r="D64" s="1" t="str">
        <f t="shared" si="5"/>
        <v>21:0088</v>
      </c>
      <c r="E64" t="s">
        <v>250</v>
      </c>
      <c r="F64" t="s">
        <v>251</v>
      </c>
      <c r="H64">
        <v>56.772835399999998</v>
      </c>
      <c r="I64">
        <v>-100.69364</v>
      </c>
      <c r="J64" s="1" t="str">
        <f t="shared" si="6"/>
        <v>NGR lake sediment grab sample</v>
      </c>
      <c r="K64" s="1" t="str">
        <f t="shared" si="7"/>
        <v>&lt;177 micron (NGR)</v>
      </c>
      <c r="L64">
        <v>108</v>
      </c>
      <c r="M64">
        <v>33</v>
      </c>
      <c r="N64">
        <v>17</v>
      </c>
      <c r="O64">
        <v>41</v>
      </c>
      <c r="P64">
        <v>17</v>
      </c>
      <c r="Q64">
        <v>-0.2</v>
      </c>
      <c r="R64">
        <v>790</v>
      </c>
      <c r="S64">
        <v>4.7</v>
      </c>
      <c r="T64">
        <v>-0.2</v>
      </c>
      <c r="U64">
        <v>2.8</v>
      </c>
      <c r="V64">
        <v>7</v>
      </c>
      <c r="W64">
        <v>66</v>
      </c>
      <c r="X64">
        <v>0.2</v>
      </c>
      <c r="Y64">
        <v>900</v>
      </c>
      <c r="Z64">
        <v>6</v>
      </c>
      <c r="AA64">
        <v>32</v>
      </c>
      <c r="AB64">
        <v>-2</v>
      </c>
      <c r="AC64">
        <v>7.95</v>
      </c>
      <c r="AD64">
        <v>810</v>
      </c>
      <c r="AE64">
        <v>2</v>
      </c>
    </row>
    <row r="65" spans="1:31" x14ac:dyDescent="0.3">
      <c r="A65" t="s">
        <v>252</v>
      </c>
      <c r="B65" t="s">
        <v>253</v>
      </c>
      <c r="C65" s="1" t="str">
        <f t="shared" si="4"/>
        <v>21:0700</v>
      </c>
      <c r="D65" s="1" t="str">
        <f t="shared" si="5"/>
        <v>21:0088</v>
      </c>
      <c r="E65" t="s">
        <v>250</v>
      </c>
      <c r="F65" t="s">
        <v>254</v>
      </c>
      <c r="H65">
        <v>56.772835399999998</v>
      </c>
      <c r="I65">
        <v>-100.69364</v>
      </c>
      <c r="J65" s="1" t="str">
        <f t="shared" si="6"/>
        <v>NGR lake sediment grab sample</v>
      </c>
      <c r="K65" s="1" t="str">
        <f t="shared" si="7"/>
        <v>&lt;177 micron (NGR)</v>
      </c>
      <c r="L65">
        <v>75</v>
      </c>
      <c r="M65">
        <v>22</v>
      </c>
      <c r="N65">
        <v>13</v>
      </c>
      <c r="O65">
        <v>29</v>
      </c>
      <c r="P65">
        <v>11</v>
      </c>
      <c r="Q65">
        <v>-0.2</v>
      </c>
      <c r="R65">
        <v>470</v>
      </c>
      <c r="S65">
        <v>3.2</v>
      </c>
      <c r="T65">
        <v>-0.2</v>
      </c>
      <c r="V65">
        <v>5</v>
      </c>
      <c r="W65">
        <v>49</v>
      </c>
      <c r="Y65">
        <v>865</v>
      </c>
      <c r="Z65">
        <v>10</v>
      </c>
      <c r="AB65">
        <v>-2</v>
      </c>
      <c r="AC65">
        <v>6.1</v>
      </c>
      <c r="AD65">
        <v>650</v>
      </c>
      <c r="AE65">
        <v>2</v>
      </c>
    </row>
    <row r="66" spans="1:31" x14ac:dyDescent="0.3">
      <c r="A66" t="s">
        <v>255</v>
      </c>
      <c r="B66" t="s">
        <v>256</v>
      </c>
      <c r="C66" s="1" t="str">
        <f t="shared" ref="C66:C75" si="8">HYPERLINK("http://geochem.nrcan.gc.ca/cdogs/content/bdl/bdl210700_e.htm", "21:0700")</f>
        <v>21:0700</v>
      </c>
      <c r="D66" s="1" t="str">
        <f t="shared" ref="D66:D75" si="9">HYPERLINK("http://geochem.nrcan.gc.ca/cdogs/content/svy/svy210088_e.htm", "21:0088")</f>
        <v>21:0088</v>
      </c>
      <c r="E66" t="s">
        <v>257</v>
      </c>
      <c r="F66" t="s">
        <v>258</v>
      </c>
      <c r="H66">
        <v>56.7739689</v>
      </c>
      <c r="I66">
        <v>-100.6928729</v>
      </c>
      <c r="J66" s="1" t="str">
        <f t="shared" ref="J66:J75" si="10">HYPERLINK("http://geochem.nrcan.gc.ca/cdogs/content/kwd/kwd020027_e.htm", "NGR lake sediment grab sample")</f>
        <v>NGR lake sediment grab sample</v>
      </c>
      <c r="K66" s="1" t="str">
        <f t="shared" ref="K66:K75" si="11">HYPERLINK("http://geochem.nrcan.gc.ca/cdogs/content/kwd/kwd080006_e.htm", "&lt;177 micron (NGR)")</f>
        <v>&lt;177 micron (NGR)</v>
      </c>
      <c r="L66">
        <v>68</v>
      </c>
      <c r="M66">
        <v>17</v>
      </c>
      <c r="N66">
        <v>5</v>
      </c>
      <c r="O66">
        <v>17</v>
      </c>
      <c r="P66">
        <v>9</v>
      </c>
      <c r="Q66">
        <v>-0.2</v>
      </c>
      <c r="R66">
        <v>410</v>
      </c>
      <c r="S66">
        <v>1.8</v>
      </c>
      <c r="T66">
        <v>-0.2</v>
      </c>
      <c r="U66">
        <v>1.6</v>
      </c>
      <c r="V66">
        <v>2</v>
      </c>
      <c r="W66">
        <v>30</v>
      </c>
      <c r="X66">
        <v>-0.2</v>
      </c>
      <c r="Y66">
        <v>602</v>
      </c>
      <c r="Z66">
        <v>1</v>
      </c>
      <c r="AA66">
        <v>36</v>
      </c>
      <c r="AB66">
        <v>-2</v>
      </c>
      <c r="AC66">
        <v>24.7</v>
      </c>
      <c r="AD66">
        <v>350</v>
      </c>
      <c r="AE66">
        <v>1.7</v>
      </c>
    </row>
    <row r="67" spans="1:31" x14ac:dyDescent="0.3">
      <c r="A67" t="s">
        <v>259</v>
      </c>
      <c r="B67" t="s">
        <v>260</v>
      </c>
      <c r="C67" s="1" t="str">
        <f t="shared" si="8"/>
        <v>21:0700</v>
      </c>
      <c r="D67" s="1" t="str">
        <f t="shared" si="9"/>
        <v>21:0088</v>
      </c>
      <c r="E67" t="s">
        <v>257</v>
      </c>
      <c r="F67" t="s">
        <v>261</v>
      </c>
      <c r="H67">
        <v>56.7739689</v>
      </c>
      <c r="I67">
        <v>-100.6928729</v>
      </c>
      <c r="J67" s="1" t="str">
        <f t="shared" si="10"/>
        <v>NGR lake sediment grab sample</v>
      </c>
      <c r="K67" s="1" t="str">
        <f t="shared" si="11"/>
        <v>&lt;177 micron (NGR)</v>
      </c>
      <c r="L67">
        <v>57</v>
      </c>
      <c r="M67">
        <v>13</v>
      </c>
      <c r="N67">
        <v>6</v>
      </c>
      <c r="O67">
        <v>13</v>
      </c>
      <c r="P67">
        <v>9</v>
      </c>
      <c r="Q67">
        <v>-0.2</v>
      </c>
      <c r="R67">
        <v>330</v>
      </c>
      <c r="S67">
        <v>1.5</v>
      </c>
      <c r="T67">
        <v>-0.2</v>
      </c>
      <c r="V67">
        <v>3</v>
      </c>
      <c r="W67">
        <v>25</v>
      </c>
      <c r="Y67">
        <v>617</v>
      </c>
      <c r="Z67">
        <v>5</v>
      </c>
      <c r="AB67">
        <v>-2</v>
      </c>
      <c r="AC67">
        <v>20.95</v>
      </c>
      <c r="AD67">
        <v>270</v>
      </c>
      <c r="AE67">
        <v>1.7</v>
      </c>
    </row>
    <row r="68" spans="1:31" x14ac:dyDescent="0.3">
      <c r="A68" t="s">
        <v>262</v>
      </c>
      <c r="B68" t="s">
        <v>263</v>
      </c>
      <c r="C68" s="1" t="str">
        <f t="shared" si="8"/>
        <v>21:0700</v>
      </c>
      <c r="D68" s="1" t="str">
        <f t="shared" si="9"/>
        <v>21:0088</v>
      </c>
      <c r="E68" t="s">
        <v>264</v>
      </c>
      <c r="F68" t="s">
        <v>265</v>
      </c>
      <c r="H68">
        <v>56.779383299999999</v>
      </c>
      <c r="I68">
        <v>-100.6911527</v>
      </c>
      <c r="J68" s="1" t="str">
        <f t="shared" si="10"/>
        <v>NGR lake sediment grab sample</v>
      </c>
      <c r="K68" s="1" t="str">
        <f t="shared" si="11"/>
        <v>&lt;177 micron (NGR)</v>
      </c>
      <c r="L68">
        <v>99</v>
      </c>
      <c r="M68">
        <v>21</v>
      </c>
      <c r="N68">
        <v>8</v>
      </c>
      <c r="O68">
        <v>21</v>
      </c>
      <c r="P68">
        <v>9</v>
      </c>
      <c r="Q68">
        <v>-0.2</v>
      </c>
      <c r="R68">
        <v>490</v>
      </c>
      <c r="S68">
        <v>2.2000000000000002</v>
      </c>
      <c r="T68">
        <v>-0.2</v>
      </c>
      <c r="U68">
        <v>2</v>
      </c>
      <c r="V68">
        <v>3</v>
      </c>
      <c r="W68">
        <v>32</v>
      </c>
      <c r="X68">
        <v>-0.2</v>
      </c>
      <c r="Y68">
        <v>469</v>
      </c>
      <c r="Z68">
        <v>1</v>
      </c>
      <c r="AA68">
        <v>50</v>
      </c>
      <c r="AB68">
        <v>-2</v>
      </c>
      <c r="AC68">
        <v>35.549999999999997</v>
      </c>
      <c r="AD68">
        <v>340</v>
      </c>
      <c r="AE68">
        <v>2.2000000000000002</v>
      </c>
    </row>
    <row r="69" spans="1:31" x14ac:dyDescent="0.3">
      <c r="A69" t="s">
        <v>266</v>
      </c>
      <c r="B69" t="s">
        <v>267</v>
      </c>
      <c r="C69" s="1" t="str">
        <f t="shared" si="8"/>
        <v>21:0700</v>
      </c>
      <c r="D69" s="1" t="str">
        <f t="shared" si="9"/>
        <v>21:0088</v>
      </c>
      <c r="E69" t="s">
        <v>264</v>
      </c>
      <c r="F69" t="s">
        <v>268</v>
      </c>
      <c r="H69">
        <v>56.779383299999999</v>
      </c>
      <c r="I69">
        <v>-100.6911527</v>
      </c>
      <c r="J69" s="1" t="str">
        <f t="shared" si="10"/>
        <v>NGR lake sediment grab sample</v>
      </c>
      <c r="K69" s="1" t="str">
        <f t="shared" si="11"/>
        <v>&lt;177 micron (NGR)</v>
      </c>
      <c r="L69">
        <v>100</v>
      </c>
      <c r="M69">
        <v>23</v>
      </c>
      <c r="N69">
        <v>7</v>
      </c>
      <c r="O69">
        <v>23</v>
      </c>
      <c r="P69">
        <v>11</v>
      </c>
      <c r="Q69">
        <v>-0.2</v>
      </c>
      <c r="R69">
        <v>560</v>
      </c>
      <c r="S69">
        <v>2.5</v>
      </c>
      <c r="T69">
        <v>-0.2</v>
      </c>
      <c r="V69">
        <v>2</v>
      </c>
      <c r="W69">
        <v>35</v>
      </c>
      <c r="Y69">
        <v>499</v>
      </c>
      <c r="Z69">
        <v>3</v>
      </c>
      <c r="AB69">
        <v>-2</v>
      </c>
      <c r="AC69">
        <v>34.299999999999997</v>
      </c>
      <c r="AD69">
        <v>390</v>
      </c>
      <c r="AE69">
        <v>2.4</v>
      </c>
    </row>
    <row r="70" spans="1:31" x14ac:dyDescent="0.3">
      <c r="A70" t="s">
        <v>269</v>
      </c>
      <c r="B70" t="s">
        <v>270</v>
      </c>
      <c r="C70" s="1" t="str">
        <f t="shared" si="8"/>
        <v>21:0700</v>
      </c>
      <c r="D70" s="1" t="str">
        <f t="shared" si="9"/>
        <v>21:0088</v>
      </c>
      <c r="E70" t="s">
        <v>271</v>
      </c>
      <c r="F70" t="s">
        <v>272</v>
      </c>
      <c r="H70">
        <v>56.786760000000001</v>
      </c>
      <c r="I70">
        <v>-100.6905024</v>
      </c>
      <c r="J70" s="1" t="str">
        <f t="shared" si="10"/>
        <v>NGR lake sediment grab sample</v>
      </c>
      <c r="K70" s="1" t="str">
        <f t="shared" si="11"/>
        <v>&lt;177 micron (NGR)</v>
      </c>
      <c r="L70">
        <v>99</v>
      </c>
      <c r="M70">
        <v>26</v>
      </c>
      <c r="N70">
        <v>6</v>
      </c>
      <c r="O70">
        <v>22</v>
      </c>
      <c r="P70">
        <v>9</v>
      </c>
      <c r="Q70">
        <v>-0.2</v>
      </c>
      <c r="R70">
        <v>375</v>
      </c>
      <c r="S70">
        <v>1.9</v>
      </c>
      <c r="T70">
        <v>0.2</v>
      </c>
      <c r="U70">
        <v>1.6</v>
      </c>
      <c r="V70">
        <v>3</v>
      </c>
      <c r="W70">
        <v>33</v>
      </c>
      <c r="X70">
        <v>-0.2</v>
      </c>
      <c r="Y70">
        <v>317</v>
      </c>
      <c r="Z70">
        <v>5</v>
      </c>
      <c r="AA70">
        <v>72</v>
      </c>
      <c r="AB70">
        <v>-2</v>
      </c>
      <c r="AC70">
        <v>40.450000000000003</v>
      </c>
      <c r="AD70">
        <v>295</v>
      </c>
      <c r="AE70">
        <v>2.4</v>
      </c>
    </row>
    <row r="71" spans="1:31" x14ac:dyDescent="0.3">
      <c r="A71" t="s">
        <v>273</v>
      </c>
      <c r="B71" t="s">
        <v>274</v>
      </c>
      <c r="C71" s="1" t="str">
        <f t="shared" si="8"/>
        <v>21:0700</v>
      </c>
      <c r="D71" s="1" t="str">
        <f t="shared" si="9"/>
        <v>21:0088</v>
      </c>
      <c r="E71" t="s">
        <v>271</v>
      </c>
      <c r="F71" t="s">
        <v>275</v>
      </c>
      <c r="H71">
        <v>56.786760000000001</v>
      </c>
      <c r="I71">
        <v>-100.6905024</v>
      </c>
      <c r="J71" s="1" t="str">
        <f t="shared" si="10"/>
        <v>NGR lake sediment grab sample</v>
      </c>
      <c r="K71" s="1" t="str">
        <f t="shared" si="11"/>
        <v>&lt;177 micron (NGR)</v>
      </c>
      <c r="L71">
        <v>99</v>
      </c>
      <c r="M71">
        <v>24</v>
      </c>
      <c r="N71">
        <v>8</v>
      </c>
      <c r="O71">
        <v>22</v>
      </c>
      <c r="P71">
        <v>9</v>
      </c>
      <c r="Q71">
        <v>-0.2</v>
      </c>
      <c r="R71">
        <v>415</v>
      </c>
      <c r="S71">
        <v>1.9</v>
      </c>
      <c r="T71">
        <v>-0.2</v>
      </c>
      <c r="V71">
        <v>4</v>
      </c>
      <c r="W71">
        <v>33</v>
      </c>
      <c r="Y71">
        <v>331</v>
      </c>
      <c r="Z71">
        <v>7</v>
      </c>
      <c r="AB71">
        <v>-2</v>
      </c>
      <c r="AC71">
        <v>39.950000000000003</v>
      </c>
      <c r="AD71">
        <v>280</v>
      </c>
      <c r="AE71">
        <v>1.7</v>
      </c>
    </row>
    <row r="72" spans="1:31" x14ac:dyDescent="0.3">
      <c r="A72" t="s">
        <v>276</v>
      </c>
      <c r="B72" t="s">
        <v>277</v>
      </c>
      <c r="C72" s="1" t="str">
        <f t="shared" si="8"/>
        <v>21:0700</v>
      </c>
      <c r="D72" s="1" t="str">
        <f t="shared" si="9"/>
        <v>21:0088</v>
      </c>
      <c r="E72" t="s">
        <v>278</v>
      </c>
      <c r="F72" t="s">
        <v>279</v>
      </c>
      <c r="H72">
        <v>56.786538299999997</v>
      </c>
      <c r="I72">
        <v>-100.70686240000001</v>
      </c>
      <c r="J72" s="1" t="str">
        <f t="shared" si="10"/>
        <v>NGR lake sediment grab sample</v>
      </c>
      <c r="K72" s="1" t="str">
        <f t="shared" si="11"/>
        <v>&lt;177 micron (NGR)</v>
      </c>
      <c r="L72">
        <v>90</v>
      </c>
      <c r="M72">
        <v>18</v>
      </c>
      <c r="N72">
        <v>7</v>
      </c>
      <c r="O72">
        <v>19</v>
      </c>
      <c r="P72">
        <v>10</v>
      </c>
      <c r="Q72">
        <v>-0.2</v>
      </c>
      <c r="R72">
        <v>340</v>
      </c>
      <c r="S72">
        <v>1.7</v>
      </c>
      <c r="T72">
        <v>-0.2</v>
      </c>
      <c r="U72">
        <v>1.2</v>
      </c>
      <c r="V72">
        <v>3</v>
      </c>
      <c r="W72">
        <v>30</v>
      </c>
      <c r="X72">
        <v>-0.2</v>
      </c>
      <c r="Y72">
        <v>427</v>
      </c>
      <c r="Z72">
        <v>1</v>
      </c>
      <c r="AA72">
        <v>50</v>
      </c>
      <c r="AB72">
        <v>2</v>
      </c>
      <c r="AC72">
        <v>36.799999999999997</v>
      </c>
      <c r="AD72">
        <v>370</v>
      </c>
      <c r="AE72">
        <v>2</v>
      </c>
    </row>
    <row r="73" spans="1:31" x14ac:dyDescent="0.3">
      <c r="A73" t="s">
        <v>280</v>
      </c>
      <c r="B73" t="s">
        <v>281</v>
      </c>
      <c r="C73" s="1" t="str">
        <f t="shared" si="8"/>
        <v>21:0700</v>
      </c>
      <c r="D73" s="1" t="str">
        <f t="shared" si="9"/>
        <v>21:0088</v>
      </c>
      <c r="E73" t="s">
        <v>278</v>
      </c>
      <c r="F73" t="s">
        <v>282</v>
      </c>
      <c r="H73">
        <v>56.786538299999997</v>
      </c>
      <c r="I73">
        <v>-100.70686240000001</v>
      </c>
      <c r="J73" s="1" t="str">
        <f t="shared" si="10"/>
        <v>NGR lake sediment grab sample</v>
      </c>
      <c r="K73" s="1" t="str">
        <f t="shared" si="11"/>
        <v>&lt;177 micron (NGR)</v>
      </c>
      <c r="L73">
        <v>90</v>
      </c>
      <c r="M73">
        <v>18</v>
      </c>
      <c r="N73">
        <v>9</v>
      </c>
      <c r="O73">
        <v>19</v>
      </c>
      <c r="P73">
        <v>8</v>
      </c>
      <c r="Q73">
        <v>-0.2</v>
      </c>
      <c r="R73">
        <v>360</v>
      </c>
      <c r="S73">
        <v>1.9</v>
      </c>
      <c r="T73">
        <v>-0.2</v>
      </c>
      <c r="V73">
        <v>4</v>
      </c>
      <c r="W73">
        <v>30</v>
      </c>
      <c r="Y73">
        <v>433</v>
      </c>
      <c r="Z73">
        <v>4</v>
      </c>
      <c r="AB73">
        <v>-2</v>
      </c>
      <c r="AC73">
        <v>38.200000000000003</v>
      </c>
      <c r="AD73">
        <v>350</v>
      </c>
      <c r="AE73">
        <v>1.7</v>
      </c>
    </row>
    <row r="74" spans="1:31" x14ac:dyDescent="0.3">
      <c r="A74" t="s">
        <v>283</v>
      </c>
      <c r="B74" t="s">
        <v>284</v>
      </c>
      <c r="C74" s="1" t="str">
        <f t="shared" si="8"/>
        <v>21:0700</v>
      </c>
      <c r="D74" s="1" t="str">
        <f t="shared" si="9"/>
        <v>21:0088</v>
      </c>
      <c r="E74" t="s">
        <v>285</v>
      </c>
      <c r="F74" t="s">
        <v>286</v>
      </c>
      <c r="H74">
        <v>56.7958985</v>
      </c>
      <c r="I74">
        <v>-100.69910059999999</v>
      </c>
      <c r="J74" s="1" t="str">
        <f t="shared" si="10"/>
        <v>NGR lake sediment grab sample</v>
      </c>
      <c r="K74" s="1" t="str">
        <f t="shared" si="11"/>
        <v>&lt;177 micron (NGR)</v>
      </c>
      <c r="L74">
        <v>94</v>
      </c>
      <c r="M74">
        <v>20</v>
      </c>
      <c r="N74">
        <v>7</v>
      </c>
      <c r="O74">
        <v>21</v>
      </c>
      <c r="P74">
        <v>9</v>
      </c>
      <c r="Q74">
        <v>-0.2</v>
      </c>
      <c r="R74">
        <v>375</v>
      </c>
      <c r="S74">
        <v>2.1</v>
      </c>
      <c r="T74">
        <v>-0.2</v>
      </c>
      <c r="U74">
        <v>1.2</v>
      </c>
      <c r="V74">
        <v>4</v>
      </c>
      <c r="W74">
        <v>29</v>
      </c>
      <c r="X74">
        <v>-0.2</v>
      </c>
      <c r="Y74">
        <v>404</v>
      </c>
      <c r="Z74">
        <v>1</v>
      </c>
      <c r="AA74">
        <v>45</v>
      </c>
      <c r="AB74">
        <v>-2</v>
      </c>
      <c r="AC74">
        <v>40.700000000000003</v>
      </c>
      <c r="AD74">
        <v>390</v>
      </c>
      <c r="AE74">
        <v>2.2000000000000002</v>
      </c>
    </row>
    <row r="75" spans="1:31" x14ac:dyDescent="0.3">
      <c r="A75" t="s">
        <v>287</v>
      </c>
      <c r="B75" t="s">
        <v>288</v>
      </c>
      <c r="C75" s="1" t="str">
        <f t="shared" si="8"/>
        <v>21:0700</v>
      </c>
      <c r="D75" s="1" t="str">
        <f t="shared" si="9"/>
        <v>21:0088</v>
      </c>
      <c r="E75" t="s">
        <v>285</v>
      </c>
      <c r="F75" t="s">
        <v>289</v>
      </c>
      <c r="H75">
        <v>56.7958985</v>
      </c>
      <c r="I75">
        <v>-100.69910059999999</v>
      </c>
      <c r="J75" s="1" t="str">
        <f t="shared" si="10"/>
        <v>NGR lake sediment grab sample</v>
      </c>
      <c r="K75" s="1" t="str">
        <f t="shared" si="11"/>
        <v>&lt;177 micron (NGR)</v>
      </c>
      <c r="L75">
        <v>102</v>
      </c>
      <c r="M75">
        <v>22</v>
      </c>
      <c r="N75">
        <v>7</v>
      </c>
      <c r="O75">
        <v>22</v>
      </c>
      <c r="P75">
        <v>7</v>
      </c>
      <c r="Q75">
        <v>-0.2</v>
      </c>
      <c r="R75">
        <v>380</v>
      </c>
      <c r="S75">
        <v>2.2000000000000002</v>
      </c>
      <c r="T75">
        <v>0.4</v>
      </c>
      <c r="V75">
        <v>5</v>
      </c>
      <c r="W75">
        <v>30</v>
      </c>
      <c r="Y75">
        <v>390</v>
      </c>
      <c r="Z75">
        <v>2</v>
      </c>
      <c r="AB75">
        <v>-2</v>
      </c>
      <c r="AC75">
        <v>41.45</v>
      </c>
      <c r="AD75">
        <v>370</v>
      </c>
      <c r="AE75">
        <v>1.8</v>
      </c>
    </row>
  </sheetData>
  <autoFilter ref="A1:K75">
    <filterColumn colId="0" hiddenButton="1"/>
    <filterColumn colId="1" hiddenButton="1"/>
    <filterColumn colId="2">
      <filters>
        <filter val="21:0700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bdl210700_pkg_0430a.xlsx</vt:lpstr>
      <vt:lpstr>pkg_0430a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2024-11-22T08:23:50Z</dcterms:created>
  <dcterms:modified xsi:type="dcterms:W3CDTF">2024-11-23T03:14:45Z</dcterms:modified>
</cp:coreProperties>
</file>