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310_pkg_0181a.xlsx" sheetId="1" r:id="rId1"/>
  </sheets>
  <definedNames>
    <definedName name="_xlnm._FilterDatabase" localSheetId="0" hidden="1">bdl210310_pkg_0181a.xlsx!$A$1:$K$118</definedName>
    <definedName name="pkg_0181a">bdl210310_pkg_0181a.xlsx!$A$1:$R$118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</calcChain>
</file>

<file path=xl/sharedStrings.xml><?xml version="1.0" encoding="utf-8"?>
<sst xmlns="http://schemas.openxmlformats.org/spreadsheetml/2006/main" count="486" uniqueCount="486">
  <si>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</si>
  <si>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</si>
  <si>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</si>
  <si>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</si>
  <si>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</si>
  <si>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</si>
  <si>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</si>
  <si>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</si>
  <si>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</si>
  <si>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</si>
  <si>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</si>
  <si>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Sample_Weight</t>
  </si>
  <si>
    <t>Wt_Split_25_50</t>
  </si>
  <si>
    <t>Wt_NFM_NPM_25_50</t>
  </si>
  <si>
    <t>Wt_FM_PM_25_50</t>
  </si>
  <si>
    <t>Wt_Lt_FM_PM_25_50</t>
  </si>
  <si>
    <t>Wt_Hvy_FM_PM_25_50</t>
  </si>
  <si>
    <t>Wt_Conc_Exam_25_50</t>
  </si>
  <si>
    <t>94KKA2001</t>
  </si>
  <si>
    <t>21:0304:000001</t>
  </si>
  <si>
    <t>21:0012:000001</t>
  </si>
  <si>
    <t>21:0012:000001:0005:0001:00</t>
  </si>
  <si>
    <t>94KKA2007</t>
  </si>
  <si>
    <t>21:0304:000002</t>
  </si>
  <si>
    <t>21:0012:000007</t>
  </si>
  <si>
    <t>21:0012:000007:0005:0001:00</t>
  </si>
  <si>
    <t>94KKA2025</t>
  </si>
  <si>
    <t>21:0304:000003</t>
  </si>
  <si>
    <t>21:0012:000025</t>
  </si>
  <si>
    <t>21:0012:000025:0005:0001:00</t>
  </si>
  <si>
    <t>94KKA2033</t>
  </si>
  <si>
    <t>21:0304:000004</t>
  </si>
  <si>
    <t>21:0012:000033</t>
  </si>
  <si>
    <t>21:0012:000033:0005:0001:00</t>
  </si>
  <si>
    <t>94KKA2039</t>
  </si>
  <si>
    <t>21:0304:000005</t>
  </si>
  <si>
    <t>21:0012:000039</t>
  </si>
  <si>
    <t>21:0012:000039:0005:0001:00</t>
  </si>
  <si>
    <t>94KKA2044</t>
  </si>
  <si>
    <t>21:0304:000006</t>
  </si>
  <si>
    <t>21:0012:000044</t>
  </si>
  <si>
    <t>21:0012:000044:0005:0001:00</t>
  </si>
  <si>
    <t>94KKA2048</t>
  </si>
  <si>
    <t>21:0304:000007</t>
  </si>
  <si>
    <t>21:0012:000048</t>
  </si>
  <si>
    <t>21:0012:000048:0005:0001:00</t>
  </si>
  <si>
    <t>94KKA2051</t>
  </si>
  <si>
    <t>21:0304:000008</t>
  </si>
  <si>
    <t>21:0012:000051</t>
  </si>
  <si>
    <t>21:0012:000051:0005:0001:00</t>
  </si>
  <si>
    <t>94KKA2054</t>
  </si>
  <si>
    <t>21:0304:000009</t>
  </si>
  <si>
    <t>21:0012:000054</t>
  </si>
  <si>
    <t>21:0012:000054:0005:0001:00</t>
  </si>
  <si>
    <t>94KKA2062</t>
  </si>
  <si>
    <t>21:0304:000010</t>
  </si>
  <si>
    <t>21:0012:000062</t>
  </si>
  <si>
    <t>21:0012:000062:0005:0001:00</t>
  </si>
  <si>
    <t>94KKA2065</t>
  </si>
  <si>
    <t>21:0304:000011</t>
  </si>
  <si>
    <t>21:0012:000065</t>
  </si>
  <si>
    <t>21:0012:000065:0005:0001:00</t>
  </si>
  <si>
    <t>94KKA2069</t>
  </si>
  <si>
    <t>21:0304:000012</t>
  </si>
  <si>
    <t>21:0012:000069</t>
  </si>
  <si>
    <t>21:0012:000069:0005:0001:00</t>
  </si>
  <si>
    <t>94KKA2074</t>
  </si>
  <si>
    <t>21:0304:000013</t>
  </si>
  <si>
    <t>21:0012:000074</t>
  </si>
  <si>
    <t>21:0012:000074:0005:0001:00</t>
  </si>
  <si>
    <t>94KKA2077</t>
  </si>
  <si>
    <t>21:0304:000014</t>
  </si>
  <si>
    <t>21:0012:000077</t>
  </si>
  <si>
    <t>21:0012:000077:0005:0001:00</t>
  </si>
  <si>
    <t>94KKA2085</t>
  </si>
  <si>
    <t>21:0304:000015</t>
  </si>
  <si>
    <t>21:0012:000085</t>
  </si>
  <si>
    <t>21:0012:000085:0005:0001:00</t>
  </si>
  <si>
    <t>94KKA2088</t>
  </si>
  <si>
    <t>21:0304:000016</t>
  </si>
  <si>
    <t>21:0012:000088</t>
  </si>
  <si>
    <t>21:0012:000088:0005:0001:00</t>
  </si>
  <si>
    <t>94KKA2093</t>
  </si>
  <si>
    <t>21:0304:000017</t>
  </si>
  <si>
    <t>21:0012:000093</t>
  </si>
  <si>
    <t>21:0012:000093:0005:0001:00</t>
  </si>
  <si>
    <t>94KKA2096</t>
  </si>
  <si>
    <t>21:0304:000018</t>
  </si>
  <si>
    <t>21:0012:000096</t>
  </si>
  <si>
    <t>21:0012:000096:0005:0001:00</t>
  </si>
  <si>
    <t>94KKA2102</t>
  </si>
  <si>
    <t>21:0304:000019</t>
  </si>
  <si>
    <t>21:0012:000102</t>
  </si>
  <si>
    <t>21:0012:000102:0005:0001:00</t>
  </si>
  <si>
    <t>94KKA2105</t>
  </si>
  <si>
    <t>21:0304:000020</t>
  </si>
  <si>
    <t>21:0012:000105</t>
  </si>
  <si>
    <t>21:0012:000105:0005:0001:00</t>
  </si>
  <si>
    <t>94KKA2108</t>
  </si>
  <si>
    <t>21:0304:000021</t>
  </si>
  <si>
    <t>21:0012:000108</t>
  </si>
  <si>
    <t>21:0012:000108:0005:0001:00</t>
  </si>
  <si>
    <t>94KKA2114</t>
  </si>
  <si>
    <t>21:0304:000022</t>
  </si>
  <si>
    <t>21:0012:000114</t>
  </si>
  <si>
    <t>21:0012:000114:0005:0001:00</t>
  </si>
  <si>
    <t>94KKA2118</t>
  </si>
  <si>
    <t>21:0304:000023</t>
  </si>
  <si>
    <t>21:0012:000118</t>
  </si>
  <si>
    <t>21:0012:000118:0005:0001:00</t>
  </si>
  <si>
    <t>94KKA2123</t>
  </si>
  <si>
    <t>21:0304:000024</t>
  </si>
  <si>
    <t>21:0012:000123</t>
  </si>
  <si>
    <t>21:0012:000123:0005:0001:00</t>
  </si>
  <si>
    <t>94KKA2126</t>
  </si>
  <si>
    <t>21:0304:000025</t>
  </si>
  <si>
    <t>21:0012:000126</t>
  </si>
  <si>
    <t>21:0012:000126:0005:0001:00</t>
  </si>
  <si>
    <t>94KKA2131</t>
  </si>
  <si>
    <t>21:0304:000026</t>
  </si>
  <si>
    <t>21:0012:000131</t>
  </si>
  <si>
    <t>21:0012:000131:0005:0001:00</t>
  </si>
  <si>
    <t>94KKA2134</t>
  </si>
  <si>
    <t>21:0304:000027</t>
  </si>
  <si>
    <t>21:0012:000134</t>
  </si>
  <si>
    <t>21:0012:000134:0005:0001:00</t>
  </si>
  <si>
    <t>94KKA2137</t>
  </si>
  <si>
    <t>21:0304:000028</t>
  </si>
  <si>
    <t>21:0012:000137</t>
  </si>
  <si>
    <t>21:0012:000137:0005:0001:00</t>
  </si>
  <si>
    <t>94KKA2140</t>
  </si>
  <si>
    <t>21:0304:000029</t>
  </si>
  <si>
    <t>21:0012:000140</t>
  </si>
  <si>
    <t>21:0012:000140:0005:0001:00</t>
  </si>
  <si>
    <t>94KKA2144</t>
  </si>
  <si>
    <t>21:0304:000030</t>
  </si>
  <si>
    <t>21:0012:000144</t>
  </si>
  <si>
    <t>21:0012:000144:0005:0001:00</t>
  </si>
  <si>
    <t>94KKA2151</t>
  </si>
  <si>
    <t>21:0304:000031</t>
  </si>
  <si>
    <t>21:0012:000151</t>
  </si>
  <si>
    <t>21:0012:000151:0005:0001:00</t>
  </si>
  <si>
    <t>94KKA2155</t>
  </si>
  <si>
    <t>21:0304:000032</t>
  </si>
  <si>
    <t>21:0012:000155</t>
  </si>
  <si>
    <t>21:0012:000155:0005:0001:00</t>
  </si>
  <si>
    <t>94KKA2156</t>
  </si>
  <si>
    <t>21:0304:000033</t>
  </si>
  <si>
    <t>21:0012:000156</t>
  </si>
  <si>
    <t>21:0012:000156:0005:0001:00</t>
  </si>
  <si>
    <t>94KKA2162</t>
  </si>
  <si>
    <t>21:0304:000034</t>
  </si>
  <si>
    <t>21:0012:000162</t>
  </si>
  <si>
    <t>21:0012:000162:0005:0001:00</t>
  </si>
  <si>
    <t>94KKA2165</t>
  </si>
  <si>
    <t>21:0304:000035</t>
  </si>
  <si>
    <t>21:0012:000165</t>
  </si>
  <si>
    <t>21:0012:000165:0005:0001:00</t>
  </si>
  <si>
    <t>94KKA2168</t>
  </si>
  <si>
    <t>21:0304:000036</t>
  </si>
  <si>
    <t>21:0012:000168</t>
  </si>
  <si>
    <t>21:0012:000168:0005:0001:00</t>
  </si>
  <si>
    <t>94KKA2174</t>
  </si>
  <si>
    <t>21:0304:000037</t>
  </si>
  <si>
    <t>21:0012:000174</t>
  </si>
  <si>
    <t>21:0012:000174:0005:0001:00</t>
  </si>
  <si>
    <t>94KKA2175</t>
  </si>
  <si>
    <t>21:0304:000038</t>
  </si>
  <si>
    <t>21:0012:000175</t>
  </si>
  <si>
    <t>21:0012:000175:0005:0001:00</t>
  </si>
  <si>
    <t>94KKA2177</t>
  </si>
  <si>
    <t>21:0304:000039</t>
  </si>
  <si>
    <t>21:0012:000177</t>
  </si>
  <si>
    <t>21:0012:000177:0005:0001:00</t>
  </si>
  <si>
    <t>94KKA2181</t>
  </si>
  <si>
    <t>21:0304:000040</t>
  </si>
  <si>
    <t>21:0012:000181</t>
  </si>
  <si>
    <t>21:0012:000181:0005:0001:00</t>
  </si>
  <si>
    <t>94KKA2186</t>
  </si>
  <si>
    <t>21:0304:000041</t>
  </si>
  <si>
    <t>21:0012:000186</t>
  </si>
  <si>
    <t>21:0012:000186:0005:0001:00</t>
  </si>
  <si>
    <t>94KKA2190</t>
  </si>
  <si>
    <t>21:0304:000042</t>
  </si>
  <si>
    <t>21:0012:000190</t>
  </si>
  <si>
    <t>21:0012:000190:0005:0001:00</t>
  </si>
  <si>
    <t>94KKA2194</t>
  </si>
  <si>
    <t>21:0304:000043</t>
  </si>
  <si>
    <t>21:0012:000194</t>
  </si>
  <si>
    <t>21:0012:000194:0005:0001:00</t>
  </si>
  <si>
    <t>94DU2507</t>
  </si>
  <si>
    <t>21:0310:000001</t>
  </si>
  <si>
    <t>21:0013:000009</t>
  </si>
  <si>
    <t>21:0013:000009:0005:0001:00</t>
  </si>
  <si>
    <t>94DU2512</t>
  </si>
  <si>
    <t>21:0310:000002</t>
  </si>
  <si>
    <t>21:0013:000014</t>
  </si>
  <si>
    <t>21:0013:000014:0005:0001:00</t>
  </si>
  <si>
    <t>94DU2519</t>
  </si>
  <si>
    <t>21:0310:000003</t>
  </si>
  <si>
    <t>21:0013:000021</t>
  </si>
  <si>
    <t>21:0013:000021:0005:0001:00</t>
  </si>
  <si>
    <t>94DU2526</t>
  </si>
  <si>
    <t>21:0310:000004</t>
  </si>
  <si>
    <t>21:0013:000028</t>
  </si>
  <si>
    <t>21:0013:000028:0005:0001:00</t>
  </si>
  <si>
    <t>94DU2529</t>
  </si>
  <si>
    <t>21:0310:000005</t>
  </si>
  <si>
    <t>21:0013:000031</t>
  </si>
  <si>
    <t>21:0013:000031:0005:0001:00</t>
  </si>
  <si>
    <t>94DU2531</t>
  </si>
  <si>
    <t>21:0310:000006</t>
  </si>
  <si>
    <t>21:0013:000033</t>
  </si>
  <si>
    <t>21:0013:000033:0005:0001:00</t>
  </si>
  <si>
    <t>94DU2533</t>
  </si>
  <si>
    <t>21:0310:000007</t>
  </si>
  <si>
    <t>21:0013:000035</t>
  </si>
  <si>
    <t>21:0013:000035:0005:0001:00</t>
  </si>
  <si>
    <t>94DU2536</t>
  </si>
  <si>
    <t>21:0310:000008</t>
  </si>
  <si>
    <t>21:0013:000038</t>
  </si>
  <si>
    <t>21:0013:000038:0005:0001:00</t>
  </si>
  <si>
    <t>94DU2540</t>
  </si>
  <si>
    <t>21:0310:000009</t>
  </si>
  <si>
    <t>21:0013:000042</t>
  </si>
  <si>
    <t>21:0013:000042:0005:0001:00</t>
  </si>
  <si>
    <t>94DU2548</t>
  </si>
  <si>
    <t>21:0310:000010</t>
  </si>
  <si>
    <t>21:0013:000050</t>
  </si>
  <si>
    <t>21:0013:000050:0005:0001:00</t>
  </si>
  <si>
    <t>94DU2551</t>
  </si>
  <si>
    <t>21:0310:000011</t>
  </si>
  <si>
    <t>21:0013:000053</t>
  </si>
  <si>
    <t>21:0013:000053:0005:0001:00</t>
  </si>
  <si>
    <t>94DU2554</t>
  </si>
  <si>
    <t>21:0310:000012</t>
  </si>
  <si>
    <t>21:0013:000056</t>
  </si>
  <si>
    <t>21:0013:000056:0005:0001:00</t>
  </si>
  <si>
    <t>94DU2561</t>
  </si>
  <si>
    <t>21:0310:000013</t>
  </si>
  <si>
    <t>21:0013:000063</t>
  </si>
  <si>
    <t>21:0013:000063:0005:0001:00</t>
  </si>
  <si>
    <t>94DU2563</t>
  </si>
  <si>
    <t>21:0310:000014</t>
  </si>
  <si>
    <t>21:0013:000065</t>
  </si>
  <si>
    <t>21:0013:000065:0005:0001:00</t>
  </si>
  <si>
    <t>94DU2566</t>
  </si>
  <si>
    <t>21:0310:000015</t>
  </si>
  <si>
    <t>21:0013:000068</t>
  </si>
  <si>
    <t>21:0013:000068:0005:0001:00</t>
  </si>
  <si>
    <t>94DU2577</t>
  </si>
  <si>
    <t>21:0310:000016</t>
  </si>
  <si>
    <t>21:0013:000079</t>
  </si>
  <si>
    <t>21:0013:000079:0005:0001:00</t>
  </si>
  <si>
    <t>94DU2583</t>
  </si>
  <si>
    <t>21:0310:000017</t>
  </si>
  <si>
    <t>21:0013:000085</t>
  </si>
  <si>
    <t>21:0013:000085:0005:0001:00</t>
  </si>
  <si>
    <t>94DU2588</t>
  </si>
  <si>
    <t>21:0310:000018</t>
  </si>
  <si>
    <t>21:0013:000090</t>
  </si>
  <si>
    <t>21:0013:000090:0005:0001:00</t>
  </si>
  <si>
    <t>94DU2595</t>
  </si>
  <si>
    <t>21:0310:000019</t>
  </si>
  <si>
    <t>21:0013:000097</t>
  </si>
  <si>
    <t>21:0013:000097:0005:0001:00</t>
  </si>
  <si>
    <t>94DU2608</t>
  </si>
  <si>
    <t>21:0310:000020</t>
  </si>
  <si>
    <t>21:0013:000110</t>
  </si>
  <si>
    <t>21:0013:000110:0005:0001:00</t>
  </si>
  <si>
    <t>94DU2611</t>
  </si>
  <si>
    <t>21:0310:000021</t>
  </si>
  <si>
    <t>21:0013:000113</t>
  </si>
  <si>
    <t>21:0013:000113:0005:0001:00</t>
  </si>
  <si>
    <t>94DU2614</t>
  </si>
  <si>
    <t>21:0310:000022</t>
  </si>
  <si>
    <t>21:0013:000116</t>
  </si>
  <si>
    <t>21:0013:000116:0005:0001:00</t>
  </si>
  <si>
    <t>94DU2617</t>
  </si>
  <si>
    <t>21:0310:000023</t>
  </si>
  <si>
    <t>21:0013:000119</t>
  </si>
  <si>
    <t>21:0013:000119:0005:0001:00</t>
  </si>
  <si>
    <t>94DU2621</t>
  </si>
  <si>
    <t>21:0310:000024</t>
  </si>
  <si>
    <t>21:0013:000123</t>
  </si>
  <si>
    <t>21:0013:000123:0005:0001:00</t>
  </si>
  <si>
    <t>94DU2627</t>
  </si>
  <si>
    <t>21:0310:000025</t>
  </si>
  <si>
    <t>21:0013:000129</t>
  </si>
  <si>
    <t>21:0013:000129:0005:0001:00</t>
  </si>
  <si>
    <t>94DU2630</t>
  </si>
  <si>
    <t>21:0310:000026</t>
  </si>
  <si>
    <t>21:0013:000132</t>
  </si>
  <si>
    <t>21:0013:000132:0005:0001:00</t>
  </si>
  <si>
    <t>94DU2631</t>
  </si>
  <si>
    <t>21:0310:000027</t>
  </si>
  <si>
    <t>21:0013:000133</t>
  </si>
  <si>
    <t>21:0013:000133:0005:0001:00</t>
  </si>
  <si>
    <t>94DU2633</t>
  </si>
  <si>
    <t>21:0310:000028</t>
  </si>
  <si>
    <t>21:0013:000135</t>
  </si>
  <si>
    <t>21:0013:000135:0005:0001:00</t>
  </si>
  <si>
    <t>94DU2640</t>
  </si>
  <si>
    <t>21:0310:000029</t>
  </si>
  <si>
    <t>21:0013:000142</t>
  </si>
  <si>
    <t>21:0013:000142:0005:0001:00</t>
  </si>
  <si>
    <t>94DU2644</t>
  </si>
  <si>
    <t>21:0310:000030</t>
  </si>
  <si>
    <t>21:0013:000146</t>
  </si>
  <si>
    <t>21:0013:000146:0005:0001:00</t>
  </si>
  <si>
    <t>94DU2647</t>
  </si>
  <si>
    <t>21:0310:000031</t>
  </si>
  <si>
    <t>21:0013:000149</t>
  </si>
  <si>
    <t>21:0013:000149:0005:0001:00</t>
  </si>
  <si>
    <t>94DU2652</t>
  </si>
  <si>
    <t>21:0310:000032</t>
  </si>
  <si>
    <t>21:0013:000154</t>
  </si>
  <si>
    <t>21:0013:000154:0005:0001:00</t>
  </si>
  <si>
    <t>94DU2655</t>
  </si>
  <si>
    <t>21:0310:000033</t>
  </si>
  <si>
    <t>21:0013:000157</t>
  </si>
  <si>
    <t>21:0013:000157:0005:0001:00</t>
  </si>
  <si>
    <t>94DU2657</t>
  </si>
  <si>
    <t>21:0310:000034</t>
  </si>
  <si>
    <t>21:0013:000159</t>
  </si>
  <si>
    <t>21:0013:000159:0005:0001:00</t>
  </si>
  <si>
    <t>94DU2665</t>
  </si>
  <si>
    <t>21:0310:000035</t>
  </si>
  <si>
    <t>21:0013:000167</t>
  </si>
  <si>
    <t>21:0013:000167:0005:0001:00</t>
  </si>
  <si>
    <t>94DU2668</t>
  </si>
  <si>
    <t>21:0310:000036</t>
  </si>
  <si>
    <t>21:0013:000170</t>
  </si>
  <si>
    <t>21:0013:000170:0005:0001:00</t>
  </si>
  <si>
    <t>94DU2673</t>
  </si>
  <si>
    <t>21:0310:000037</t>
  </si>
  <si>
    <t>21:0013:000175</t>
  </si>
  <si>
    <t>21:0013:000175:0005:0001:00</t>
  </si>
  <si>
    <t>94DU2677</t>
  </si>
  <si>
    <t>21:0310:000038</t>
  </si>
  <si>
    <t>21:0013:000179</t>
  </si>
  <si>
    <t>21:0013:000179:0005:0001:00</t>
  </si>
  <si>
    <t>94DU2681</t>
  </si>
  <si>
    <t>21:0310:000039</t>
  </si>
  <si>
    <t>21:0013:000183</t>
  </si>
  <si>
    <t>21:0013:000183:0005:0001:00</t>
  </si>
  <si>
    <t>94DU2683</t>
  </si>
  <si>
    <t>21:0310:000040</t>
  </si>
  <si>
    <t>21:0013:000185</t>
  </si>
  <si>
    <t>21:0013:000185:0005:0001:00</t>
  </si>
  <si>
    <t>94DU2687</t>
  </si>
  <si>
    <t>21:0310:000041</t>
  </si>
  <si>
    <t>21:0013:000189</t>
  </si>
  <si>
    <t>21:0013:000189:0005:0001:00</t>
  </si>
  <si>
    <t>94DU2692</t>
  </si>
  <si>
    <t>21:0310:000042</t>
  </si>
  <si>
    <t>21:0013:000194</t>
  </si>
  <si>
    <t>21:0013:000194:0005:0001:00</t>
  </si>
  <si>
    <t>94DU2696</t>
  </si>
  <si>
    <t>21:0310:000043</t>
  </si>
  <si>
    <t>21:0013:000198</t>
  </si>
  <si>
    <t>21:0013:000198:0005:0001:00</t>
  </si>
  <si>
    <t>94DU2699</t>
  </si>
  <si>
    <t>21:0310:000044</t>
  </si>
  <si>
    <t>21:0013:000201</t>
  </si>
  <si>
    <t>21:0013:000201:0005:0001:00</t>
  </si>
  <si>
    <t>94DU2701</t>
  </si>
  <si>
    <t>21:0310:000045</t>
  </si>
  <si>
    <t>21:0013:000203</t>
  </si>
  <si>
    <t>21:0013:000203:0005:0001:00</t>
  </si>
  <si>
    <t>94DU2706</t>
  </si>
  <si>
    <t>21:0310:000046</t>
  </si>
  <si>
    <t>21:0013:000208</t>
  </si>
  <si>
    <t>21:0013:000208:0005:0001:00</t>
  </si>
  <si>
    <t>94DU2711</t>
  </si>
  <si>
    <t>21:0310:000047</t>
  </si>
  <si>
    <t>21:0013:000213</t>
  </si>
  <si>
    <t>21:0013:000213:0005:0001:00</t>
  </si>
  <si>
    <t>94BCW2752</t>
  </si>
  <si>
    <t>21:0316:000001</t>
  </si>
  <si>
    <t>21:0041:000003</t>
  </si>
  <si>
    <t>21:0041:000003:0005:0001:00</t>
  </si>
  <si>
    <t>94BCW2759</t>
  </si>
  <si>
    <t>21:0316:000002</t>
  </si>
  <si>
    <t>21:0041:000010</t>
  </si>
  <si>
    <t>21:0041:000010:0005:0001:00</t>
  </si>
  <si>
    <t>94BCW2762</t>
  </si>
  <si>
    <t>21:0316:000003</t>
  </si>
  <si>
    <t>21:0041:000013</t>
  </si>
  <si>
    <t>21:0041:000013:0005:0001:00</t>
  </si>
  <si>
    <t>94BCW2765</t>
  </si>
  <si>
    <t>21:0316:000004</t>
  </si>
  <si>
    <t>21:0041:000016</t>
  </si>
  <si>
    <t>21:0041:000016:0005:0001:00</t>
  </si>
  <si>
    <t>94BCW2769</t>
  </si>
  <si>
    <t>21:0316:000005</t>
  </si>
  <si>
    <t>21:0041:000020</t>
  </si>
  <si>
    <t>21:0041:000020:0005:0001:00</t>
  </si>
  <si>
    <t>94BCW2772</t>
  </si>
  <si>
    <t>21:0316:000006</t>
  </si>
  <si>
    <t>21:0041:000023</t>
  </si>
  <si>
    <t>21:0041:000023:0005:0001:00</t>
  </si>
  <si>
    <t>94BCW2776</t>
  </si>
  <si>
    <t>21:0316:000007</t>
  </si>
  <si>
    <t>21:0041:000027</t>
  </si>
  <si>
    <t>21:0041:000027:0005:0001:00</t>
  </si>
  <si>
    <t>94BCW2779</t>
  </si>
  <si>
    <t>21:0316:000008</t>
  </si>
  <si>
    <t>21:0041:000030</t>
  </si>
  <si>
    <t>21:0041:000030:0005:0001:00</t>
  </si>
  <si>
    <t>94BCW2785</t>
  </si>
  <si>
    <t>21:0316:000009</t>
  </si>
  <si>
    <t>21:0041:000036</t>
  </si>
  <si>
    <t>21:0041:000036:0005:0001:00</t>
  </si>
  <si>
    <t>94BCW2790</t>
  </si>
  <si>
    <t>21:0316:000010</t>
  </si>
  <si>
    <t>21:0041:000041</t>
  </si>
  <si>
    <t>21:0041:000041:0005:0001:00</t>
  </si>
  <si>
    <t>94BCW2797</t>
  </si>
  <si>
    <t>21:0316:000011</t>
  </si>
  <si>
    <t>21:0041:000048</t>
  </si>
  <si>
    <t>21:0041:000048:0005:0001:00</t>
  </si>
  <si>
    <t>94BCW2799</t>
  </si>
  <si>
    <t>21:0316:000012</t>
  </si>
  <si>
    <t>21:0041:000050</t>
  </si>
  <si>
    <t>21:0041:000050:0005:0001:00</t>
  </si>
  <si>
    <t>94BCW2803</t>
  </si>
  <si>
    <t>21:0316:000013</t>
  </si>
  <si>
    <t>21:0041:000055</t>
  </si>
  <si>
    <t>21:0041:000055:0005:0001:00</t>
  </si>
  <si>
    <t>94BCW2807</t>
  </si>
  <si>
    <t>21:0316:000014</t>
  </si>
  <si>
    <t>21:0041:000059</t>
  </si>
  <si>
    <t>21:0041:000059:0005:0001:00</t>
  </si>
  <si>
    <t>94BCW2811b</t>
  </si>
  <si>
    <t>21:0316:000015</t>
  </si>
  <si>
    <t>21:0041:000065</t>
  </si>
  <si>
    <t>21:0041:000065:0005:0001:00</t>
  </si>
  <si>
    <t>94BCW2814</t>
  </si>
  <si>
    <t>21:0316:000016</t>
  </si>
  <si>
    <t>21:0041:000068</t>
  </si>
  <si>
    <t>21:0041:000068:0005:0001:00</t>
  </si>
  <si>
    <t>94BCW2817</t>
  </si>
  <si>
    <t>21:0316:000017</t>
  </si>
  <si>
    <t>21:0041:000073</t>
  </si>
  <si>
    <t>21:0041:000073:0005:0001:00</t>
  </si>
  <si>
    <t>94BCW2820</t>
  </si>
  <si>
    <t>21:0316:000018</t>
  </si>
  <si>
    <t>21:0041:000077</t>
  </si>
  <si>
    <t>21:0041:000077:0005:0001:00</t>
  </si>
  <si>
    <t>94BCW2823</t>
  </si>
  <si>
    <t>21:0316:000019</t>
  </si>
  <si>
    <t>21:0041:000080</t>
  </si>
  <si>
    <t>21:0041:000080:0005:0001:00</t>
  </si>
  <si>
    <t>94BCW2831</t>
  </si>
  <si>
    <t>21:0316:000020</t>
  </si>
  <si>
    <t>21:0041:000089</t>
  </si>
  <si>
    <t>21:0041:000089:0005:0001:00</t>
  </si>
  <si>
    <t>94BCW2836</t>
  </si>
  <si>
    <t>21:0316:000021</t>
  </si>
  <si>
    <t>21:0041:000095</t>
  </si>
  <si>
    <t>21:0041:000095:0005:0001:00</t>
  </si>
  <si>
    <t>94BCW2841b</t>
  </si>
  <si>
    <t>21:0316:000022</t>
  </si>
  <si>
    <t>21:0041:000102</t>
  </si>
  <si>
    <t>21:0041:000102:0005:0001:00</t>
  </si>
  <si>
    <t>94BCW2849</t>
  </si>
  <si>
    <t>21:0316:000023</t>
  </si>
  <si>
    <t>21:0041:000112</t>
  </si>
  <si>
    <t>21:0041:000112:0005:0001:00</t>
  </si>
  <si>
    <t>94BCW2855b</t>
  </si>
  <si>
    <t>21:0316:000024</t>
  </si>
  <si>
    <t>21:0041:000120</t>
  </si>
  <si>
    <t>21:0041:000120:0005:0001:00</t>
  </si>
  <si>
    <t>94BCW2863</t>
  </si>
  <si>
    <t>21:0316:000025</t>
  </si>
  <si>
    <t>21:0041:000128</t>
  </si>
  <si>
    <t>21:0041:000128:0005:0001:00</t>
  </si>
  <si>
    <t>94BCW2870</t>
  </si>
  <si>
    <t>21:0316:000026</t>
  </si>
  <si>
    <t>21:0041:000135</t>
  </si>
  <si>
    <t>21:0041:000135:0005:0001:00</t>
  </si>
  <si>
    <t>94BCW2878</t>
  </si>
  <si>
    <t>21:0316:000027</t>
  </si>
  <si>
    <t>21:0041:000142</t>
  </si>
  <si>
    <t>21:0041:000142:0005:0001:00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</si>
</sst>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1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8" width="14.7109375" customWidth="1"/>
  </cols>
  <sheetData>
    <row r="1" spans="1:18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idden="1" x14ac:dyDescent="0.25">
      <c r="A2" t="s">
        <v>18</v>
      </c>
      <c r="B2" t="s">
        <v>19</v>
      </c>
      <c r="C2" s="1" t="str">
        <f t="shared" ref="C2:C44" si="0">HYPERLINK("http://geochem.nrcan.gc.ca/cdogs/content/bdl/bdl210304_e.htm", "21:0304")</f>
        <v>21:0304</v>
      </c>
      <c r="D2" s="1" t="str">
        <f t="shared" ref="D2:D44" si="1">HYPERLINK("http://geochem.nrcan.gc.ca/cdogs/content/svy/svy210012_e.htm", "21:0012")</f>
        <v>21:0012</v>
      </c>
      <c r="E2" t="s">
        <v>20</v>
      </c>
      <c r="F2" t="s">
        <v>21</v>
      </c>
      <c r="H2">
        <v>66.787186199999994</v>
      </c>
      <c r="I2">
        <v>-113.1563192</v>
      </c>
      <c r="J2" s="1" t="str">
        <f t="shared" ref="J2:J33" si="2">HYPERLINK("http://geochem.nrcan.gc.ca/cdogs/content/kwd/kwd020044_e.htm", "Till")</f>
        <v>Till</v>
      </c>
      <c r="K2" s="1" t="str">
        <f t="shared" ref="K2:K33" si="3">HYPERLINK("http://geochem.nrcan.gc.ca/cdogs/content/kwd/kwd080048_e.htm", "HMC separation (Canamera/DIP)")</f>
        <v>HMC separation (Canamera/DIP)</v>
      </c>
      <c r="L2">
        <v>10000</v>
      </c>
      <c r="M2">
        <v>538</v>
      </c>
      <c r="N2">
        <v>1.3</v>
      </c>
      <c r="O2">
        <v>438</v>
      </c>
      <c r="P2">
        <v>63.4</v>
      </c>
      <c r="Q2">
        <v>363</v>
      </c>
      <c r="R2">
        <v>3.2</v>
      </c>
    </row>
    <row r="3" spans="1:18" hidden="1" x14ac:dyDescent="0.25">
      <c r="A3" t="s">
        <v>22</v>
      </c>
      <c r="B3" t="s">
        <v>23</v>
      </c>
      <c r="C3" s="1" t="str">
        <f t="shared" si="0"/>
        <v>21:0304</v>
      </c>
      <c r="D3" s="1" t="str">
        <f t="shared" si="1"/>
        <v>21:0012</v>
      </c>
      <c r="E3" t="s">
        <v>24</v>
      </c>
      <c r="F3" t="s">
        <v>25</v>
      </c>
      <c r="H3">
        <v>66.976409899999993</v>
      </c>
      <c r="I3">
        <v>-113.41737430000001</v>
      </c>
      <c r="J3" s="1" t="str">
        <f t="shared" si="2"/>
        <v>Till</v>
      </c>
      <c r="K3" s="1" t="str">
        <f t="shared" si="3"/>
        <v>HMC separation (Canamera/DIP)</v>
      </c>
      <c r="L3">
        <v>10000</v>
      </c>
      <c r="M3">
        <v>256</v>
      </c>
      <c r="N3">
        <v>0.8</v>
      </c>
      <c r="O3">
        <v>332</v>
      </c>
      <c r="P3">
        <v>31.5</v>
      </c>
      <c r="Q3">
        <v>294</v>
      </c>
      <c r="R3">
        <v>2.1</v>
      </c>
    </row>
    <row r="4" spans="1:18" hidden="1" x14ac:dyDescent="0.25">
      <c r="A4" t="s">
        <v>26</v>
      </c>
      <c r="B4" t="s">
        <v>27</v>
      </c>
      <c r="C4" s="1" t="str">
        <f t="shared" si="0"/>
        <v>21:0304</v>
      </c>
      <c r="D4" s="1" t="str">
        <f t="shared" si="1"/>
        <v>21:0012</v>
      </c>
      <c r="E4" t="s">
        <v>28</v>
      </c>
      <c r="F4" t="s">
        <v>29</v>
      </c>
      <c r="H4">
        <v>66.766900800000002</v>
      </c>
      <c r="I4">
        <v>-113.93716809999999</v>
      </c>
      <c r="J4" s="1" t="str">
        <f t="shared" si="2"/>
        <v>Till</v>
      </c>
      <c r="K4" s="1" t="str">
        <f t="shared" si="3"/>
        <v>HMC separation (Canamera/DIP)</v>
      </c>
      <c r="L4">
        <v>10000</v>
      </c>
      <c r="M4">
        <v>74</v>
      </c>
      <c r="N4">
        <v>0.5</v>
      </c>
      <c r="O4">
        <v>282</v>
      </c>
      <c r="P4">
        <v>10</v>
      </c>
      <c r="Q4">
        <v>269</v>
      </c>
      <c r="R4">
        <v>1.4</v>
      </c>
    </row>
    <row r="5" spans="1:18" hidden="1" x14ac:dyDescent="0.25">
      <c r="A5" t="s">
        <v>30</v>
      </c>
      <c r="B5" t="s">
        <v>31</v>
      </c>
      <c r="C5" s="1" t="str">
        <f t="shared" si="0"/>
        <v>21:0304</v>
      </c>
      <c r="D5" s="1" t="str">
        <f t="shared" si="1"/>
        <v>21:0012</v>
      </c>
      <c r="E5" t="s">
        <v>32</v>
      </c>
      <c r="F5" t="s">
        <v>33</v>
      </c>
      <c r="H5">
        <v>66.667150100000001</v>
      </c>
      <c r="I5">
        <v>-113.68847409999999</v>
      </c>
      <c r="J5" s="1" t="str">
        <f t="shared" si="2"/>
        <v>Till</v>
      </c>
      <c r="K5" s="1" t="str">
        <f t="shared" si="3"/>
        <v>HMC separation (Canamera/DIP)</v>
      </c>
      <c r="L5">
        <v>10000</v>
      </c>
      <c r="M5">
        <v>170</v>
      </c>
      <c r="N5">
        <v>0.7</v>
      </c>
      <c r="O5">
        <v>280</v>
      </c>
      <c r="P5">
        <v>32.299999999999997</v>
      </c>
      <c r="Q5">
        <v>244</v>
      </c>
      <c r="R5">
        <v>5.6</v>
      </c>
    </row>
    <row r="6" spans="1:18" hidden="1" x14ac:dyDescent="0.25">
      <c r="A6" t="s">
        <v>34</v>
      </c>
      <c r="B6" t="s">
        <v>35</v>
      </c>
      <c r="C6" s="1" t="str">
        <f t="shared" si="0"/>
        <v>21:0304</v>
      </c>
      <c r="D6" s="1" t="str">
        <f t="shared" si="1"/>
        <v>21:0012</v>
      </c>
      <c r="E6" t="s">
        <v>36</v>
      </c>
      <c r="F6" t="s">
        <v>37</v>
      </c>
      <c r="H6">
        <v>66.156347999999994</v>
      </c>
      <c r="I6">
        <v>-112.75508960000001</v>
      </c>
      <c r="J6" s="1" t="str">
        <f t="shared" si="2"/>
        <v>Till</v>
      </c>
      <c r="K6" s="1" t="str">
        <f t="shared" si="3"/>
        <v>HMC separation (Canamera/DIP)</v>
      </c>
      <c r="L6">
        <v>10000</v>
      </c>
      <c r="M6">
        <v>534</v>
      </c>
      <c r="N6">
        <v>1.2</v>
      </c>
      <c r="O6">
        <v>348</v>
      </c>
      <c r="P6">
        <v>49.1</v>
      </c>
      <c r="Q6">
        <v>288</v>
      </c>
      <c r="R6">
        <v>4.3</v>
      </c>
    </row>
    <row r="7" spans="1:18" hidden="1" x14ac:dyDescent="0.25">
      <c r="A7" t="s">
        <v>38</v>
      </c>
      <c r="B7" t="s">
        <v>39</v>
      </c>
      <c r="C7" s="1" t="str">
        <f t="shared" si="0"/>
        <v>21:0304</v>
      </c>
      <c r="D7" s="1" t="str">
        <f t="shared" si="1"/>
        <v>21:0012</v>
      </c>
      <c r="E7" t="s">
        <v>40</v>
      </c>
      <c r="F7" t="s">
        <v>41</v>
      </c>
      <c r="H7">
        <v>66.899664700000002</v>
      </c>
      <c r="I7">
        <v>-112.9031124</v>
      </c>
      <c r="J7" s="1" t="str">
        <f t="shared" si="2"/>
        <v>Till</v>
      </c>
      <c r="K7" s="1" t="str">
        <f t="shared" si="3"/>
        <v>HMC separation (Canamera/DIP)</v>
      </c>
      <c r="L7">
        <v>10000</v>
      </c>
      <c r="M7">
        <v>56</v>
      </c>
      <c r="N7">
        <v>0.5</v>
      </c>
      <c r="O7">
        <v>240</v>
      </c>
      <c r="P7">
        <v>19.8</v>
      </c>
      <c r="Q7">
        <v>211</v>
      </c>
      <c r="R7">
        <v>0.8</v>
      </c>
    </row>
    <row r="8" spans="1:18" hidden="1" x14ac:dyDescent="0.25">
      <c r="A8" t="s">
        <v>42</v>
      </c>
      <c r="B8" t="s">
        <v>43</v>
      </c>
      <c r="C8" s="1" t="str">
        <f t="shared" si="0"/>
        <v>21:0304</v>
      </c>
      <c r="D8" s="1" t="str">
        <f t="shared" si="1"/>
        <v>21:0012</v>
      </c>
      <c r="E8" t="s">
        <v>44</v>
      </c>
      <c r="F8" t="s">
        <v>45</v>
      </c>
      <c r="H8">
        <v>66.984724</v>
      </c>
      <c r="I8">
        <v>-112.55089769999999</v>
      </c>
      <c r="J8" s="1" t="str">
        <f t="shared" si="2"/>
        <v>Till</v>
      </c>
      <c r="K8" s="1" t="str">
        <f t="shared" si="3"/>
        <v>HMC separation (Canamera/DIP)</v>
      </c>
      <c r="L8">
        <v>10000</v>
      </c>
      <c r="M8">
        <v>310</v>
      </c>
      <c r="N8">
        <v>0.9</v>
      </c>
      <c r="O8">
        <v>282</v>
      </c>
      <c r="P8">
        <v>37.9</v>
      </c>
      <c r="Q8">
        <v>233</v>
      </c>
      <c r="R8">
        <v>3.9</v>
      </c>
    </row>
    <row r="9" spans="1:18" hidden="1" x14ac:dyDescent="0.25">
      <c r="A9" t="s">
        <v>46</v>
      </c>
      <c r="B9" t="s">
        <v>47</v>
      </c>
      <c r="C9" s="1" t="str">
        <f t="shared" si="0"/>
        <v>21:0304</v>
      </c>
      <c r="D9" s="1" t="str">
        <f t="shared" si="1"/>
        <v>21:0012</v>
      </c>
      <c r="E9" t="s">
        <v>48</v>
      </c>
      <c r="F9" t="s">
        <v>49</v>
      </c>
      <c r="H9">
        <v>66.811573800000005</v>
      </c>
      <c r="I9">
        <v>-112.5681816</v>
      </c>
      <c r="J9" s="1" t="str">
        <f t="shared" si="2"/>
        <v>Till</v>
      </c>
      <c r="K9" s="1" t="str">
        <f t="shared" si="3"/>
        <v>HMC separation (Canamera/DIP)</v>
      </c>
      <c r="L9">
        <v>10000</v>
      </c>
      <c r="M9">
        <v>302</v>
      </c>
      <c r="N9">
        <v>0.9</v>
      </c>
      <c r="O9">
        <v>326</v>
      </c>
      <c r="P9">
        <v>86.4</v>
      </c>
      <c r="Q9">
        <v>225</v>
      </c>
      <c r="R9">
        <v>7.4</v>
      </c>
    </row>
    <row r="10" spans="1:18" hidden="1" x14ac:dyDescent="0.25">
      <c r="A10" t="s">
        <v>50</v>
      </c>
      <c r="B10" t="s">
        <v>51</v>
      </c>
      <c r="C10" s="1" t="str">
        <f t="shared" si="0"/>
        <v>21:0304</v>
      </c>
      <c r="D10" s="1" t="str">
        <f t="shared" si="1"/>
        <v>21:0012</v>
      </c>
      <c r="E10" t="s">
        <v>52</v>
      </c>
      <c r="F10" t="s">
        <v>53</v>
      </c>
      <c r="H10">
        <v>66.730923799999999</v>
      </c>
      <c r="I10">
        <v>-112.7594606</v>
      </c>
      <c r="J10" s="1" t="str">
        <f t="shared" si="2"/>
        <v>Till</v>
      </c>
      <c r="K10" s="1" t="str">
        <f t="shared" si="3"/>
        <v>HMC separation (Canamera/DIP)</v>
      </c>
      <c r="L10">
        <v>10000</v>
      </c>
      <c r="M10">
        <v>1408</v>
      </c>
      <c r="N10">
        <v>2.9</v>
      </c>
      <c r="O10">
        <v>744</v>
      </c>
      <c r="P10">
        <v>89</v>
      </c>
      <c r="Q10">
        <v>647</v>
      </c>
      <c r="R10">
        <v>12</v>
      </c>
    </row>
    <row r="11" spans="1:18" hidden="1" x14ac:dyDescent="0.25">
      <c r="A11" t="s">
        <v>54</v>
      </c>
      <c r="B11" t="s">
        <v>55</v>
      </c>
      <c r="C11" s="1" t="str">
        <f t="shared" si="0"/>
        <v>21:0304</v>
      </c>
      <c r="D11" s="1" t="str">
        <f t="shared" si="1"/>
        <v>21:0012</v>
      </c>
      <c r="E11" t="s">
        <v>56</v>
      </c>
      <c r="F11" t="s">
        <v>57</v>
      </c>
      <c r="H11">
        <v>66.985496999999995</v>
      </c>
      <c r="I11">
        <v>-112.09324530000001</v>
      </c>
      <c r="J11" s="1" t="str">
        <f t="shared" si="2"/>
        <v>Till</v>
      </c>
      <c r="K11" s="1" t="str">
        <f t="shared" si="3"/>
        <v>HMC separation (Canamera/DIP)</v>
      </c>
      <c r="L11">
        <v>10000</v>
      </c>
      <c r="M11">
        <v>496</v>
      </c>
      <c r="N11">
        <v>1.1000000000000001</v>
      </c>
      <c r="O11">
        <v>274</v>
      </c>
      <c r="P11">
        <v>31.5</v>
      </c>
      <c r="Q11">
        <v>227</v>
      </c>
      <c r="R11">
        <v>5.0999999999999996</v>
      </c>
    </row>
    <row r="12" spans="1:18" hidden="1" x14ac:dyDescent="0.25">
      <c r="A12" t="s">
        <v>58</v>
      </c>
      <c r="B12" t="s">
        <v>59</v>
      </c>
      <c r="C12" s="1" t="str">
        <f t="shared" si="0"/>
        <v>21:0304</v>
      </c>
      <c r="D12" s="1" t="str">
        <f t="shared" si="1"/>
        <v>21:0012</v>
      </c>
      <c r="E12" t="s">
        <v>60</v>
      </c>
      <c r="F12" t="s">
        <v>61</v>
      </c>
      <c r="H12">
        <v>66.899428099999994</v>
      </c>
      <c r="I12">
        <v>-112.38725789999999</v>
      </c>
      <c r="J12" s="1" t="str">
        <f t="shared" si="2"/>
        <v>Till</v>
      </c>
      <c r="K12" s="1" t="str">
        <f t="shared" si="3"/>
        <v>HMC separation (Canamera/DIP)</v>
      </c>
      <c r="L12">
        <v>10000</v>
      </c>
      <c r="M12">
        <v>500</v>
      </c>
      <c r="N12">
        <v>1.2</v>
      </c>
      <c r="O12">
        <v>322</v>
      </c>
      <c r="P12">
        <v>75.7</v>
      </c>
      <c r="Q12">
        <v>227</v>
      </c>
      <c r="R12">
        <v>29</v>
      </c>
    </row>
    <row r="13" spans="1:18" hidden="1" x14ac:dyDescent="0.25">
      <c r="A13" t="s">
        <v>62</v>
      </c>
      <c r="B13" t="s">
        <v>63</v>
      </c>
      <c r="C13" s="1" t="str">
        <f t="shared" si="0"/>
        <v>21:0304</v>
      </c>
      <c r="D13" s="1" t="str">
        <f t="shared" si="1"/>
        <v>21:0012</v>
      </c>
      <c r="E13" t="s">
        <v>64</v>
      </c>
      <c r="F13" t="s">
        <v>65</v>
      </c>
      <c r="H13">
        <v>66.769979199999995</v>
      </c>
      <c r="I13">
        <v>-112.06795990000001</v>
      </c>
      <c r="J13" s="1" t="str">
        <f t="shared" si="2"/>
        <v>Till</v>
      </c>
      <c r="K13" s="1" t="str">
        <f t="shared" si="3"/>
        <v>HMC separation (Canamera/DIP)</v>
      </c>
      <c r="L13">
        <v>10000</v>
      </c>
      <c r="M13">
        <v>776</v>
      </c>
      <c r="N13">
        <v>1.4</v>
      </c>
      <c r="O13">
        <v>262</v>
      </c>
      <c r="P13">
        <v>31.8</v>
      </c>
      <c r="Q13">
        <v>217</v>
      </c>
      <c r="R13">
        <v>5.0999999999999996</v>
      </c>
    </row>
    <row r="14" spans="1:18" hidden="1" x14ac:dyDescent="0.25">
      <c r="A14" t="s">
        <v>66</v>
      </c>
      <c r="B14" t="s">
        <v>67</v>
      </c>
      <c r="C14" s="1" t="str">
        <f t="shared" si="0"/>
        <v>21:0304</v>
      </c>
      <c r="D14" s="1" t="str">
        <f t="shared" si="1"/>
        <v>21:0012</v>
      </c>
      <c r="E14" t="s">
        <v>68</v>
      </c>
      <c r="F14" t="s">
        <v>69</v>
      </c>
      <c r="H14">
        <v>66.664283699999999</v>
      </c>
      <c r="I14">
        <v>-112.4014569</v>
      </c>
      <c r="J14" s="1" t="str">
        <f t="shared" si="2"/>
        <v>Till</v>
      </c>
      <c r="K14" s="1" t="str">
        <f t="shared" si="3"/>
        <v>HMC separation (Canamera/DIP)</v>
      </c>
      <c r="L14">
        <v>10000</v>
      </c>
      <c r="M14">
        <v>282</v>
      </c>
      <c r="N14">
        <v>0.8</v>
      </c>
      <c r="O14">
        <v>252</v>
      </c>
      <c r="P14">
        <v>66.5</v>
      </c>
      <c r="Q14">
        <v>177</v>
      </c>
      <c r="R14">
        <v>10.4</v>
      </c>
    </row>
    <row r="15" spans="1:18" hidden="1" x14ac:dyDescent="0.25">
      <c r="A15" t="s">
        <v>70</v>
      </c>
      <c r="B15" t="s">
        <v>71</v>
      </c>
      <c r="C15" s="1" t="str">
        <f t="shared" si="0"/>
        <v>21:0304</v>
      </c>
      <c r="D15" s="1" t="str">
        <f t="shared" si="1"/>
        <v>21:0012</v>
      </c>
      <c r="E15" t="s">
        <v>72</v>
      </c>
      <c r="F15" t="s">
        <v>73</v>
      </c>
      <c r="H15">
        <v>66.270514599999998</v>
      </c>
      <c r="I15">
        <v>-112.6277333</v>
      </c>
      <c r="J15" s="1" t="str">
        <f t="shared" si="2"/>
        <v>Till</v>
      </c>
      <c r="K15" s="1" t="str">
        <f t="shared" si="3"/>
        <v>HMC separation (Canamera/DIP)</v>
      </c>
      <c r="L15">
        <v>10000</v>
      </c>
      <c r="M15">
        <v>474</v>
      </c>
      <c r="N15">
        <v>1.1000000000000001</v>
      </c>
      <c r="O15">
        <v>344</v>
      </c>
      <c r="P15">
        <v>49</v>
      </c>
      <c r="Q15">
        <v>183</v>
      </c>
      <c r="R15">
        <v>8.6</v>
      </c>
    </row>
    <row r="16" spans="1:18" hidden="1" x14ac:dyDescent="0.25">
      <c r="A16" t="s">
        <v>74</v>
      </c>
      <c r="B16" t="s">
        <v>75</v>
      </c>
      <c r="C16" s="1" t="str">
        <f t="shared" si="0"/>
        <v>21:0304</v>
      </c>
      <c r="D16" s="1" t="str">
        <f t="shared" si="1"/>
        <v>21:0012</v>
      </c>
      <c r="E16" t="s">
        <v>76</v>
      </c>
      <c r="F16" t="s">
        <v>77</v>
      </c>
      <c r="H16">
        <v>66.456152700000004</v>
      </c>
      <c r="I16">
        <v>-112.79028959999999</v>
      </c>
      <c r="J16" s="1" t="str">
        <f t="shared" si="2"/>
        <v>Till</v>
      </c>
      <c r="K16" s="1" t="str">
        <f t="shared" si="3"/>
        <v>HMC separation (Canamera/DIP)</v>
      </c>
      <c r="L16">
        <v>10000</v>
      </c>
      <c r="M16">
        <v>490</v>
      </c>
      <c r="N16">
        <v>1.4</v>
      </c>
      <c r="O16">
        <v>546</v>
      </c>
      <c r="P16">
        <v>68</v>
      </c>
      <c r="Q16">
        <v>460</v>
      </c>
      <c r="R16">
        <v>3.8</v>
      </c>
    </row>
    <row r="17" spans="1:18" hidden="1" x14ac:dyDescent="0.25">
      <c r="A17" t="s">
        <v>78</v>
      </c>
      <c r="B17" t="s">
        <v>79</v>
      </c>
      <c r="C17" s="1" t="str">
        <f t="shared" si="0"/>
        <v>21:0304</v>
      </c>
      <c r="D17" s="1" t="str">
        <f t="shared" si="1"/>
        <v>21:0012</v>
      </c>
      <c r="E17" t="s">
        <v>80</v>
      </c>
      <c r="F17" t="s">
        <v>81</v>
      </c>
      <c r="H17">
        <v>66.531289999999998</v>
      </c>
      <c r="I17">
        <v>-112.5777607</v>
      </c>
      <c r="J17" s="1" t="str">
        <f t="shared" si="2"/>
        <v>Till</v>
      </c>
      <c r="K17" s="1" t="str">
        <f t="shared" si="3"/>
        <v>HMC separation (Canamera/DIP)</v>
      </c>
      <c r="L17">
        <v>10000</v>
      </c>
      <c r="M17">
        <v>384</v>
      </c>
      <c r="N17">
        <v>0.9</v>
      </c>
      <c r="O17">
        <v>254</v>
      </c>
      <c r="P17">
        <v>19.100000000000001</v>
      </c>
      <c r="Q17">
        <v>190</v>
      </c>
      <c r="R17">
        <v>25.3</v>
      </c>
    </row>
    <row r="18" spans="1:18" hidden="1" x14ac:dyDescent="0.25">
      <c r="A18" t="s">
        <v>82</v>
      </c>
      <c r="B18" t="s">
        <v>83</v>
      </c>
      <c r="C18" s="1" t="str">
        <f t="shared" si="0"/>
        <v>21:0304</v>
      </c>
      <c r="D18" s="1" t="str">
        <f t="shared" si="1"/>
        <v>21:0012</v>
      </c>
      <c r="E18" t="s">
        <v>84</v>
      </c>
      <c r="F18" t="s">
        <v>85</v>
      </c>
      <c r="H18">
        <v>66.599814800000004</v>
      </c>
      <c r="I18">
        <v>-112.9320902</v>
      </c>
      <c r="J18" s="1" t="str">
        <f t="shared" si="2"/>
        <v>Till</v>
      </c>
      <c r="K18" s="1" t="str">
        <f t="shared" si="3"/>
        <v>HMC separation (Canamera/DIP)</v>
      </c>
      <c r="L18">
        <v>10000</v>
      </c>
      <c r="M18">
        <v>476</v>
      </c>
      <c r="N18">
        <v>1.1000000000000001</v>
      </c>
      <c r="O18">
        <v>284</v>
      </c>
      <c r="P18">
        <v>37.9</v>
      </c>
      <c r="Q18">
        <v>233</v>
      </c>
      <c r="R18">
        <v>5.4</v>
      </c>
    </row>
    <row r="19" spans="1:18" hidden="1" x14ac:dyDescent="0.25">
      <c r="A19" t="s">
        <v>86</v>
      </c>
      <c r="B19" t="s">
        <v>87</v>
      </c>
      <c r="C19" s="1" t="str">
        <f t="shared" si="0"/>
        <v>21:0304</v>
      </c>
      <c r="D19" s="1" t="str">
        <f t="shared" si="1"/>
        <v>21:0012</v>
      </c>
      <c r="E19" t="s">
        <v>88</v>
      </c>
      <c r="F19" t="s">
        <v>89</v>
      </c>
      <c r="H19">
        <v>66.319790800000007</v>
      </c>
      <c r="I19">
        <v>-112.1008207</v>
      </c>
      <c r="J19" s="1" t="str">
        <f t="shared" si="2"/>
        <v>Till</v>
      </c>
      <c r="K19" s="1" t="str">
        <f t="shared" si="3"/>
        <v>HMC separation (Canamera/DIP)</v>
      </c>
      <c r="L19">
        <v>10000</v>
      </c>
      <c r="M19">
        <v>470</v>
      </c>
      <c r="N19">
        <v>1.3</v>
      </c>
      <c r="O19">
        <v>306</v>
      </c>
      <c r="P19">
        <v>25.5</v>
      </c>
      <c r="Q19">
        <v>275</v>
      </c>
      <c r="R19">
        <v>3.5</v>
      </c>
    </row>
    <row r="20" spans="1:18" hidden="1" x14ac:dyDescent="0.25">
      <c r="A20" t="s">
        <v>90</v>
      </c>
      <c r="B20" t="s">
        <v>91</v>
      </c>
      <c r="C20" s="1" t="str">
        <f t="shared" si="0"/>
        <v>21:0304</v>
      </c>
      <c r="D20" s="1" t="str">
        <f t="shared" si="1"/>
        <v>21:0012</v>
      </c>
      <c r="E20" t="s">
        <v>92</v>
      </c>
      <c r="F20" t="s">
        <v>93</v>
      </c>
      <c r="H20">
        <v>66.421695600000007</v>
      </c>
      <c r="I20">
        <v>-112.04520890000001</v>
      </c>
      <c r="J20" s="1" t="str">
        <f t="shared" si="2"/>
        <v>Till</v>
      </c>
      <c r="K20" s="1" t="str">
        <f t="shared" si="3"/>
        <v>HMC separation (Canamera/DIP)</v>
      </c>
      <c r="L20">
        <v>10000</v>
      </c>
      <c r="M20">
        <v>502</v>
      </c>
      <c r="N20">
        <v>1.1000000000000001</v>
      </c>
      <c r="O20">
        <v>300</v>
      </c>
      <c r="P20">
        <v>42.3</v>
      </c>
      <c r="Q20">
        <v>250</v>
      </c>
      <c r="R20">
        <v>5.7</v>
      </c>
    </row>
    <row r="21" spans="1:18" hidden="1" x14ac:dyDescent="0.25">
      <c r="A21" t="s">
        <v>94</v>
      </c>
      <c r="B21" t="s">
        <v>95</v>
      </c>
      <c r="C21" s="1" t="str">
        <f t="shared" si="0"/>
        <v>21:0304</v>
      </c>
      <c r="D21" s="1" t="str">
        <f t="shared" si="1"/>
        <v>21:0012</v>
      </c>
      <c r="E21" t="s">
        <v>96</v>
      </c>
      <c r="F21" t="s">
        <v>97</v>
      </c>
      <c r="H21">
        <v>66.427473399999997</v>
      </c>
      <c r="I21">
        <v>-112.39826290000001</v>
      </c>
      <c r="J21" s="1" t="str">
        <f t="shared" si="2"/>
        <v>Till</v>
      </c>
      <c r="K21" s="1" t="str">
        <f t="shared" si="3"/>
        <v>HMC separation (Canamera/DIP)</v>
      </c>
      <c r="L21">
        <v>10000</v>
      </c>
      <c r="M21">
        <v>202</v>
      </c>
      <c r="N21">
        <v>0.8</v>
      </c>
      <c r="O21">
        <v>400</v>
      </c>
      <c r="P21">
        <v>64.099999999999994</v>
      </c>
      <c r="Q21">
        <v>331</v>
      </c>
      <c r="R21">
        <v>3.7</v>
      </c>
    </row>
    <row r="22" spans="1:18" hidden="1" x14ac:dyDescent="0.25">
      <c r="A22" t="s">
        <v>98</v>
      </c>
      <c r="B22" t="s">
        <v>99</v>
      </c>
      <c r="C22" s="1" t="str">
        <f t="shared" si="0"/>
        <v>21:0304</v>
      </c>
      <c r="D22" s="1" t="str">
        <f t="shared" si="1"/>
        <v>21:0012</v>
      </c>
      <c r="E22" t="s">
        <v>100</v>
      </c>
      <c r="F22" t="s">
        <v>101</v>
      </c>
      <c r="H22">
        <v>66.524163000000001</v>
      </c>
      <c r="I22">
        <v>-112.0630302</v>
      </c>
      <c r="J22" s="1" t="str">
        <f t="shared" si="2"/>
        <v>Till</v>
      </c>
      <c r="K22" s="1" t="str">
        <f t="shared" si="3"/>
        <v>HMC separation (Canamera/DIP)</v>
      </c>
      <c r="L22">
        <v>10000</v>
      </c>
      <c r="M22">
        <v>464</v>
      </c>
      <c r="N22">
        <v>1</v>
      </c>
      <c r="O22">
        <v>274</v>
      </c>
      <c r="P22">
        <v>27.3</v>
      </c>
      <c r="Q22">
        <v>236</v>
      </c>
      <c r="R22">
        <v>3.6</v>
      </c>
    </row>
    <row r="23" spans="1:18" hidden="1" x14ac:dyDescent="0.25">
      <c r="A23" t="s">
        <v>102</v>
      </c>
      <c r="B23" t="s">
        <v>103</v>
      </c>
      <c r="C23" s="1" t="str">
        <f t="shared" si="0"/>
        <v>21:0304</v>
      </c>
      <c r="D23" s="1" t="str">
        <f t="shared" si="1"/>
        <v>21:0012</v>
      </c>
      <c r="E23" t="s">
        <v>104</v>
      </c>
      <c r="F23" t="s">
        <v>105</v>
      </c>
      <c r="H23">
        <v>66.647541000000004</v>
      </c>
      <c r="I23">
        <v>-112.0383003</v>
      </c>
      <c r="J23" s="1" t="str">
        <f t="shared" si="2"/>
        <v>Till</v>
      </c>
      <c r="K23" s="1" t="str">
        <f t="shared" si="3"/>
        <v>HMC separation (Canamera/DIP)</v>
      </c>
      <c r="L23">
        <v>10000</v>
      </c>
      <c r="M23">
        <v>466</v>
      </c>
      <c r="N23">
        <v>0.9</v>
      </c>
      <c r="O23">
        <v>156</v>
      </c>
      <c r="P23">
        <v>18.100000000000001</v>
      </c>
      <c r="Q23">
        <v>130</v>
      </c>
      <c r="R23">
        <v>2</v>
      </c>
    </row>
    <row r="24" spans="1:18" hidden="1" x14ac:dyDescent="0.25">
      <c r="A24" t="s">
        <v>106</v>
      </c>
      <c r="B24" t="s">
        <v>107</v>
      </c>
      <c r="C24" s="1" t="str">
        <f t="shared" si="0"/>
        <v>21:0304</v>
      </c>
      <c r="D24" s="1" t="str">
        <f t="shared" si="1"/>
        <v>21:0012</v>
      </c>
      <c r="E24" t="s">
        <v>108</v>
      </c>
      <c r="F24" t="s">
        <v>109</v>
      </c>
      <c r="H24">
        <v>66.3000835</v>
      </c>
      <c r="I24">
        <v>-113.1039511</v>
      </c>
      <c r="J24" s="1" t="str">
        <f t="shared" si="2"/>
        <v>Till</v>
      </c>
      <c r="K24" s="1" t="str">
        <f t="shared" si="3"/>
        <v>HMC separation (Canamera/DIP)</v>
      </c>
      <c r="L24">
        <v>10000</v>
      </c>
      <c r="M24">
        <v>348</v>
      </c>
      <c r="N24">
        <v>1.2</v>
      </c>
      <c r="O24">
        <v>492</v>
      </c>
      <c r="P24">
        <v>64.2</v>
      </c>
      <c r="Q24">
        <v>419</v>
      </c>
      <c r="R24">
        <v>13.1</v>
      </c>
    </row>
    <row r="25" spans="1:18" hidden="1" x14ac:dyDescent="0.25">
      <c r="A25" t="s">
        <v>110</v>
      </c>
      <c r="B25" t="s">
        <v>111</v>
      </c>
      <c r="C25" s="1" t="str">
        <f t="shared" si="0"/>
        <v>21:0304</v>
      </c>
      <c r="D25" s="1" t="str">
        <f t="shared" si="1"/>
        <v>21:0012</v>
      </c>
      <c r="E25" t="s">
        <v>112</v>
      </c>
      <c r="F25" t="s">
        <v>113</v>
      </c>
      <c r="H25">
        <v>66.466635499999995</v>
      </c>
      <c r="I25">
        <v>-113.3982283</v>
      </c>
      <c r="J25" s="1" t="str">
        <f t="shared" si="2"/>
        <v>Till</v>
      </c>
      <c r="K25" s="1" t="str">
        <f t="shared" si="3"/>
        <v>HMC separation (Canamera/DIP)</v>
      </c>
      <c r="L25">
        <v>10000</v>
      </c>
      <c r="M25">
        <v>154</v>
      </c>
      <c r="N25">
        <v>0.7</v>
      </c>
      <c r="O25">
        <v>300</v>
      </c>
      <c r="P25">
        <v>28.7</v>
      </c>
      <c r="Q25">
        <v>265</v>
      </c>
      <c r="R25">
        <v>5.0999999999999996</v>
      </c>
    </row>
    <row r="26" spans="1:18" hidden="1" x14ac:dyDescent="0.25">
      <c r="A26" t="s">
        <v>114</v>
      </c>
      <c r="B26" t="s">
        <v>115</v>
      </c>
      <c r="C26" s="1" t="str">
        <f t="shared" si="0"/>
        <v>21:0304</v>
      </c>
      <c r="D26" s="1" t="str">
        <f t="shared" si="1"/>
        <v>21:0012</v>
      </c>
      <c r="E26" t="s">
        <v>116</v>
      </c>
      <c r="F26" t="s">
        <v>117</v>
      </c>
      <c r="H26">
        <v>66.522542900000005</v>
      </c>
      <c r="I26">
        <v>-113.10081219999999</v>
      </c>
      <c r="J26" s="1" t="str">
        <f t="shared" si="2"/>
        <v>Till</v>
      </c>
      <c r="K26" s="1" t="str">
        <f t="shared" si="3"/>
        <v>HMC separation (Canamera/DIP)</v>
      </c>
      <c r="L26">
        <v>10000</v>
      </c>
      <c r="M26">
        <v>268</v>
      </c>
      <c r="N26">
        <v>0.8</v>
      </c>
      <c r="O26">
        <v>316</v>
      </c>
      <c r="P26">
        <v>40.299999999999997</v>
      </c>
      <c r="Q26">
        <v>270</v>
      </c>
      <c r="R26">
        <v>3.7</v>
      </c>
    </row>
    <row r="27" spans="1:18" hidden="1" x14ac:dyDescent="0.25">
      <c r="A27" t="s">
        <v>118</v>
      </c>
      <c r="B27" t="s">
        <v>119</v>
      </c>
      <c r="C27" s="1" t="str">
        <f t="shared" si="0"/>
        <v>21:0304</v>
      </c>
      <c r="D27" s="1" t="str">
        <f t="shared" si="1"/>
        <v>21:0012</v>
      </c>
      <c r="E27" t="s">
        <v>120</v>
      </c>
      <c r="F27" t="s">
        <v>121</v>
      </c>
      <c r="H27">
        <v>66.643899000000005</v>
      </c>
      <c r="I27">
        <v>-113.4322409</v>
      </c>
      <c r="J27" s="1" t="str">
        <f t="shared" si="2"/>
        <v>Till</v>
      </c>
      <c r="K27" s="1" t="str">
        <f t="shared" si="3"/>
        <v>HMC separation (Canamera/DIP)</v>
      </c>
      <c r="L27">
        <v>10000</v>
      </c>
      <c r="M27">
        <v>188</v>
      </c>
      <c r="N27">
        <v>0.8</v>
      </c>
      <c r="O27">
        <v>348</v>
      </c>
      <c r="P27">
        <v>29.7</v>
      </c>
      <c r="Q27">
        <v>310</v>
      </c>
      <c r="R27">
        <v>3.7</v>
      </c>
    </row>
    <row r="28" spans="1:18" hidden="1" x14ac:dyDescent="0.25">
      <c r="A28" t="s">
        <v>122</v>
      </c>
      <c r="B28" t="s">
        <v>123</v>
      </c>
      <c r="C28" s="1" t="str">
        <f t="shared" si="0"/>
        <v>21:0304</v>
      </c>
      <c r="D28" s="1" t="str">
        <f t="shared" si="1"/>
        <v>21:0012</v>
      </c>
      <c r="E28" t="s">
        <v>124</v>
      </c>
      <c r="F28" t="s">
        <v>125</v>
      </c>
      <c r="H28">
        <v>66.666792700000002</v>
      </c>
      <c r="I28">
        <v>-113.1339761</v>
      </c>
      <c r="J28" s="1" t="str">
        <f t="shared" si="2"/>
        <v>Till</v>
      </c>
      <c r="K28" s="1" t="str">
        <f t="shared" si="3"/>
        <v>HMC separation (Canamera/DIP)</v>
      </c>
      <c r="L28">
        <v>10000</v>
      </c>
      <c r="M28">
        <v>348</v>
      </c>
      <c r="N28">
        <v>1.1000000000000001</v>
      </c>
      <c r="O28">
        <v>242</v>
      </c>
      <c r="P28">
        <v>34.200000000000003</v>
      </c>
      <c r="Q28">
        <v>200</v>
      </c>
      <c r="R28">
        <v>6.6</v>
      </c>
    </row>
    <row r="29" spans="1:18" hidden="1" x14ac:dyDescent="0.25">
      <c r="A29" t="s">
        <v>126</v>
      </c>
      <c r="B29" t="s">
        <v>127</v>
      </c>
      <c r="C29" s="1" t="str">
        <f t="shared" si="0"/>
        <v>21:0304</v>
      </c>
      <c r="D29" s="1" t="str">
        <f t="shared" si="1"/>
        <v>21:0012</v>
      </c>
      <c r="E29" t="s">
        <v>128</v>
      </c>
      <c r="F29" t="s">
        <v>129</v>
      </c>
      <c r="H29">
        <v>66.269741499999995</v>
      </c>
      <c r="I29">
        <v>-113.64540119999999</v>
      </c>
      <c r="J29" s="1" t="str">
        <f t="shared" si="2"/>
        <v>Till</v>
      </c>
      <c r="K29" s="1" t="str">
        <f t="shared" si="3"/>
        <v>HMC separation (Canamera/DIP)</v>
      </c>
      <c r="L29">
        <v>10000</v>
      </c>
      <c r="M29">
        <v>236</v>
      </c>
      <c r="N29">
        <v>0.9</v>
      </c>
      <c r="O29">
        <v>316</v>
      </c>
      <c r="P29">
        <v>26.5</v>
      </c>
      <c r="Q29">
        <v>282</v>
      </c>
      <c r="R29">
        <v>5</v>
      </c>
    </row>
    <row r="30" spans="1:18" hidden="1" x14ac:dyDescent="0.25">
      <c r="A30" t="s">
        <v>130</v>
      </c>
      <c r="B30" t="s">
        <v>131</v>
      </c>
      <c r="C30" s="1" t="str">
        <f t="shared" si="0"/>
        <v>21:0304</v>
      </c>
      <c r="D30" s="1" t="str">
        <f t="shared" si="1"/>
        <v>21:0012</v>
      </c>
      <c r="E30" t="s">
        <v>132</v>
      </c>
      <c r="F30" t="s">
        <v>133</v>
      </c>
      <c r="H30">
        <v>66.330599100000001</v>
      </c>
      <c r="I30">
        <v>-113.92529759999999</v>
      </c>
      <c r="J30" s="1" t="str">
        <f t="shared" si="2"/>
        <v>Till</v>
      </c>
      <c r="K30" s="1" t="str">
        <f t="shared" si="3"/>
        <v>HMC separation (Canamera/DIP)</v>
      </c>
      <c r="L30">
        <v>10000</v>
      </c>
      <c r="M30">
        <v>164</v>
      </c>
      <c r="N30">
        <v>0.6</v>
      </c>
      <c r="O30">
        <v>318</v>
      </c>
      <c r="P30">
        <v>53.7</v>
      </c>
      <c r="Q30">
        <v>257</v>
      </c>
      <c r="R30">
        <v>3.3</v>
      </c>
    </row>
    <row r="31" spans="1:18" hidden="1" x14ac:dyDescent="0.25">
      <c r="A31" t="s">
        <v>134</v>
      </c>
      <c r="B31" t="s">
        <v>135</v>
      </c>
      <c r="C31" s="1" t="str">
        <f t="shared" si="0"/>
        <v>21:0304</v>
      </c>
      <c r="D31" s="1" t="str">
        <f t="shared" si="1"/>
        <v>21:0012</v>
      </c>
      <c r="E31" t="s">
        <v>136</v>
      </c>
      <c r="F31" t="s">
        <v>137</v>
      </c>
      <c r="H31">
        <v>66.410509399999995</v>
      </c>
      <c r="I31">
        <v>-113.6943363</v>
      </c>
      <c r="J31" s="1" t="str">
        <f t="shared" si="2"/>
        <v>Till</v>
      </c>
      <c r="K31" s="1" t="str">
        <f t="shared" si="3"/>
        <v>HMC separation (Canamera/DIP)</v>
      </c>
      <c r="L31">
        <v>10000</v>
      </c>
      <c r="M31">
        <v>174</v>
      </c>
      <c r="N31">
        <v>0.8</v>
      </c>
      <c r="O31">
        <v>370</v>
      </c>
      <c r="P31">
        <v>34.700000000000003</v>
      </c>
      <c r="Q31">
        <v>329</v>
      </c>
      <c r="R31">
        <v>4.5999999999999996</v>
      </c>
    </row>
    <row r="32" spans="1:18" hidden="1" x14ac:dyDescent="0.25">
      <c r="A32" t="s">
        <v>138</v>
      </c>
      <c r="B32" t="s">
        <v>139</v>
      </c>
      <c r="C32" s="1" t="str">
        <f t="shared" si="0"/>
        <v>21:0304</v>
      </c>
      <c r="D32" s="1" t="str">
        <f t="shared" si="1"/>
        <v>21:0012</v>
      </c>
      <c r="E32" t="s">
        <v>140</v>
      </c>
      <c r="F32" t="s">
        <v>141</v>
      </c>
      <c r="H32">
        <v>66.502680100000006</v>
      </c>
      <c r="I32">
        <v>-113.5312663</v>
      </c>
      <c r="J32" s="1" t="str">
        <f t="shared" si="2"/>
        <v>Till</v>
      </c>
      <c r="K32" s="1" t="str">
        <f t="shared" si="3"/>
        <v>HMC separation (Canamera/DIP)</v>
      </c>
      <c r="L32">
        <v>10000</v>
      </c>
      <c r="M32">
        <v>196</v>
      </c>
      <c r="N32">
        <v>1</v>
      </c>
      <c r="O32">
        <v>462</v>
      </c>
      <c r="P32">
        <v>44</v>
      </c>
      <c r="Q32">
        <v>413</v>
      </c>
      <c r="R32">
        <v>5.5</v>
      </c>
    </row>
    <row r="33" spans="1:18" hidden="1" x14ac:dyDescent="0.25">
      <c r="A33" t="s">
        <v>142</v>
      </c>
      <c r="B33" t="s">
        <v>143</v>
      </c>
      <c r="C33" s="1" t="str">
        <f t="shared" si="0"/>
        <v>21:0304</v>
      </c>
      <c r="D33" s="1" t="str">
        <f t="shared" si="1"/>
        <v>21:0012</v>
      </c>
      <c r="E33" t="s">
        <v>144</v>
      </c>
      <c r="F33" t="s">
        <v>145</v>
      </c>
      <c r="H33">
        <v>66.533421500000003</v>
      </c>
      <c r="I33">
        <v>-113.9395117</v>
      </c>
      <c r="J33" s="1" t="str">
        <f t="shared" si="2"/>
        <v>Till</v>
      </c>
      <c r="K33" s="1" t="str">
        <f t="shared" si="3"/>
        <v>HMC separation (Canamera/DIP)</v>
      </c>
      <c r="L33">
        <v>10000</v>
      </c>
      <c r="M33">
        <v>148</v>
      </c>
      <c r="N33">
        <v>0.8</v>
      </c>
      <c r="O33">
        <v>406</v>
      </c>
      <c r="P33">
        <v>34.6</v>
      </c>
      <c r="Q33">
        <v>350</v>
      </c>
      <c r="R33">
        <v>9.1999999999999993</v>
      </c>
    </row>
    <row r="34" spans="1:18" hidden="1" x14ac:dyDescent="0.25">
      <c r="A34" t="s">
        <v>146</v>
      </c>
      <c r="B34" t="s">
        <v>147</v>
      </c>
      <c r="C34" s="1" t="str">
        <f t="shared" si="0"/>
        <v>21:0304</v>
      </c>
      <c r="D34" s="1" t="str">
        <f t="shared" si="1"/>
        <v>21:0012</v>
      </c>
      <c r="E34" t="s">
        <v>148</v>
      </c>
      <c r="F34" t="s">
        <v>149</v>
      </c>
      <c r="H34">
        <v>66.186864700000001</v>
      </c>
      <c r="I34">
        <v>-113.94254100000001</v>
      </c>
      <c r="J34" s="1" t="str">
        <f t="shared" ref="J34:J65" si="4">HYPERLINK("http://geochem.nrcan.gc.ca/cdogs/content/kwd/kwd020044_e.htm", "Till")</f>
        <v>Till</v>
      </c>
      <c r="K34" s="1" t="str">
        <f t="shared" ref="K34:K65" si="5">HYPERLINK("http://geochem.nrcan.gc.ca/cdogs/content/kwd/kwd080048_e.htm", "HMC separation (Canamera/DIP)")</f>
        <v>HMC separation (Canamera/DIP)</v>
      </c>
      <c r="L34">
        <v>10000</v>
      </c>
      <c r="M34">
        <v>128</v>
      </c>
      <c r="N34">
        <v>0.8</v>
      </c>
      <c r="O34">
        <v>298</v>
      </c>
      <c r="P34">
        <v>50.7</v>
      </c>
      <c r="Q34">
        <v>239</v>
      </c>
      <c r="R34">
        <v>3.6</v>
      </c>
    </row>
    <row r="35" spans="1:18" hidden="1" x14ac:dyDescent="0.25">
      <c r="A35" t="s">
        <v>150</v>
      </c>
      <c r="B35" t="s">
        <v>151</v>
      </c>
      <c r="C35" s="1" t="str">
        <f t="shared" si="0"/>
        <v>21:0304</v>
      </c>
      <c r="D35" s="1" t="str">
        <f t="shared" si="1"/>
        <v>21:0012</v>
      </c>
      <c r="E35" t="s">
        <v>152</v>
      </c>
      <c r="F35" t="s">
        <v>153</v>
      </c>
      <c r="H35">
        <v>66.103525399999995</v>
      </c>
      <c r="I35">
        <v>-113.5742128</v>
      </c>
      <c r="J35" s="1" t="str">
        <f t="shared" si="4"/>
        <v>Till</v>
      </c>
      <c r="K35" s="1" t="str">
        <f t="shared" si="5"/>
        <v>HMC separation (Canamera/DIP)</v>
      </c>
      <c r="L35">
        <v>10000</v>
      </c>
      <c r="M35">
        <v>274</v>
      </c>
      <c r="N35">
        <v>1</v>
      </c>
      <c r="O35">
        <v>444</v>
      </c>
      <c r="P35">
        <v>38.700000000000003</v>
      </c>
      <c r="Q35">
        <v>338</v>
      </c>
      <c r="R35">
        <v>6.3</v>
      </c>
    </row>
    <row r="36" spans="1:18" hidden="1" x14ac:dyDescent="0.25">
      <c r="A36" t="s">
        <v>154</v>
      </c>
      <c r="B36" t="s">
        <v>155</v>
      </c>
      <c r="C36" s="1" t="str">
        <f t="shared" si="0"/>
        <v>21:0304</v>
      </c>
      <c r="D36" s="1" t="str">
        <f t="shared" si="1"/>
        <v>21:0012</v>
      </c>
      <c r="E36" t="s">
        <v>156</v>
      </c>
      <c r="F36" t="s">
        <v>157</v>
      </c>
      <c r="H36">
        <v>66.020445899999999</v>
      </c>
      <c r="I36">
        <v>-113.88811699999999</v>
      </c>
      <c r="J36" s="1" t="str">
        <f t="shared" si="4"/>
        <v>Till</v>
      </c>
      <c r="K36" s="1" t="str">
        <f t="shared" si="5"/>
        <v>HMC separation (Canamera/DIP)</v>
      </c>
      <c r="L36">
        <v>10000</v>
      </c>
      <c r="M36">
        <v>126</v>
      </c>
      <c r="N36">
        <v>0.8</v>
      </c>
      <c r="O36">
        <v>432</v>
      </c>
      <c r="P36">
        <v>43.6</v>
      </c>
      <c r="Q36">
        <v>381</v>
      </c>
      <c r="R36">
        <v>3.2</v>
      </c>
    </row>
    <row r="37" spans="1:18" hidden="1" x14ac:dyDescent="0.25">
      <c r="A37" t="s">
        <v>158</v>
      </c>
      <c r="B37" t="s">
        <v>159</v>
      </c>
      <c r="C37" s="1" t="str">
        <f t="shared" si="0"/>
        <v>21:0304</v>
      </c>
      <c r="D37" s="1" t="str">
        <f t="shared" si="1"/>
        <v>21:0012</v>
      </c>
      <c r="E37" t="s">
        <v>160</v>
      </c>
      <c r="F37" t="s">
        <v>161</v>
      </c>
      <c r="H37">
        <v>66.154217700000004</v>
      </c>
      <c r="I37">
        <v>-113.35236260000001</v>
      </c>
      <c r="J37" s="1" t="str">
        <f t="shared" si="4"/>
        <v>Till</v>
      </c>
      <c r="K37" s="1" t="str">
        <f t="shared" si="5"/>
        <v>HMC separation (Canamera/DIP)</v>
      </c>
      <c r="L37">
        <v>10000</v>
      </c>
      <c r="M37">
        <v>132</v>
      </c>
      <c r="N37">
        <v>0.8</v>
      </c>
      <c r="O37">
        <v>348</v>
      </c>
      <c r="P37">
        <v>24</v>
      </c>
      <c r="Q37">
        <v>317</v>
      </c>
      <c r="R37">
        <v>2.7</v>
      </c>
    </row>
    <row r="38" spans="1:18" hidden="1" x14ac:dyDescent="0.25">
      <c r="A38" t="s">
        <v>162</v>
      </c>
      <c r="B38" t="s">
        <v>163</v>
      </c>
      <c r="C38" s="1" t="str">
        <f t="shared" si="0"/>
        <v>21:0304</v>
      </c>
      <c r="D38" s="1" t="str">
        <f t="shared" si="1"/>
        <v>21:0012</v>
      </c>
      <c r="E38" t="s">
        <v>164</v>
      </c>
      <c r="F38" t="s">
        <v>165</v>
      </c>
      <c r="H38">
        <v>66.015092499999994</v>
      </c>
      <c r="I38">
        <v>-113.3952438</v>
      </c>
      <c r="J38" s="1" t="str">
        <f t="shared" si="4"/>
        <v>Till</v>
      </c>
      <c r="K38" s="1" t="str">
        <f t="shared" si="5"/>
        <v>HMC separation (Canamera/DIP)</v>
      </c>
      <c r="L38">
        <v>10000</v>
      </c>
      <c r="M38">
        <v>274</v>
      </c>
      <c r="N38">
        <v>0.7</v>
      </c>
      <c r="O38">
        <v>284</v>
      </c>
      <c r="P38">
        <v>39.299999999999997</v>
      </c>
      <c r="Q38">
        <v>236</v>
      </c>
      <c r="R38">
        <v>7.7</v>
      </c>
    </row>
    <row r="39" spans="1:18" hidden="1" x14ac:dyDescent="0.25">
      <c r="A39" t="s">
        <v>166</v>
      </c>
      <c r="B39" t="s">
        <v>167</v>
      </c>
      <c r="C39" s="1" t="str">
        <f t="shared" si="0"/>
        <v>21:0304</v>
      </c>
      <c r="D39" s="1" t="str">
        <f t="shared" si="1"/>
        <v>21:0012</v>
      </c>
      <c r="E39" t="s">
        <v>168</v>
      </c>
      <c r="F39" t="s">
        <v>169</v>
      </c>
      <c r="H39">
        <v>66.0390254</v>
      </c>
      <c r="I39">
        <v>-113.1434139</v>
      </c>
      <c r="J39" s="1" t="str">
        <f t="shared" si="4"/>
        <v>Till</v>
      </c>
      <c r="K39" s="1" t="str">
        <f t="shared" si="5"/>
        <v>HMC separation (Canamera/DIP)</v>
      </c>
      <c r="L39">
        <v>10000</v>
      </c>
      <c r="M39">
        <v>352</v>
      </c>
      <c r="N39">
        <v>0.9</v>
      </c>
      <c r="O39">
        <v>272</v>
      </c>
      <c r="P39">
        <v>26.5</v>
      </c>
      <c r="Q39">
        <v>239</v>
      </c>
      <c r="R39">
        <v>3.8</v>
      </c>
    </row>
    <row r="40" spans="1:18" hidden="1" x14ac:dyDescent="0.25">
      <c r="A40" t="s">
        <v>170</v>
      </c>
      <c r="B40" t="s">
        <v>171</v>
      </c>
      <c r="C40" s="1" t="str">
        <f t="shared" si="0"/>
        <v>21:0304</v>
      </c>
      <c r="D40" s="1" t="str">
        <f t="shared" si="1"/>
        <v>21:0012</v>
      </c>
      <c r="E40" t="s">
        <v>172</v>
      </c>
      <c r="F40" t="s">
        <v>173</v>
      </c>
      <c r="H40">
        <v>66.008891000000006</v>
      </c>
      <c r="I40">
        <v>-112.9045928</v>
      </c>
      <c r="J40" s="1" t="str">
        <f t="shared" si="4"/>
        <v>Till</v>
      </c>
      <c r="K40" s="1" t="str">
        <f t="shared" si="5"/>
        <v>HMC separation (Canamera/DIP)</v>
      </c>
      <c r="L40">
        <v>10000</v>
      </c>
      <c r="M40">
        <v>292</v>
      </c>
      <c r="N40">
        <v>0.9</v>
      </c>
      <c r="O40">
        <v>390</v>
      </c>
      <c r="P40">
        <v>55.4</v>
      </c>
      <c r="Q40">
        <v>328</v>
      </c>
      <c r="R40">
        <v>6.1</v>
      </c>
    </row>
    <row r="41" spans="1:18" hidden="1" x14ac:dyDescent="0.25">
      <c r="A41" t="s">
        <v>174</v>
      </c>
      <c r="B41" t="s">
        <v>175</v>
      </c>
      <c r="C41" s="1" t="str">
        <f t="shared" si="0"/>
        <v>21:0304</v>
      </c>
      <c r="D41" s="1" t="str">
        <f t="shared" si="1"/>
        <v>21:0012</v>
      </c>
      <c r="E41" t="s">
        <v>176</v>
      </c>
      <c r="F41" t="s">
        <v>177</v>
      </c>
      <c r="H41">
        <v>66.038956600000006</v>
      </c>
      <c r="I41">
        <v>-112.5506609</v>
      </c>
      <c r="J41" s="1" t="str">
        <f t="shared" si="4"/>
        <v>Till</v>
      </c>
      <c r="K41" s="1" t="str">
        <f t="shared" si="5"/>
        <v>HMC separation (Canamera/DIP)</v>
      </c>
      <c r="L41">
        <v>10000</v>
      </c>
      <c r="M41">
        <v>505</v>
      </c>
      <c r="N41">
        <v>1.1000000000000001</v>
      </c>
      <c r="O41">
        <v>250</v>
      </c>
      <c r="P41">
        <v>33.4</v>
      </c>
      <c r="Q41">
        <v>208</v>
      </c>
      <c r="R41">
        <v>3.9</v>
      </c>
    </row>
    <row r="42" spans="1:18" hidden="1" x14ac:dyDescent="0.25">
      <c r="A42" t="s">
        <v>178</v>
      </c>
      <c r="B42" t="s">
        <v>179</v>
      </c>
      <c r="C42" s="1" t="str">
        <f t="shared" si="0"/>
        <v>21:0304</v>
      </c>
      <c r="D42" s="1" t="str">
        <f t="shared" si="1"/>
        <v>21:0012</v>
      </c>
      <c r="E42" t="s">
        <v>180</v>
      </c>
      <c r="F42" t="s">
        <v>181</v>
      </c>
      <c r="H42">
        <v>66.198245200000002</v>
      </c>
      <c r="I42">
        <v>-112.4151193</v>
      </c>
      <c r="J42" s="1" t="str">
        <f t="shared" si="4"/>
        <v>Till</v>
      </c>
      <c r="K42" s="1" t="str">
        <f t="shared" si="5"/>
        <v>HMC separation (Canamera/DIP)</v>
      </c>
      <c r="L42">
        <v>10000</v>
      </c>
      <c r="M42">
        <v>566</v>
      </c>
      <c r="N42">
        <v>1.3</v>
      </c>
      <c r="O42">
        <v>370</v>
      </c>
      <c r="P42">
        <v>43.7</v>
      </c>
      <c r="Q42">
        <v>322</v>
      </c>
      <c r="R42">
        <v>2.9</v>
      </c>
    </row>
    <row r="43" spans="1:18" hidden="1" x14ac:dyDescent="0.25">
      <c r="A43" t="s">
        <v>182</v>
      </c>
      <c r="B43" t="s">
        <v>183</v>
      </c>
      <c r="C43" s="1" t="str">
        <f t="shared" si="0"/>
        <v>21:0304</v>
      </c>
      <c r="D43" s="1" t="str">
        <f t="shared" si="1"/>
        <v>21:0012</v>
      </c>
      <c r="E43" t="s">
        <v>184</v>
      </c>
      <c r="F43" t="s">
        <v>185</v>
      </c>
      <c r="H43">
        <v>66.150424099999995</v>
      </c>
      <c r="I43">
        <v>-112.03467689999999</v>
      </c>
      <c r="J43" s="1" t="str">
        <f t="shared" si="4"/>
        <v>Till</v>
      </c>
      <c r="K43" s="1" t="str">
        <f t="shared" si="5"/>
        <v>HMC separation (Canamera/DIP)</v>
      </c>
      <c r="L43">
        <v>10000</v>
      </c>
      <c r="M43">
        <v>392</v>
      </c>
      <c r="N43">
        <v>0.6</v>
      </c>
      <c r="O43">
        <v>222</v>
      </c>
      <c r="P43">
        <v>27.6</v>
      </c>
      <c r="Q43">
        <v>188</v>
      </c>
      <c r="R43">
        <v>6.6</v>
      </c>
    </row>
    <row r="44" spans="1:18" hidden="1" x14ac:dyDescent="0.25">
      <c r="A44" t="s">
        <v>186</v>
      </c>
      <c r="B44" t="s">
        <v>187</v>
      </c>
      <c r="C44" s="1" t="str">
        <f t="shared" si="0"/>
        <v>21:0304</v>
      </c>
      <c r="D44" s="1" t="str">
        <f t="shared" si="1"/>
        <v>21:0012</v>
      </c>
      <c r="E44" t="s">
        <v>188</v>
      </c>
      <c r="F44" t="s">
        <v>189</v>
      </c>
      <c r="H44">
        <v>66.071821900000003</v>
      </c>
      <c r="I44">
        <v>-112.1718679</v>
      </c>
      <c r="J44" s="1" t="str">
        <f t="shared" si="4"/>
        <v>Till</v>
      </c>
      <c r="K44" s="1" t="str">
        <f t="shared" si="5"/>
        <v>HMC separation (Canamera/DIP)</v>
      </c>
      <c r="L44">
        <v>10000</v>
      </c>
      <c r="M44">
        <v>600</v>
      </c>
      <c r="N44">
        <v>1.1000000000000001</v>
      </c>
      <c r="O44">
        <v>256</v>
      </c>
      <c r="P44">
        <v>37.6</v>
      </c>
      <c r="Q44">
        <v>211</v>
      </c>
      <c r="R44">
        <v>5.3</v>
      </c>
    </row>
    <row r="45" spans="1:18" x14ac:dyDescent="0.25">
      <c r="A45" t="s">
        <v>190</v>
      </c>
      <c r="B45" t="s">
        <v>191</v>
      </c>
      <c r="C45" s="1" t="str">
        <f t="shared" ref="C45:C91" si="6">HYPERLINK("http://geochem.nrcan.gc.ca/cdogs/content/bdl/bdl210310_e.htm", "21:0310")</f>
        <v>21:0310</v>
      </c>
      <c r="D45" s="1" t="str">
        <f t="shared" ref="D45:D91" si="7">HYPERLINK("http://geochem.nrcan.gc.ca/cdogs/content/svy/svy210013_e.htm", "21:0013")</f>
        <v>21:0013</v>
      </c>
      <c r="E45" t="s">
        <v>192</v>
      </c>
      <c r="F45" t="s">
        <v>193</v>
      </c>
      <c r="H45">
        <v>65.959099199999997</v>
      </c>
      <c r="I45">
        <v>-113.27618320000001</v>
      </c>
      <c r="J45" s="1" t="str">
        <f t="shared" si="4"/>
        <v>Till</v>
      </c>
      <c r="K45" s="1" t="str">
        <f t="shared" si="5"/>
        <v>HMC separation (Canamera/DIP)</v>
      </c>
      <c r="L45">
        <v>10000</v>
      </c>
      <c r="M45">
        <v>292</v>
      </c>
      <c r="N45">
        <v>1.3</v>
      </c>
      <c r="O45">
        <v>366</v>
      </c>
      <c r="P45">
        <v>39.46</v>
      </c>
      <c r="Q45">
        <v>317.7</v>
      </c>
      <c r="R45">
        <v>7.5</v>
      </c>
    </row>
    <row r="46" spans="1:18" x14ac:dyDescent="0.25">
      <c r="A46" t="s">
        <v>194</v>
      </c>
      <c r="B46" t="s">
        <v>195</v>
      </c>
      <c r="C46" s="1" t="str">
        <f t="shared" si="6"/>
        <v>21:0310</v>
      </c>
      <c r="D46" s="1" t="str">
        <f t="shared" si="7"/>
        <v>21:0013</v>
      </c>
      <c r="E46" t="s">
        <v>196</v>
      </c>
      <c r="F46" t="s">
        <v>197</v>
      </c>
      <c r="H46">
        <v>65.948092700000004</v>
      </c>
      <c r="I46">
        <v>-112.08406290000001</v>
      </c>
      <c r="J46" s="1" t="str">
        <f t="shared" si="4"/>
        <v>Till</v>
      </c>
      <c r="K46" s="1" t="str">
        <f t="shared" si="5"/>
        <v>HMC separation (Canamera/DIP)</v>
      </c>
      <c r="L46">
        <v>10000</v>
      </c>
      <c r="M46">
        <v>705.5</v>
      </c>
      <c r="N46">
        <v>1</v>
      </c>
      <c r="O46">
        <v>208</v>
      </c>
      <c r="P46">
        <v>33.51</v>
      </c>
      <c r="Q46">
        <v>173.52</v>
      </c>
      <c r="R46">
        <v>5.2</v>
      </c>
    </row>
    <row r="47" spans="1:18" x14ac:dyDescent="0.25">
      <c r="A47" t="s">
        <v>198</v>
      </c>
      <c r="B47" t="s">
        <v>199</v>
      </c>
      <c r="C47" s="1" t="str">
        <f t="shared" si="6"/>
        <v>21:0310</v>
      </c>
      <c r="D47" s="1" t="str">
        <f t="shared" si="7"/>
        <v>21:0013</v>
      </c>
      <c r="E47" t="s">
        <v>200</v>
      </c>
      <c r="F47" t="s">
        <v>201</v>
      </c>
      <c r="H47">
        <v>65.788822100000004</v>
      </c>
      <c r="I47">
        <v>-112.46458579999999</v>
      </c>
      <c r="J47" s="1" t="str">
        <f t="shared" si="4"/>
        <v>Till</v>
      </c>
      <c r="K47" s="1" t="str">
        <f t="shared" si="5"/>
        <v>HMC separation (Canamera/DIP)</v>
      </c>
      <c r="L47">
        <v>10000</v>
      </c>
      <c r="M47">
        <v>584</v>
      </c>
      <c r="N47">
        <v>1.3</v>
      </c>
      <c r="O47">
        <v>230</v>
      </c>
      <c r="P47">
        <v>33</v>
      </c>
      <c r="Q47">
        <v>191.87</v>
      </c>
      <c r="R47">
        <v>5.0999999999999996</v>
      </c>
    </row>
    <row r="48" spans="1:18" x14ac:dyDescent="0.25">
      <c r="A48" t="s">
        <v>202</v>
      </c>
      <c r="B48" t="s">
        <v>203</v>
      </c>
      <c r="C48" s="1" t="str">
        <f t="shared" si="6"/>
        <v>21:0310</v>
      </c>
      <c r="D48" s="1" t="str">
        <f t="shared" si="7"/>
        <v>21:0013</v>
      </c>
      <c r="E48" t="s">
        <v>204</v>
      </c>
      <c r="F48" t="s">
        <v>205</v>
      </c>
      <c r="H48">
        <v>65.052424599999995</v>
      </c>
      <c r="I48">
        <v>-112.8056448</v>
      </c>
      <c r="J48" s="1" t="str">
        <f t="shared" si="4"/>
        <v>Till</v>
      </c>
      <c r="K48" s="1" t="str">
        <f t="shared" si="5"/>
        <v>HMC separation (Canamera/DIP)</v>
      </c>
      <c r="L48">
        <v>10000</v>
      </c>
      <c r="M48">
        <v>688</v>
      </c>
      <c r="N48">
        <v>1.4</v>
      </c>
      <c r="O48">
        <v>246</v>
      </c>
      <c r="P48">
        <v>19.97</v>
      </c>
      <c r="Q48">
        <v>219.67</v>
      </c>
      <c r="R48">
        <v>3.8</v>
      </c>
    </row>
    <row r="49" spans="1:18" x14ac:dyDescent="0.25">
      <c r="A49" t="s">
        <v>206</v>
      </c>
      <c r="B49" t="s">
        <v>207</v>
      </c>
      <c r="C49" s="1" t="str">
        <f t="shared" si="6"/>
        <v>21:0310</v>
      </c>
      <c r="D49" s="1" t="str">
        <f t="shared" si="7"/>
        <v>21:0013</v>
      </c>
      <c r="E49" t="s">
        <v>208</v>
      </c>
      <c r="F49" t="s">
        <v>209</v>
      </c>
      <c r="H49">
        <v>65.136554099999998</v>
      </c>
      <c r="I49">
        <v>-112.8664137</v>
      </c>
      <c r="J49" s="1" t="str">
        <f t="shared" si="4"/>
        <v>Till</v>
      </c>
      <c r="K49" s="1" t="str">
        <f t="shared" si="5"/>
        <v>HMC separation (Canamera/DIP)</v>
      </c>
      <c r="L49">
        <v>10000</v>
      </c>
      <c r="M49">
        <v>664</v>
      </c>
      <c r="N49">
        <v>1.2</v>
      </c>
      <c r="O49">
        <v>210</v>
      </c>
      <c r="P49">
        <v>24.83</v>
      </c>
      <c r="Q49">
        <v>178.87</v>
      </c>
      <c r="R49">
        <v>2.2999999999999998</v>
      </c>
    </row>
    <row r="50" spans="1:18" x14ac:dyDescent="0.25">
      <c r="A50" t="s">
        <v>210</v>
      </c>
      <c r="B50" t="s">
        <v>211</v>
      </c>
      <c r="C50" s="1" t="str">
        <f t="shared" si="6"/>
        <v>21:0310</v>
      </c>
      <c r="D50" s="1" t="str">
        <f t="shared" si="7"/>
        <v>21:0013</v>
      </c>
      <c r="E50" t="s">
        <v>212</v>
      </c>
      <c r="F50" t="s">
        <v>213</v>
      </c>
      <c r="H50">
        <v>65.2289356</v>
      </c>
      <c r="I50">
        <v>-112.9730019</v>
      </c>
      <c r="J50" s="1" t="str">
        <f t="shared" si="4"/>
        <v>Till</v>
      </c>
      <c r="K50" s="1" t="str">
        <f t="shared" si="5"/>
        <v>HMC separation (Canamera/DIP)</v>
      </c>
      <c r="L50">
        <v>10000</v>
      </c>
      <c r="M50">
        <v>520</v>
      </c>
      <c r="N50">
        <v>1</v>
      </c>
      <c r="O50">
        <v>212</v>
      </c>
      <c r="P50">
        <v>20.53</v>
      </c>
      <c r="Q50">
        <v>186.73</v>
      </c>
      <c r="R50">
        <v>1.9</v>
      </c>
    </row>
    <row r="51" spans="1:18" x14ac:dyDescent="0.25">
      <c r="A51" t="s">
        <v>214</v>
      </c>
      <c r="B51" t="s">
        <v>215</v>
      </c>
      <c r="C51" s="1" t="str">
        <f t="shared" si="6"/>
        <v>21:0310</v>
      </c>
      <c r="D51" s="1" t="str">
        <f t="shared" si="7"/>
        <v>21:0013</v>
      </c>
      <c r="E51" t="s">
        <v>216</v>
      </c>
      <c r="F51" t="s">
        <v>217</v>
      </c>
      <c r="H51">
        <v>65.170494099999999</v>
      </c>
      <c r="I51">
        <v>-113.9334338</v>
      </c>
      <c r="J51" s="1" t="str">
        <f t="shared" si="4"/>
        <v>Till</v>
      </c>
      <c r="K51" s="1" t="str">
        <f t="shared" si="5"/>
        <v>HMC separation (Canamera/DIP)</v>
      </c>
      <c r="L51">
        <v>10000</v>
      </c>
      <c r="M51">
        <v>390</v>
      </c>
      <c r="N51">
        <v>0.9</v>
      </c>
      <c r="O51">
        <v>222</v>
      </c>
      <c r="P51">
        <v>30.38</v>
      </c>
      <c r="Q51">
        <v>184.98</v>
      </c>
      <c r="R51">
        <v>2.5</v>
      </c>
    </row>
    <row r="52" spans="1:18" x14ac:dyDescent="0.25">
      <c r="A52" t="s">
        <v>218</v>
      </c>
      <c r="B52" t="s">
        <v>219</v>
      </c>
      <c r="C52" s="1" t="str">
        <f t="shared" si="6"/>
        <v>21:0310</v>
      </c>
      <c r="D52" s="1" t="str">
        <f t="shared" si="7"/>
        <v>21:0013</v>
      </c>
      <c r="E52" t="s">
        <v>220</v>
      </c>
      <c r="F52" t="s">
        <v>221</v>
      </c>
      <c r="H52">
        <v>65.077968499999997</v>
      </c>
      <c r="I52">
        <v>-113.99020400000001</v>
      </c>
      <c r="J52" s="1" t="str">
        <f t="shared" si="4"/>
        <v>Till</v>
      </c>
      <c r="K52" s="1" t="str">
        <f t="shared" si="5"/>
        <v>HMC separation (Canamera/DIP)</v>
      </c>
      <c r="L52">
        <v>10000</v>
      </c>
      <c r="M52">
        <v>388</v>
      </c>
      <c r="N52">
        <v>1.1000000000000001</v>
      </c>
      <c r="O52">
        <v>330</v>
      </c>
      <c r="P52">
        <v>29.66</v>
      </c>
      <c r="Q52">
        <v>293.74</v>
      </c>
      <c r="R52">
        <v>2.2999999999999998</v>
      </c>
    </row>
    <row r="53" spans="1:18" x14ac:dyDescent="0.25">
      <c r="A53" t="s">
        <v>222</v>
      </c>
      <c r="B53" t="s">
        <v>223</v>
      </c>
      <c r="C53" s="1" t="str">
        <f t="shared" si="6"/>
        <v>21:0310</v>
      </c>
      <c r="D53" s="1" t="str">
        <f t="shared" si="7"/>
        <v>21:0013</v>
      </c>
      <c r="E53" t="s">
        <v>224</v>
      </c>
      <c r="F53" t="s">
        <v>225</v>
      </c>
      <c r="H53">
        <v>65.127116400000006</v>
      </c>
      <c r="I53">
        <v>-113.6481527</v>
      </c>
      <c r="J53" s="1" t="str">
        <f t="shared" si="4"/>
        <v>Till</v>
      </c>
      <c r="K53" s="1" t="str">
        <f t="shared" si="5"/>
        <v>HMC separation (Canamera/DIP)</v>
      </c>
      <c r="L53">
        <v>10000</v>
      </c>
      <c r="M53">
        <v>554</v>
      </c>
      <c r="N53">
        <v>1</v>
      </c>
      <c r="O53">
        <v>244</v>
      </c>
      <c r="P53">
        <v>25.28</v>
      </c>
      <c r="Q53">
        <v>212.19</v>
      </c>
      <c r="R53">
        <v>9</v>
      </c>
    </row>
    <row r="54" spans="1:18" x14ac:dyDescent="0.25">
      <c r="A54" t="s">
        <v>226</v>
      </c>
      <c r="B54" t="s">
        <v>227</v>
      </c>
      <c r="C54" s="1" t="str">
        <f t="shared" si="6"/>
        <v>21:0310</v>
      </c>
      <c r="D54" s="1" t="str">
        <f t="shared" si="7"/>
        <v>21:0013</v>
      </c>
      <c r="E54" t="s">
        <v>228</v>
      </c>
      <c r="F54" t="s">
        <v>229</v>
      </c>
      <c r="H54">
        <v>65.426231299999998</v>
      </c>
      <c r="I54">
        <v>-113.66168810000001</v>
      </c>
      <c r="J54" s="1" t="str">
        <f t="shared" si="4"/>
        <v>Till</v>
      </c>
      <c r="K54" s="1" t="str">
        <f t="shared" si="5"/>
        <v>HMC separation (Canamera/DIP)</v>
      </c>
      <c r="L54">
        <v>10000</v>
      </c>
      <c r="M54">
        <v>762</v>
      </c>
      <c r="N54">
        <v>1.4</v>
      </c>
      <c r="O54">
        <v>284</v>
      </c>
      <c r="P54">
        <v>62.21</v>
      </c>
      <c r="Q54">
        <v>213.34</v>
      </c>
      <c r="R54">
        <v>7.1</v>
      </c>
    </row>
    <row r="55" spans="1:18" x14ac:dyDescent="0.25">
      <c r="A55" t="s">
        <v>230</v>
      </c>
      <c r="B55" t="s">
        <v>231</v>
      </c>
      <c r="C55" s="1" t="str">
        <f t="shared" si="6"/>
        <v>21:0310</v>
      </c>
      <c r="D55" s="1" t="str">
        <f t="shared" si="7"/>
        <v>21:0013</v>
      </c>
      <c r="E55" t="s">
        <v>232</v>
      </c>
      <c r="F55" t="s">
        <v>233</v>
      </c>
      <c r="H55">
        <v>65.327386500000003</v>
      </c>
      <c r="I55">
        <v>-113.88837719999999</v>
      </c>
      <c r="J55" s="1" t="str">
        <f t="shared" si="4"/>
        <v>Till</v>
      </c>
      <c r="K55" s="1" t="str">
        <f t="shared" si="5"/>
        <v>HMC separation (Canamera/DIP)</v>
      </c>
      <c r="L55">
        <v>10000</v>
      </c>
      <c r="M55">
        <v>804</v>
      </c>
      <c r="N55">
        <v>1.8</v>
      </c>
      <c r="O55">
        <v>552</v>
      </c>
      <c r="P55">
        <v>68.84</v>
      </c>
      <c r="Q55">
        <v>451.47</v>
      </c>
      <c r="R55">
        <v>12.3</v>
      </c>
    </row>
    <row r="56" spans="1:18" x14ac:dyDescent="0.25">
      <c r="A56" t="s">
        <v>234</v>
      </c>
      <c r="B56" t="s">
        <v>235</v>
      </c>
      <c r="C56" s="1" t="str">
        <f t="shared" si="6"/>
        <v>21:0310</v>
      </c>
      <c r="D56" s="1" t="str">
        <f t="shared" si="7"/>
        <v>21:0013</v>
      </c>
      <c r="E56" t="s">
        <v>236</v>
      </c>
      <c r="F56" t="s">
        <v>237</v>
      </c>
      <c r="H56">
        <v>65.2896736</v>
      </c>
      <c r="I56">
        <v>-113.6010254</v>
      </c>
      <c r="J56" s="1" t="str">
        <f t="shared" si="4"/>
        <v>Till</v>
      </c>
      <c r="K56" s="1" t="str">
        <f t="shared" si="5"/>
        <v>HMC separation (Canamera/DIP)</v>
      </c>
      <c r="L56">
        <v>10000</v>
      </c>
      <c r="M56">
        <v>436</v>
      </c>
      <c r="N56">
        <v>1.2</v>
      </c>
      <c r="O56">
        <v>182</v>
      </c>
      <c r="P56">
        <v>27.65</v>
      </c>
      <c r="Q56">
        <v>145.86000000000001</v>
      </c>
      <c r="R56">
        <v>10.9</v>
      </c>
    </row>
    <row r="57" spans="1:18" x14ac:dyDescent="0.25">
      <c r="A57" t="s">
        <v>238</v>
      </c>
      <c r="B57" t="s">
        <v>239</v>
      </c>
      <c r="C57" s="1" t="str">
        <f t="shared" si="6"/>
        <v>21:0310</v>
      </c>
      <c r="D57" s="1" t="str">
        <f t="shared" si="7"/>
        <v>21:0013</v>
      </c>
      <c r="E57" t="s">
        <v>240</v>
      </c>
      <c r="F57" t="s">
        <v>241</v>
      </c>
      <c r="H57">
        <v>65.430435200000005</v>
      </c>
      <c r="I57">
        <v>-113.2520452</v>
      </c>
      <c r="J57" s="1" t="str">
        <f t="shared" si="4"/>
        <v>Till</v>
      </c>
      <c r="K57" s="1" t="str">
        <f t="shared" si="5"/>
        <v>HMC separation (Canamera/DIP)</v>
      </c>
      <c r="L57">
        <v>10000</v>
      </c>
      <c r="M57">
        <v>576</v>
      </c>
      <c r="N57">
        <v>0.9</v>
      </c>
      <c r="O57">
        <v>334</v>
      </c>
      <c r="P57">
        <v>38.07</v>
      </c>
      <c r="Q57">
        <v>286.42</v>
      </c>
      <c r="R57">
        <v>2.7</v>
      </c>
    </row>
    <row r="58" spans="1:18" x14ac:dyDescent="0.25">
      <c r="A58" t="s">
        <v>242</v>
      </c>
      <c r="B58" t="s">
        <v>243</v>
      </c>
      <c r="C58" s="1" t="str">
        <f t="shared" si="6"/>
        <v>21:0310</v>
      </c>
      <c r="D58" s="1" t="str">
        <f t="shared" si="7"/>
        <v>21:0013</v>
      </c>
      <c r="E58" t="s">
        <v>244</v>
      </c>
      <c r="F58" t="s">
        <v>245</v>
      </c>
      <c r="H58">
        <v>65.487476999999998</v>
      </c>
      <c r="I58">
        <v>-113.0521325</v>
      </c>
      <c r="J58" s="1" t="str">
        <f t="shared" si="4"/>
        <v>Till</v>
      </c>
      <c r="K58" s="1" t="str">
        <f t="shared" si="5"/>
        <v>HMC separation (Canamera/DIP)</v>
      </c>
      <c r="L58">
        <v>10000</v>
      </c>
      <c r="M58">
        <v>424</v>
      </c>
      <c r="N58">
        <v>1.1000000000000001</v>
      </c>
      <c r="O58">
        <v>204</v>
      </c>
      <c r="P58">
        <v>27.7</v>
      </c>
      <c r="Q58">
        <v>171.1</v>
      </c>
      <c r="R58">
        <v>8.4</v>
      </c>
    </row>
    <row r="59" spans="1:18" x14ac:dyDescent="0.25">
      <c r="A59" t="s">
        <v>246</v>
      </c>
      <c r="B59" t="s">
        <v>247</v>
      </c>
      <c r="C59" s="1" t="str">
        <f t="shared" si="6"/>
        <v>21:0310</v>
      </c>
      <c r="D59" s="1" t="str">
        <f t="shared" si="7"/>
        <v>21:0013</v>
      </c>
      <c r="E59" t="s">
        <v>248</v>
      </c>
      <c r="F59" t="s">
        <v>249</v>
      </c>
      <c r="H59">
        <v>65.317398999999995</v>
      </c>
      <c r="I59">
        <v>-113.04669389999999</v>
      </c>
      <c r="J59" s="1" t="str">
        <f t="shared" si="4"/>
        <v>Till</v>
      </c>
      <c r="K59" s="1" t="str">
        <f t="shared" si="5"/>
        <v>HMC separation (Canamera/DIP)</v>
      </c>
      <c r="L59">
        <v>10000</v>
      </c>
      <c r="M59">
        <v>685.5</v>
      </c>
      <c r="N59">
        <v>1.3</v>
      </c>
      <c r="O59">
        <v>228</v>
      </c>
      <c r="P59">
        <v>19.32</v>
      </c>
      <c r="Q59">
        <v>204.85</v>
      </c>
      <c r="R59">
        <v>3.1</v>
      </c>
    </row>
    <row r="60" spans="1:18" x14ac:dyDescent="0.25">
      <c r="A60" t="s">
        <v>250</v>
      </c>
      <c r="B60" t="s">
        <v>251</v>
      </c>
      <c r="C60" s="1" t="str">
        <f t="shared" si="6"/>
        <v>21:0310</v>
      </c>
      <c r="D60" s="1" t="str">
        <f t="shared" si="7"/>
        <v>21:0013</v>
      </c>
      <c r="E60" t="s">
        <v>252</v>
      </c>
      <c r="F60" t="s">
        <v>253</v>
      </c>
      <c r="H60">
        <v>65.069321299999999</v>
      </c>
      <c r="I60">
        <v>-113.35595050000001</v>
      </c>
      <c r="J60" s="1" t="str">
        <f t="shared" si="4"/>
        <v>Till</v>
      </c>
      <c r="K60" s="1" t="str">
        <f t="shared" si="5"/>
        <v>HMC separation (Canamera/DIP)</v>
      </c>
      <c r="L60">
        <v>10000</v>
      </c>
      <c r="M60">
        <v>726</v>
      </c>
      <c r="N60">
        <v>1.3</v>
      </c>
      <c r="O60">
        <v>270</v>
      </c>
      <c r="P60">
        <v>31.54</v>
      </c>
      <c r="Q60">
        <v>233.12</v>
      </c>
      <c r="R60">
        <v>5.8</v>
      </c>
    </row>
    <row r="61" spans="1:18" x14ac:dyDescent="0.25">
      <c r="A61" t="s">
        <v>254</v>
      </c>
      <c r="B61" t="s">
        <v>255</v>
      </c>
      <c r="C61" s="1" t="str">
        <f t="shared" si="6"/>
        <v>21:0310</v>
      </c>
      <c r="D61" s="1" t="str">
        <f t="shared" si="7"/>
        <v>21:0013</v>
      </c>
      <c r="E61" t="s">
        <v>256</v>
      </c>
      <c r="F61" t="s">
        <v>257</v>
      </c>
      <c r="H61">
        <v>65.201245999999998</v>
      </c>
      <c r="I61">
        <v>-113.1825214</v>
      </c>
      <c r="J61" s="1" t="str">
        <f t="shared" si="4"/>
        <v>Till</v>
      </c>
      <c r="K61" s="1" t="str">
        <f t="shared" si="5"/>
        <v>HMC separation (Canamera/DIP)</v>
      </c>
      <c r="L61">
        <v>10000</v>
      </c>
      <c r="M61">
        <v>864</v>
      </c>
      <c r="N61">
        <v>1.5</v>
      </c>
      <c r="O61">
        <v>286</v>
      </c>
      <c r="P61">
        <v>68.14</v>
      </c>
      <c r="Q61">
        <v>212.13</v>
      </c>
      <c r="R61">
        <v>8</v>
      </c>
    </row>
    <row r="62" spans="1:18" x14ac:dyDescent="0.25">
      <c r="A62" t="s">
        <v>258</v>
      </c>
      <c r="B62" t="s">
        <v>259</v>
      </c>
      <c r="C62" s="1" t="str">
        <f t="shared" si="6"/>
        <v>21:0310</v>
      </c>
      <c r="D62" s="1" t="str">
        <f t="shared" si="7"/>
        <v>21:0013</v>
      </c>
      <c r="E62" t="s">
        <v>260</v>
      </c>
      <c r="F62" t="s">
        <v>261</v>
      </c>
      <c r="H62">
        <v>65.651863399999996</v>
      </c>
      <c r="I62">
        <v>-113.0083889</v>
      </c>
      <c r="J62" s="1" t="str">
        <f t="shared" si="4"/>
        <v>Till</v>
      </c>
      <c r="K62" s="1" t="str">
        <f t="shared" si="5"/>
        <v>HMC separation (Canamera/DIP)</v>
      </c>
      <c r="L62">
        <v>10000</v>
      </c>
      <c r="M62">
        <v>523.5</v>
      </c>
      <c r="N62">
        <v>1.2</v>
      </c>
      <c r="O62">
        <v>240</v>
      </c>
      <c r="P62">
        <v>38.450000000000003</v>
      </c>
      <c r="Q62">
        <v>195.11</v>
      </c>
      <c r="R62">
        <v>5.4</v>
      </c>
    </row>
    <row r="63" spans="1:18" x14ac:dyDescent="0.25">
      <c r="A63" t="s">
        <v>262</v>
      </c>
      <c r="B63" t="s">
        <v>263</v>
      </c>
      <c r="C63" s="1" t="str">
        <f t="shared" si="6"/>
        <v>21:0310</v>
      </c>
      <c r="D63" s="1" t="str">
        <f t="shared" si="7"/>
        <v>21:0013</v>
      </c>
      <c r="E63" t="s">
        <v>264</v>
      </c>
      <c r="F63" t="s">
        <v>265</v>
      </c>
      <c r="H63">
        <v>65.585581099999999</v>
      </c>
      <c r="I63">
        <v>-112.5869074</v>
      </c>
      <c r="J63" s="1" t="str">
        <f t="shared" si="4"/>
        <v>Till</v>
      </c>
      <c r="K63" s="1" t="str">
        <f t="shared" si="5"/>
        <v>HMC separation (Canamera/DIP)</v>
      </c>
      <c r="L63">
        <v>10000</v>
      </c>
      <c r="M63">
        <v>554</v>
      </c>
      <c r="N63">
        <v>1.3</v>
      </c>
      <c r="O63">
        <v>218</v>
      </c>
      <c r="P63">
        <v>36.049999999999997</v>
      </c>
      <c r="Q63">
        <v>177.95</v>
      </c>
      <c r="R63">
        <v>4.5</v>
      </c>
    </row>
    <row r="64" spans="1:18" x14ac:dyDescent="0.25">
      <c r="A64" t="s">
        <v>266</v>
      </c>
      <c r="B64" t="s">
        <v>267</v>
      </c>
      <c r="C64" s="1" t="str">
        <f t="shared" si="6"/>
        <v>21:0310</v>
      </c>
      <c r="D64" s="1" t="str">
        <f t="shared" si="7"/>
        <v>21:0013</v>
      </c>
      <c r="E64" t="s">
        <v>268</v>
      </c>
      <c r="F64" t="s">
        <v>269</v>
      </c>
      <c r="H64">
        <v>65.541652900000003</v>
      </c>
      <c r="I64">
        <v>-113.9263706</v>
      </c>
      <c r="J64" s="1" t="str">
        <f t="shared" si="4"/>
        <v>Till</v>
      </c>
      <c r="K64" s="1" t="str">
        <f t="shared" si="5"/>
        <v>HMC separation (Canamera/DIP)</v>
      </c>
      <c r="L64">
        <v>10000</v>
      </c>
      <c r="M64">
        <v>384</v>
      </c>
      <c r="N64">
        <v>1</v>
      </c>
      <c r="O64">
        <v>302</v>
      </c>
      <c r="P64">
        <v>34.85</v>
      </c>
      <c r="Q64">
        <v>256.52999999999997</v>
      </c>
      <c r="R64">
        <v>4.5</v>
      </c>
    </row>
    <row r="65" spans="1:18" x14ac:dyDescent="0.25">
      <c r="A65" t="s">
        <v>270</v>
      </c>
      <c r="B65" t="s">
        <v>271</v>
      </c>
      <c r="C65" s="1" t="str">
        <f t="shared" si="6"/>
        <v>21:0310</v>
      </c>
      <c r="D65" s="1" t="str">
        <f t="shared" si="7"/>
        <v>21:0013</v>
      </c>
      <c r="E65" t="s">
        <v>272</v>
      </c>
      <c r="F65" t="s">
        <v>273</v>
      </c>
      <c r="H65">
        <v>65.604791199999994</v>
      </c>
      <c r="I65">
        <v>-113.4997434</v>
      </c>
      <c r="J65" s="1" t="str">
        <f t="shared" si="4"/>
        <v>Till</v>
      </c>
      <c r="K65" s="1" t="str">
        <f t="shared" si="5"/>
        <v>HMC separation (Canamera/DIP)</v>
      </c>
      <c r="L65">
        <v>10000</v>
      </c>
      <c r="M65">
        <v>198</v>
      </c>
      <c r="N65">
        <v>0.4</v>
      </c>
      <c r="O65">
        <v>130</v>
      </c>
      <c r="P65">
        <v>23.51</v>
      </c>
      <c r="Q65">
        <v>102.98</v>
      </c>
      <c r="R65">
        <v>3.8</v>
      </c>
    </row>
    <row r="66" spans="1:18" x14ac:dyDescent="0.25">
      <c r="A66" t="s">
        <v>274</v>
      </c>
      <c r="B66" t="s">
        <v>275</v>
      </c>
      <c r="C66" s="1" t="str">
        <f t="shared" si="6"/>
        <v>21:0310</v>
      </c>
      <c r="D66" s="1" t="str">
        <f t="shared" si="7"/>
        <v>21:0013</v>
      </c>
      <c r="E66" t="s">
        <v>276</v>
      </c>
      <c r="F66" t="s">
        <v>277</v>
      </c>
      <c r="H66">
        <v>65.743962100000005</v>
      </c>
      <c r="I66">
        <v>-113.5950611</v>
      </c>
      <c r="J66" s="1" t="str">
        <f t="shared" ref="J66:J97" si="8">HYPERLINK("http://geochem.nrcan.gc.ca/cdogs/content/kwd/kwd020044_e.htm", "Till")</f>
        <v>Till</v>
      </c>
      <c r="K66" s="1" t="str">
        <f t="shared" ref="K66:K97" si="9">HYPERLINK("http://geochem.nrcan.gc.ca/cdogs/content/kwd/kwd080048_e.htm", "HMC separation (Canamera/DIP)")</f>
        <v>HMC separation (Canamera/DIP)</v>
      </c>
      <c r="L66">
        <v>10000</v>
      </c>
      <c r="M66">
        <v>290</v>
      </c>
      <c r="N66">
        <v>1</v>
      </c>
      <c r="O66">
        <v>340</v>
      </c>
      <c r="P66">
        <v>37.880000000000003</v>
      </c>
      <c r="Q66">
        <v>294.77</v>
      </c>
      <c r="R66">
        <v>7.5</v>
      </c>
    </row>
    <row r="67" spans="1:18" x14ac:dyDescent="0.25">
      <c r="A67" t="s">
        <v>278</v>
      </c>
      <c r="B67" t="s">
        <v>279</v>
      </c>
      <c r="C67" s="1" t="str">
        <f t="shared" si="6"/>
        <v>21:0310</v>
      </c>
      <c r="D67" s="1" t="str">
        <f t="shared" si="7"/>
        <v>21:0013</v>
      </c>
      <c r="E67" t="s">
        <v>280</v>
      </c>
      <c r="F67" t="s">
        <v>281</v>
      </c>
      <c r="H67">
        <v>65.792147400000005</v>
      </c>
      <c r="I67">
        <v>-113.3537094</v>
      </c>
      <c r="J67" s="1" t="str">
        <f t="shared" si="8"/>
        <v>Till</v>
      </c>
      <c r="K67" s="1" t="str">
        <f t="shared" si="9"/>
        <v>HMC separation (Canamera/DIP)</v>
      </c>
      <c r="L67">
        <v>10000</v>
      </c>
      <c r="M67">
        <v>460</v>
      </c>
      <c r="N67">
        <v>1</v>
      </c>
      <c r="O67">
        <v>332</v>
      </c>
      <c r="P67">
        <v>54.84</v>
      </c>
      <c r="Q67">
        <v>264.97000000000003</v>
      </c>
      <c r="R67">
        <v>6.6</v>
      </c>
    </row>
    <row r="68" spans="1:18" x14ac:dyDescent="0.25">
      <c r="A68" t="s">
        <v>282</v>
      </c>
      <c r="B68" t="s">
        <v>283</v>
      </c>
      <c r="C68" s="1" t="str">
        <f t="shared" si="6"/>
        <v>21:0310</v>
      </c>
      <c r="D68" s="1" t="str">
        <f t="shared" si="7"/>
        <v>21:0013</v>
      </c>
      <c r="E68" t="s">
        <v>284</v>
      </c>
      <c r="F68" t="s">
        <v>285</v>
      </c>
      <c r="H68">
        <v>65.188977800000004</v>
      </c>
      <c r="I68">
        <v>-112.0021421</v>
      </c>
      <c r="J68" s="1" t="str">
        <f t="shared" si="8"/>
        <v>Till</v>
      </c>
      <c r="K68" s="1" t="str">
        <f t="shared" si="9"/>
        <v>HMC separation (Canamera/DIP)</v>
      </c>
      <c r="L68">
        <v>10000</v>
      </c>
      <c r="M68">
        <v>664</v>
      </c>
      <c r="N68">
        <v>1.1000000000000001</v>
      </c>
      <c r="O68">
        <v>140</v>
      </c>
      <c r="P68">
        <v>21.69</v>
      </c>
      <c r="Q68">
        <v>113.58</v>
      </c>
      <c r="R68">
        <v>1.6</v>
      </c>
    </row>
    <row r="69" spans="1:18" x14ac:dyDescent="0.25">
      <c r="A69" t="s">
        <v>286</v>
      </c>
      <c r="B69" t="s">
        <v>287</v>
      </c>
      <c r="C69" s="1" t="str">
        <f t="shared" si="6"/>
        <v>21:0310</v>
      </c>
      <c r="D69" s="1" t="str">
        <f t="shared" si="7"/>
        <v>21:0013</v>
      </c>
      <c r="E69" t="s">
        <v>288</v>
      </c>
      <c r="F69" t="s">
        <v>289</v>
      </c>
      <c r="H69">
        <v>65.088719999999995</v>
      </c>
      <c r="I69">
        <v>-112.1960084</v>
      </c>
      <c r="J69" s="1" t="str">
        <f t="shared" si="8"/>
        <v>Till</v>
      </c>
      <c r="K69" s="1" t="str">
        <f t="shared" si="9"/>
        <v>HMC separation (Canamera/DIP)</v>
      </c>
      <c r="L69">
        <v>10000</v>
      </c>
      <c r="M69">
        <v>810</v>
      </c>
      <c r="N69">
        <v>0.4</v>
      </c>
      <c r="O69">
        <v>148</v>
      </c>
      <c r="P69">
        <v>11.12</v>
      </c>
      <c r="Q69">
        <v>131.83000000000001</v>
      </c>
      <c r="R69">
        <v>0.6</v>
      </c>
    </row>
    <row r="70" spans="1:18" x14ac:dyDescent="0.25">
      <c r="A70" t="s">
        <v>290</v>
      </c>
      <c r="B70" t="s">
        <v>291</v>
      </c>
      <c r="C70" s="1" t="str">
        <f t="shared" si="6"/>
        <v>21:0310</v>
      </c>
      <c r="D70" s="1" t="str">
        <f t="shared" si="7"/>
        <v>21:0013</v>
      </c>
      <c r="E70" t="s">
        <v>292</v>
      </c>
      <c r="F70" t="s">
        <v>293</v>
      </c>
      <c r="H70">
        <v>65.143833299999997</v>
      </c>
      <c r="I70">
        <v>-112.4838314</v>
      </c>
      <c r="J70" s="1" t="str">
        <f t="shared" si="8"/>
        <v>Till</v>
      </c>
      <c r="K70" s="1" t="str">
        <f t="shared" si="9"/>
        <v>HMC separation (Canamera/DIP)</v>
      </c>
      <c r="L70">
        <v>10000</v>
      </c>
      <c r="M70">
        <v>846</v>
      </c>
      <c r="N70">
        <v>1.6</v>
      </c>
      <c r="O70">
        <v>208</v>
      </c>
      <c r="P70">
        <v>25.2</v>
      </c>
      <c r="Q70">
        <v>173.54</v>
      </c>
      <c r="R70">
        <v>3.6</v>
      </c>
    </row>
    <row r="71" spans="1:18" x14ac:dyDescent="0.25">
      <c r="A71" t="s">
        <v>294</v>
      </c>
      <c r="B71" t="s">
        <v>295</v>
      </c>
      <c r="C71" s="1" t="str">
        <f t="shared" si="6"/>
        <v>21:0310</v>
      </c>
      <c r="D71" s="1" t="str">
        <f t="shared" si="7"/>
        <v>21:0013</v>
      </c>
      <c r="E71" t="s">
        <v>296</v>
      </c>
      <c r="F71" t="s">
        <v>297</v>
      </c>
      <c r="H71">
        <v>65.218782300000001</v>
      </c>
      <c r="I71">
        <v>-112.3974635</v>
      </c>
      <c r="J71" s="1" t="str">
        <f t="shared" si="8"/>
        <v>Till</v>
      </c>
      <c r="K71" s="1" t="str">
        <f t="shared" si="9"/>
        <v>HMC separation (Canamera/DIP)</v>
      </c>
      <c r="L71">
        <v>10000</v>
      </c>
      <c r="M71">
        <v>570</v>
      </c>
      <c r="N71">
        <v>1.1000000000000001</v>
      </c>
      <c r="O71">
        <v>204</v>
      </c>
      <c r="P71">
        <v>28.06</v>
      </c>
      <c r="Q71">
        <v>171</v>
      </c>
      <c r="R71">
        <v>3.1</v>
      </c>
    </row>
    <row r="72" spans="1:18" x14ac:dyDescent="0.25">
      <c r="A72" t="s">
        <v>298</v>
      </c>
      <c r="B72" t="s">
        <v>299</v>
      </c>
      <c r="C72" s="1" t="str">
        <f t="shared" si="6"/>
        <v>21:0310</v>
      </c>
      <c r="D72" s="1" t="str">
        <f t="shared" si="7"/>
        <v>21:0013</v>
      </c>
      <c r="E72" t="s">
        <v>300</v>
      </c>
      <c r="F72" t="s">
        <v>301</v>
      </c>
      <c r="H72">
        <v>65.348557</v>
      </c>
      <c r="I72">
        <v>-112.6394458</v>
      </c>
      <c r="J72" s="1" t="str">
        <f t="shared" si="8"/>
        <v>Till</v>
      </c>
      <c r="K72" s="1" t="str">
        <f t="shared" si="9"/>
        <v>HMC separation (Canamera/DIP)</v>
      </c>
      <c r="L72">
        <v>10000</v>
      </c>
      <c r="M72">
        <v>428</v>
      </c>
      <c r="N72">
        <v>0.8</v>
      </c>
      <c r="O72">
        <v>148</v>
      </c>
      <c r="P72">
        <v>18.07</v>
      </c>
      <c r="Q72">
        <v>125.86</v>
      </c>
      <c r="R72">
        <v>2.1</v>
      </c>
    </row>
    <row r="73" spans="1:18" x14ac:dyDescent="0.25">
      <c r="A73" t="s">
        <v>302</v>
      </c>
      <c r="B73" t="s">
        <v>303</v>
      </c>
      <c r="C73" s="1" t="str">
        <f t="shared" si="6"/>
        <v>21:0310</v>
      </c>
      <c r="D73" s="1" t="str">
        <f t="shared" si="7"/>
        <v>21:0013</v>
      </c>
      <c r="E73" t="s">
        <v>304</v>
      </c>
      <c r="F73" t="s">
        <v>305</v>
      </c>
      <c r="H73">
        <v>65.489873200000005</v>
      </c>
      <c r="I73">
        <v>-112.04988729999999</v>
      </c>
      <c r="J73" s="1" t="str">
        <f t="shared" si="8"/>
        <v>Till</v>
      </c>
      <c r="K73" s="1" t="str">
        <f t="shared" si="9"/>
        <v>HMC separation (Canamera/DIP)</v>
      </c>
      <c r="L73">
        <v>10000</v>
      </c>
      <c r="M73">
        <v>546</v>
      </c>
      <c r="N73">
        <v>1.1000000000000001</v>
      </c>
      <c r="O73">
        <v>238</v>
      </c>
      <c r="P73">
        <v>7.54</v>
      </c>
      <c r="Q73">
        <v>224.8</v>
      </c>
      <c r="R73">
        <v>2</v>
      </c>
    </row>
    <row r="74" spans="1:18" x14ac:dyDescent="0.25">
      <c r="A74" t="s">
        <v>306</v>
      </c>
      <c r="B74" t="s">
        <v>307</v>
      </c>
      <c r="C74" s="1" t="str">
        <f t="shared" si="6"/>
        <v>21:0310</v>
      </c>
      <c r="D74" s="1" t="str">
        <f t="shared" si="7"/>
        <v>21:0013</v>
      </c>
      <c r="E74" t="s">
        <v>308</v>
      </c>
      <c r="F74" t="s">
        <v>309</v>
      </c>
      <c r="H74">
        <v>65.409274999999994</v>
      </c>
      <c r="I74">
        <v>-112.2095808</v>
      </c>
      <c r="J74" s="1" t="str">
        <f t="shared" si="8"/>
        <v>Till</v>
      </c>
      <c r="K74" s="1" t="str">
        <f t="shared" si="9"/>
        <v>HMC separation (Canamera/DIP)</v>
      </c>
      <c r="L74">
        <v>10000</v>
      </c>
      <c r="M74">
        <v>616</v>
      </c>
      <c r="N74">
        <v>1.2</v>
      </c>
      <c r="O74">
        <v>208</v>
      </c>
      <c r="P74">
        <v>29.49</v>
      </c>
      <c r="Q74">
        <v>172.94</v>
      </c>
      <c r="R74">
        <v>5.4</v>
      </c>
    </row>
    <row r="75" spans="1:18" x14ac:dyDescent="0.25">
      <c r="A75" t="s">
        <v>310</v>
      </c>
      <c r="B75" t="s">
        <v>311</v>
      </c>
      <c r="C75" s="1" t="str">
        <f t="shared" si="6"/>
        <v>21:0310</v>
      </c>
      <c r="D75" s="1" t="str">
        <f t="shared" si="7"/>
        <v>21:0013</v>
      </c>
      <c r="E75" t="s">
        <v>312</v>
      </c>
      <c r="F75" t="s">
        <v>313</v>
      </c>
      <c r="H75">
        <v>65.322195399999998</v>
      </c>
      <c r="I75">
        <v>-112.2543592</v>
      </c>
      <c r="J75" s="1" t="str">
        <f t="shared" si="8"/>
        <v>Till</v>
      </c>
      <c r="K75" s="1" t="str">
        <f t="shared" si="9"/>
        <v>HMC separation (Canamera/DIP)</v>
      </c>
      <c r="L75">
        <v>10000</v>
      </c>
      <c r="M75">
        <v>706</v>
      </c>
      <c r="N75">
        <v>1.1000000000000001</v>
      </c>
      <c r="O75">
        <v>184</v>
      </c>
      <c r="P75">
        <v>14.19</v>
      </c>
      <c r="Q75">
        <v>164.6</v>
      </c>
      <c r="R75">
        <v>2.6</v>
      </c>
    </row>
    <row r="76" spans="1:18" x14ac:dyDescent="0.25">
      <c r="A76" t="s">
        <v>314</v>
      </c>
      <c r="B76" t="s">
        <v>315</v>
      </c>
      <c r="C76" s="1" t="str">
        <f t="shared" si="6"/>
        <v>21:0310</v>
      </c>
      <c r="D76" s="1" t="str">
        <f t="shared" si="7"/>
        <v>21:0013</v>
      </c>
      <c r="E76" t="s">
        <v>316</v>
      </c>
      <c r="F76" t="s">
        <v>317</v>
      </c>
      <c r="H76">
        <v>65.4144644</v>
      </c>
      <c r="I76">
        <v>-112.7924084</v>
      </c>
      <c r="J76" s="1" t="str">
        <f t="shared" si="8"/>
        <v>Till</v>
      </c>
      <c r="K76" s="1" t="str">
        <f t="shared" si="9"/>
        <v>HMC separation (Canamera/DIP)</v>
      </c>
      <c r="L76">
        <v>10000</v>
      </c>
      <c r="M76">
        <v>380</v>
      </c>
      <c r="N76">
        <v>0.8</v>
      </c>
      <c r="O76">
        <v>238</v>
      </c>
      <c r="P76">
        <v>22.7</v>
      </c>
      <c r="Q76">
        <v>210.58</v>
      </c>
      <c r="R76">
        <v>3.6</v>
      </c>
    </row>
    <row r="77" spans="1:18" x14ac:dyDescent="0.25">
      <c r="A77" t="s">
        <v>318</v>
      </c>
      <c r="B77" t="s">
        <v>319</v>
      </c>
      <c r="C77" s="1" t="str">
        <f t="shared" si="6"/>
        <v>21:0310</v>
      </c>
      <c r="D77" s="1" t="str">
        <f t="shared" si="7"/>
        <v>21:0013</v>
      </c>
      <c r="E77" t="s">
        <v>320</v>
      </c>
      <c r="F77" t="s">
        <v>321</v>
      </c>
      <c r="H77">
        <v>65.302966400000003</v>
      </c>
      <c r="I77">
        <v>-112.8559972</v>
      </c>
      <c r="J77" s="1" t="str">
        <f t="shared" si="8"/>
        <v>Till</v>
      </c>
      <c r="K77" s="1" t="str">
        <f t="shared" si="9"/>
        <v>HMC separation (Canamera/DIP)</v>
      </c>
      <c r="L77">
        <v>10000</v>
      </c>
      <c r="M77">
        <v>490</v>
      </c>
      <c r="N77">
        <v>0.8</v>
      </c>
      <c r="O77">
        <v>176</v>
      </c>
      <c r="P77">
        <v>14.58</v>
      </c>
      <c r="Q77">
        <v>111.6</v>
      </c>
      <c r="R77">
        <v>1</v>
      </c>
    </row>
    <row r="78" spans="1:18" x14ac:dyDescent="0.25">
      <c r="A78" t="s">
        <v>322</v>
      </c>
      <c r="B78" t="s">
        <v>323</v>
      </c>
      <c r="C78" s="1" t="str">
        <f t="shared" si="6"/>
        <v>21:0310</v>
      </c>
      <c r="D78" s="1" t="str">
        <f t="shared" si="7"/>
        <v>21:0013</v>
      </c>
      <c r="E78" t="s">
        <v>324</v>
      </c>
      <c r="F78" t="s">
        <v>325</v>
      </c>
      <c r="H78">
        <v>65.546754199999995</v>
      </c>
      <c r="I78">
        <v>-113.22792990000001</v>
      </c>
      <c r="J78" s="1" t="str">
        <f t="shared" si="8"/>
        <v>Till</v>
      </c>
      <c r="K78" s="1" t="str">
        <f t="shared" si="9"/>
        <v>HMC separation (Canamera/DIP)</v>
      </c>
      <c r="L78">
        <v>10000</v>
      </c>
      <c r="M78">
        <v>532</v>
      </c>
      <c r="N78">
        <v>1</v>
      </c>
      <c r="O78">
        <v>274</v>
      </c>
      <c r="P78">
        <v>40.61</v>
      </c>
      <c r="Q78">
        <v>227.03</v>
      </c>
      <c r="R78">
        <v>6</v>
      </c>
    </row>
    <row r="79" spans="1:18" x14ac:dyDescent="0.25">
      <c r="A79" t="s">
        <v>326</v>
      </c>
      <c r="B79" t="s">
        <v>327</v>
      </c>
      <c r="C79" s="1" t="str">
        <f t="shared" si="6"/>
        <v>21:0310</v>
      </c>
      <c r="D79" s="1" t="str">
        <f t="shared" si="7"/>
        <v>21:0013</v>
      </c>
      <c r="E79" t="s">
        <v>328</v>
      </c>
      <c r="F79" t="s">
        <v>329</v>
      </c>
      <c r="H79">
        <v>65.718433500000003</v>
      </c>
      <c r="I79">
        <v>-113.4559208</v>
      </c>
      <c r="J79" s="1" t="str">
        <f t="shared" si="8"/>
        <v>Till</v>
      </c>
      <c r="K79" s="1" t="str">
        <f t="shared" si="9"/>
        <v>HMC separation (Canamera/DIP)</v>
      </c>
      <c r="L79">
        <v>10000</v>
      </c>
      <c r="M79">
        <v>318</v>
      </c>
      <c r="N79">
        <v>1</v>
      </c>
      <c r="O79">
        <v>374</v>
      </c>
      <c r="P79">
        <v>17.760000000000002</v>
      </c>
      <c r="Q79">
        <v>347.74</v>
      </c>
      <c r="R79">
        <v>3.1</v>
      </c>
    </row>
    <row r="80" spans="1:18" x14ac:dyDescent="0.25">
      <c r="A80" t="s">
        <v>330</v>
      </c>
      <c r="B80" t="s">
        <v>331</v>
      </c>
      <c r="C80" s="1" t="str">
        <f t="shared" si="6"/>
        <v>21:0310</v>
      </c>
      <c r="D80" s="1" t="str">
        <f t="shared" si="7"/>
        <v>21:0013</v>
      </c>
      <c r="E80" t="s">
        <v>332</v>
      </c>
      <c r="F80" t="s">
        <v>333</v>
      </c>
      <c r="H80">
        <v>65.9647808</v>
      </c>
      <c r="I80">
        <v>-113.6453109</v>
      </c>
      <c r="J80" s="1" t="str">
        <f t="shared" si="8"/>
        <v>Till</v>
      </c>
      <c r="K80" s="1" t="str">
        <f t="shared" si="9"/>
        <v>HMC separation (Canamera/DIP)</v>
      </c>
      <c r="L80">
        <v>10000</v>
      </c>
      <c r="M80">
        <v>162</v>
      </c>
      <c r="N80">
        <v>0.9</v>
      </c>
      <c r="O80">
        <v>402</v>
      </c>
      <c r="P80">
        <v>36.79</v>
      </c>
      <c r="Q80">
        <v>358.05</v>
      </c>
      <c r="R80">
        <v>4.5999999999999996</v>
      </c>
    </row>
    <row r="81" spans="1:18" x14ac:dyDescent="0.25">
      <c r="A81" t="s">
        <v>334</v>
      </c>
      <c r="B81" t="s">
        <v>335</v>
      </c>
      <c r="C81" s="1" t="str">
        <f t="shared" si="6"/>
        <v>21:0310</v>
      </c>
      <c r="D81" s="1" t="str">
        <f t="shared" si="7"/>
        <v>21:0013</v>
      </c>
      <c r="E81" t="s">
        <v>336</v>
      </c>
      <c r="F81" t="s">
        <v>337</v>
      </c>
      <c r="H81">
        <v>65.807547600000007</v>
      </c>
      <c r="I81">
        <v>-113.9083399</v>
      </c>
      <c r="J81" s="1" t="str">
        <f t="shared" si="8"/>
        <v>Till</v>
      </c>
      <c r="K81" s="1" t="str">
        <f t="shared" si="9"/>
        <v>HMC separation (Canamera/DIP)</v>
      </c>
      <c r="L81">
        <v>10000</v>
      </c>
      <c r="M81">
        <v>154</v>
      </c>
      <c r="N81">
        <v>0.7</v>
      </c>
      <c r="O81">
        <v>240</v>
      </c>
      <c r="P81">
        <v>15.63</v>
      </c>
      <c r="Q81">
        <v>218.4</v>
      </c>
      <c r="R81">
        <v>2</v>
      </c>
    </row>
    <row r="82" spans="1:18" x14ac:dyDescent="0.25">
      <c r="A82" t="s">
        <v>338</v>
      </c>
      <c r="B82" t="s">
        <v>339</v>
      </c>
      <c r="C82" s="1" t="str">
        <f t="shared" si="6"/>
        <v>21:0310</v>
      </c>
      <c r="D82" s="1" t="str">
        <f t="shared" si="7"/>
        <v>21:0013</v>
      </c>
      <c r="E82" t="s">
        <v>340</v>
      </c>
      <c r="F82" t="s">
        <v>341</v>
      </c>
      <c r="H82">
        <v>65.884709099999995</v>
      </c>
      <c r="I82">
        <v>-113.6052045</v>
      </c>
      <c r="J82" s="1" t="str">
        <f t="shared" si="8"/>
        <v>Till</v>
      </c>
      <c r="K82" s="1" t="str">
        <f t="shared" si="9"/>
        <v>HMC separation (Canamera/DIP)</v>
      </c>
      <c r="L82">
        <v>10000</v>
      </c>
      <c r="M82">
        <v>502</v>
      </c>
      <c r="N82">
        <v>1.2</v>
      </c>
      <c r="O82">
        <v>400</v>
      </c>
      <c r="P82">
        <v>68.19</v>
      </c>
      <c r="Q82">
        <v>320.31</v>
      </c>
      <c r="R82">
        <v>7.2</v>
      </c>
    </row>
    <row r="83" spans="1:18" x14ac:dyDescent="0.25">
      <c r="A83" t="s">
        <v>342</v>
      </c>
      <c r="B83" t="s">
        <v>343</v>
      </c>
      <c r="C83" s="1" t="str">
        <f t="shared" si="6"/>
        <v>21:0310</v>
      </c>
      <c r="D83" s="1" t="str">
        <f t="shared" si="7"/>
        <v>21:0013</v>
      </c>
      <c r="E83" t="s">
        <v>344</v>
      </c>
      <c r="F83" t="s">
        <v>345</v>
      </c>
      <c r="H83">
        <v>65.726374399999997</v>
      </c>
      <c r="I83">
        <v>-112.991646</v>
      </c>
      <c r="J83" s="1" t="str">
        <f t="shared" si="8"/>
        <v>Till</v>
      </c>
      <c r="K83" s="1" t="str">
        <f t="shared" si="9"/>
        <v>HMC separation (Canamera/DIP)</v>
      </c>
      <c r="L83">
        <v>10000</v>
      </c>
      <c r="M83">
        <v>644</v>
      </c>
      <c r="N83">
        <v>1.1000000000000001</v>
      </c>
      <c r="O83">
        <v>256</v>
      </c>
      <c r="P83">
        <v>62.06</v>
      </c>
      <c r="Q83">
        <v>185.34</v>
      </c>
      <c r="R83">
        <v>6.2</v>
      </c>
    </row>
    <row r="84" spans="1:18" x14ac:dyDescent="0.25">
      <c r="A84" t="s">
        <v>346</v>
      </c>
      <c r="B84" t="s">
        <v>347</v>
      </c>
      <c r="C84" s="1" t="str">
        <f t="shared" si="6"/>
        <v>21:0310</v>
      </c>
      <c r="D84" s="1" t="str">
        <f t="shared" si="7"/>
        <v>21:0013</v>
      </c>
      <c r="E84" t="s">
        <v>348</v>
      </c>
      <c r="F84" t="s">
        <v>349</v>
      </c>
      <c r="H84">
        <v>65.780306999999993</v>
      </c>
      <c r="I84">
        <v>-113.1360517</v>
      </c>
      <c r="J84" s="1" t="str">
        <f t="shared" si="8"/>
        <v>Till</v>
      </c>
      <c r="K84" s="1" t="str">
        <f t="shared" si="9"/>
        <v>HMC separation (Canamera/DIP)</v>
      </c>
      <c r="L84">
        <v>10000</v>
      </c>
      <c r="M84">
        <v>710</v>
      </c>
      <c r="N84">
        <v>1.3</v>
      </c>
      <c r="O84">
        <v>278</v>
      </c>
      <c r="P84">
        <v>58.87</v>
      </c>
      <c r="Q84">
        <v>211.17</v>
      </c>
      <c r="R84">
        <v>6.4</v>
      </c>
    </row>
    <row r="85" spans="1:18" x14ac:dyDescent="0.25">
      <c r="A85" t="s">
        <v>350</v>
      </c>
      <c r="B85" t="s">
        <v>351</v>
      </c>
      <c r="C85" s="1" t="str">
        <f t="shared" si="6"/>
        <v>21:0310</v>
      </c>
      <c r="D85" s="1" t="str">
        <f t="shared" si="7"/>
        <v>21:0013</v>
      </c>
      <c r="E85" t="s">
        <v>352</v>
      </c>
      <c r="F85" t="s">
        <v>353</v>
      </c>
      <c r="H85">
        <v>65.963153500000004</v>
      </c>
      <c r="I85">
        <v>-112.8125982</v>
      </c>
      <c r="J85" s="1" t="str">
        <f t="shared" si="8"/>
        <v>Till</v>
      </c>
      <c r="K85" s="1" t="str">
        <f t="shared" si="9"/>
        <v>HMC separation (Canamera/DIP)</v>
      </c>
      <c r="L85">
        <v>10000</v>
      </c>
      <c r="M85">
        <v>634</v>
      </c>
      <c r="N85">
        <v>1.3</v>
      </c>
      <c r="O85">
        <v>340</v>
      </c>
      <c r="P85">
        <v>36.24</v>
      </c>
      <c r="Q85">
        <v>293.13</v>
      </c>
      <c r="R85">
        <v>4.3</v>
      </c>
    </row>
    <row r="86" spans="1:18" x14ac:dyDescent="0.25">
      <c r="A86" t="s">
        <v>354</v>
      </c>
      <c r="B86" t="s">
        <v>355</v>
      </c>
      <c r="C86" s="1" t="str">
        <f t="shared" si="6"/>
        <v>21:0310</v>
      </c>
      <c r="D86" s="1" t="str">
        <f t="shared" si="7"/>
        <v>21:0013</v>
      </c>
      <c r="E86" t="s">
        <v>356</v>
      </c>
      <c r="F86" t="s">
        <v>357</v>
      </c>
      <c r="H86">
        <v>65.775104600000006</v>
      </c>
      <c r="I86">
        <v>-112.6675049</v>
      </c>
      <c r="J86" s="1" t="str">
        <f t="shared" si="8"/>
        <v>Till</v>
      </c>
      <c r="K86" s="1" t="str">
        <f t="shared" si="9"/>
        <v>HMC separation (Canamera/DIP)</v>
      </c>
      <c r="L86">
        <v>10000</v>
      </c>
      <c r="M86">
        <v>560</v>
      </c>
      <c r="N86">
        <v>1</v>
      </c>
      <c r="O86">
        <v>204</v>
      </c>
      <c r="P86">
        <v>19.3</v>
      </c>
      <c r="Q86">
        <v>178.94</v>
      </c>
      <c r="R86">
        <v>3.7</v>
      </c>
    </row>
    <row r="87" spans="1:18" x14ac:dyDescent="0.25">
      <c r="A87" t="s">
        <v>358</v>
      </c>
      <c r="B87" t="s">
        <v>359</v>
      </c>
      <c r="C87" s="1" t="str">
        <f t="shared" si="6"/>
        <v>21:0310</v>
      </c>
      <c r="D87" s="1" t="str">
        <f t="shared" si="7"/>
        <v>21:0013</v>
      </c>
      <c r="E87" t="s">
        <v>360</v>
      </c>
      <c r="F87" t="s">
        <v>361</v>
      </c>
      <c r="H87">
        <v>65.867172100000005</v>
      </c>
      <c r="I87">
        <v>-112.56277830000001</v>
      </c>
      <c r="J87" s="1" t="str">
        <f t="shared" si="8"/>
        <v>Till</v>
      </c>
      <c r="K87" s="1" t="str">
        <f t="shared" si="9"/>
        <v>HMC separation (Canamera/DIP)</v>
      </c>
      <c r="L87">
        <v>10000</v>
      </c>
      <c r="M87">
        <v>538</v>
      </c>
      <c r="N87">
        <v>1</v>
      </c>
      <c r="O87">
        <v>288</v>
      </c>
      <c r="P87">
        <v>69.760000000000005</v>
      </c>
      <c r="Q87">
        <v>211.7</v>
      </c>
      <c r="R87">
        <v>3</v>
      </c>
    </row>
    <row r="88" spans="1:18" x14ac:dyDescent="0.25">
      <c r="A88" t="s">
        <v>362</v>
      </c>
      <c r="B88" t="s">
        <v>363</v>
      </c>
      <c r="C88" s="1" t="str">
        <f t="shared" si="6"/>
        <v>21:0310</v>
      </c>
      <c r="D88" s="1" t="str">
        <f t="shared" si="7"/>
        <v>21:0013</v>
      </c>
      <c r="E88" t="s">
        <v>364</v>
      </c>
      <c r="F88" t="s">
        <v>365</v>
      </c>
      <c r="H88">
        <v>65.707289799999998</v>
      </c>
      <c r="I88">
        <v>-112.2056448</v>
      </c>
      <c r="J88" s="1" t="str">
        <f t="shared" si="8"/>
        <v>Till</v>
      </c>
      <c r="K88" s="1" t="str">
        <f t="shared" si="9"/>
        <v>HMC separation (Canamera/DIP)</v>
      </c>
      <c r="L88">
        <v>10000</v>
      </c>
      <c r="M88">
        <v>726</v>
      </c>
      <c r="N88">
        <v>1.3</v>
      </c>
      <c r="O88">
        <v>216</v>
      </c>
      <c r="P88">
        <v>36.49</v>
      </c>
      <c r="Q88">
        <v>173.45</v>
      </c>
      <c r="R88">
        <v>5.3</v>
      </c>
    </row>
    <row r="89" spans="1:18" x14ac:dyDescent="0.25">
      <c r="A89" t="s">
        <v>366</v>
      </c>
      <c r="B89" t="s">
        <v>367</v>
      </c>
      <c r="C89" s="1" t="str">
        <f t="shared" si="6"/>
        <v>21:0310</v>
      </c>
      <c r="D89" s="1" t="str">
        <f t="shared" si="7"/>
        <v>21:0013</v>
      </c>
      <c r="E89" t="s">
        <v>368</v>
      </c>
      <c r="F89" t="s">
        <v>369</v>
      </c>
      <c r="H89">
        <v>65.586925500000007</v>
      </c>
      <c r="I89">
        <v>-112.1119815</v>
      </c>
      <c r="J89" s="1" t="str">
        <f t="shared" si="8"/>
        <v>Till</v>
      </c>
      <c r="K89" s="1" t="str">
        <f t="shared" si="9"/>
        <v>HMC separation (Canamera/DIP)</v>
      </c>
      <c r="L89">
        <v>10000</v>
      </c>
      <c r="M89">
        <v>698</v>
      </c>
      <c r="N89">
        <v>1.3</v>
      </c>
      <c r="O89">
        <v>320</v>
      </c>
      <c r="P89">
        <v>55.9</v>
      </c>
      <c r="Q89">
        <v>256.94</v>
      </c>
      <c r="R89">
        <v>5.6</v>
      </c>
    </row>
    <row r="90" spans="1:18" x14ac:dyDescent="0.25">
      <c r="A90" t="s">
        <v>370</v>
      </c>
      <c r="B90" t="s">
        <v>371</v>
      </c>
      <c r="C90" s="1" t="str">
        <f t="shared" si="6"/>
        <v>21:0310</v>
      </c>
      <c r="D90" s="1" t="str">
        <f t="shared" si="7"/>
        <v>21:0013</v>
      </c>
      <c r="E90" t="s">
        <v>372</v>
      </c>
      <c r="F90" t="s">
        <v>373</v>
      </c>
      <c r="H90">
        <v>65.6077564</v>
      </c>
      <c r="I90">
        <v>-112.3798905</v>
      </c>
      <c r="J90" s="1" t="str">
        <f t="shared" si="8"/>
        <v>Till</v>
      </c>
      <c r="K90" s="1" t="str">
        <f t="shared" si="9"/>
        <v>HMC separation (Canamera/DIP)</v>
      </c>
      <c r="L90">
        <v>10000</v>
      </c>
      <c r="M90">
        <v>580</v>
      </c>
      <c r="N90">
        <v>1.1000000000000001</v>
      </c>
      <c r="O90">
        <v>236</v>
      </c>
      <c r="P90">
        <v>27.51</v>
      </c>
      <c r="Q90">
        <v>202.92</v>
      </c>
      <c r="R90">
        <v>5.9</v>
      </c>
    </row>
    <row r="91" spans="1:18" x14ac:dyDescent="0.25">
      <c r="A91" t="s">
        <v>374</v>
      </c>
      <c r="B91" t="s">
        <v>375</v>
      </c>
      <c r="C91" s="1" t="str">
        <f t="shared" si="6"/>
        <v>21:0310</v>
      </c>
      <c r="D91" s="1" t="str">
        <f t="shared" si="7"/>
        <v>21:0013</v>
      </c>
      <c r="E91" t="s">
        <v>376</v>
      </c>
      <c r="F91" t="s">
        <v>377</v>
      </c>
      <c r="H91">
        <v>65.907082500000001</v>
      </c>
      <c r="I91">
        <v>-113.160534</v>
      </c>
      <c r="J91" s="1" t="str">
        <f t="shared" si="8"/>
        <v>Till</v>
      </c>
      <c r="K91" s="1" t="str">
        <f t="shared" si="9"/>
        <v>HMC separation (Canamera/DIP)</v>
      </c>
      <c r="L91">
        <v>10000</v>
      </c>
      <c r="M91">
        <v>410</v>
      </c>
      <c r="N91">
        <v>1</v>
      </c>
      <c r="O91">
        <v>316</v>
      </c>
      <c r="P91">
        <v>45.12</v>
      </c>
      <c r="Q91">
        <v>261.91000000000003</v>
      </c>
      <c r="R91">
        <v>10.8</v>
      </c>
    </row>
    <row r="92" spans="1:18" hidden="1" x14ac:dyDescent="0.25">
      <c r="A92" t="s">
        <v>378</v>
      </c>
      <c r="B92" t="s">
        <v>379</v>
      </c>
      <c r="C92" s="1" t="str">
        <f t="shared" ref="C92:C118" si="10">HYPERLINK("http://geochem.nrcan.gc.ca/cdogs/content/bdl/bdl210316_e.htm", "21:0316")</f>
        <v>21:0316</v>
      </c>
      <c r="D92" s="1" t="str">
        <f t="shared" ref="D92:D118" si="11">HYPERLINK("http://geochem.nrcan.gc.ca/cdogs/content/svy/svy210041_e.htm", "21:0041")</f>
        <v>21:0041</v>
      </c>
      <c r="E92" t="s">
        <v>380</v>
      </c>
      <c r="F92" t="s">
        <v>381</v>
      </c>
      <c r="H92">
        <v>65.528547399999994</v>
      </c>
      <c r="I92">
        <v>-111.6678589</v>
      </c>
      <c r="J92" s="1" t="str">
        <f t="shared" si="8"/>
        <v>Till</v>
      </c>
      <c r="K92" s="1" t="str">
        <f t="shared" si="9"/>
        <v>HMC separation (Canamera/DIP)</v>
      </c>
      <c r="L92">
        <v>10000</v>
      </c>
      <c r="M92">
        <v>616</v>
      </c>
      <c r="N92">
        <v>0.9</v>
      </c>
      <c r="O92">
        <v>252</v>
      </c>
      <c r="P92">
        <v>47.99</v>
      </c>
      <c r="Q92">
        <v>199.78</v>
      </c>
      <c r="R92">
        <v>4.9000000000000004</v>
      </c>
    </row>
    <row r="93" spans="1:18" hidden="1" x14ac:dyDescent="0.25">
      <c r="A93" t="s">
        <v>382</v>
      </c>
      <c r="B93" t="s">
        <v>383</v>
      </c>
      <c r="C93" s="1" t="str">
        <f t="shared" si="10"/>
        <v>21:0316</v>
      </c>
      <c r="D93" s="1" t="str">
        <f t="shared" si="11"/>
        <v>21:0041</v>
      </c>
      <c r="E93" t="s">
        <v>384</v>
      </c>
      <c r="F93" t="s">
        <v>385</v>
      </c>
      <c r="H93">
        <v>65.6624008</v>
      </c>
      <c r="I93">
        <v>-111.9685448</v>
      </c>
      <c r="J93" s="1" t="str">
        <f t="shared" si="8"/>
        <v>Till</v>
      </c>
      <c r="K93" s="1" t="str">
        <f t="shared" si="9"/>
        <v>HMC separation (Canamera/DIP)</v>
      </c>
      <c r="L93">
        <v>10000</v>
      </c>
      <c r="M93">
        <v>1402</v>
      </c>
      <c r="N93">
        <v>2.7</v>
      </c>
      <c r="O93">
        <v>678</v>
      </c>
      <c r="P93">
        <v>127.03</v>
      </c>
      <c r="Q93">
        <v>526.16</v>
      </c>
      <c r="R93">
        <v>15.8</v>
      </c>
    </row>
    <row r="94" spans="1:18" hidden="1" x14ac:dyDescent="0.25">
      <c r="A94" t="s">
        <v>386</v>
      </c>
      <c r="B94" t="s">
        <v>387</v>
      </c>
      <c r="C94" s="1" t="str">
        <f t="shared" si="10"/>
        <v>21:0316</v>
      </c>
      <c r="D94" s="1" t="str">
        <f t="shared" si="11"/>
        <v>21:0041</v>
      </c>
      <c r="E94" t="s">
        <v>388</v>
      </c>
      <c r="F94" t="s">
        <v>389</v>
      </c>
      <c r="H94">
        <v>65.767394199999998</v>
      </c>
      <c r="I94">
        <v>-111.90372000000001</v>
      </c>
      <c r="J94" s="1" t="str">
        <f t="shared" si="8"/>
        <v>Till</v>
      </c>
      <c r="K94" s="1" t="str">
        <f t="shared" si="9"/>
        <v>HMC separation (Canamera/DIP)</v>
      </c>
      <c r="L94">
        <v>10000</v>
      </c>
      <c r="M94">
        <v>616</v>
      </c>
      <c r="N94">
        <v>1.6</v>
      </c>
      <c r="O94">
        <v>460</v>
      </c>
      <c r="P94">
        <v>57.96</v>
      </c>
      <c r="Q94">
        <v>390.64</v>
      </c>
      <c r="R94">
        <v>7.8</v>
      </c>
    </row>
    <row r="95" spans="1:18" hidden="1" x14ac:dyDescent="0.25">
      <c r="A95" t="s">
        <v>390</v>
      </c>
      <c r="B95" t="s">
        <v>391</v>
      </c>
      <c r="C95" s="1" t="str">
        <f t="shared" si="10"/>
        <v>21:0316</v>
      </c>
      <c r="D95" s="1" t="str">
        <f t="shared" si="11"/>
        <v>21:0041</v>
      </c>
      <c r="E95" t="s">
        <v>392</v>
      </c>
      <c r="F95" t="s">
        <v>393</v>
      </c>
      <c r="H95">
        <v>65.877384500000005</v>
      </c>
      <c r="I95">
        <v>-111.959124</v>
      </c>
      <c r="J95" s="1" t="str">
        <f t="shared" si="8"/>
        <v>Till</v>
      </c>
      <c r="K95" s="1" t="str">
        <f t="shared" si="9"/>
        <v>HMC separation (Canamera/DIP)</v>
      </c>
      <c r="L95">
        <v>10000</v>
      </c>
      <c r="M95">
        <v>636</v>
      </c>
      <c r="N95">
        <v>1.2</v>
      </c>
      <c r="O95">
        <v>230</v>
      </c>
      <c r="P95">
        <v>43.04</v>
      </c>
      <c r="Q95">
        <v>182.04</v>
      </c>
      <c r="R95">
        <v>4.5</v>
      </c>
    </row>
    <row r="96" spans="1:18" hidden="1" x14ac:dyDescent="0.25">
      <c r="A96" t="s">
        <v>394</v>
      </c>
      <c r="B96" t="s">
        <v>395</v>
      </c>
      <c r="C96" s="1" t="str">
        <f t="shared" si="10"/>
        <v>21:0316</v>
      </c>
      <c r="D96" s="1" t="str">
        <f t="shared" si="11"/>
        <v>21:0041</v>
      </c>
      <c r="E96" t="s">
        <v>396</v>
      </c>
      <c r="F96" t="s">
        <v>397</v>
      </c>
      <c r="H96">
        <v>65.188132400000001</v>
      </c>
      <c r="I96">
        <v>-111.6686302</v>
      </c>
      <c r="J96" s="1" t="str">
        <f t="shared" si="8"/>
        <v>Till</v>
      </c>
      <c r="K96" s="1" t="str">
        <f t="shared" si="9"/>
        <v>HMC separation (Canamera/DIP)</v>
      </c>
      <c r="L96">
        <v>10000</v>
      </c>
      <c r="M96">
        <v>694</v>
      </c>
      <c r="N96">
        <v>1.3</v>
      </c>
      <c r="O96">
        <v>224</v>
      </c>
      <c r="P96">
        <v>26.81</v>
      </c>
      <c r="Q96">
        <v>193.71</v>
      </c>
      <c r="R96">
        <v>2.4</v>
      </c>
    </row>
    <row r="97" spans="1:18" hidden="1" x14ac:dyDescent="0.25">
      <c r="A97" t="s">
        <v>398</v>
      </c>
      <c r="B97" t="s">
        <v>399</v>
      </c>
      <c r="C97" s="1" t="str">
        <f t="shared" si="10"/>
        <v>21:0316</v>
      </c>
      <c r="D97" s="1" t="str">
        <f t="shared" si="11"/>
        <v>21:0041</v>
      </c>
      <c r="E97" t="s">
        <v>400</v>
      </c>
      <c r="F97" t="s">
        <v>401</v>
      </c>
      <c r="H97">
        <v>65.279249699999994</v>
      </c>
      <c r="I97">
        <v>-111.92821790000001</v>
      </c>
      <c r="J97" s="1" t="str">
        <f t="shared" si="8"/>
        <v>Till</v>
      </c>
      <c r="K97" s="1" t="str">
        <f t="shared" si="9"/>
        <v>HMC separation (Canamera/DIP)</v>
      </c>
      <c r="L97">
        <v>10000</v>
      </c>
      <c r="M97">
        <v>418</v>
      </c>
      <c r="N97">
        <v>1</v>
      </c>
      <c r="O97">
        <v>282</v>
      </c>
      <c r="P97">
        <v>28.12</v>
      </c>
      <c r="Q97">
        <v>250.18</v>
      </c>
      <c r="R97">
        <v>3.1</v>
      </c>
    </row>
    <row r="98" spans="1:18" hidden="1" x14ac:dyDescent="0.25">
      <c r="A98" t="s">
        <v>402</v>
      </c>
      <c r="B98" t="s">
        <v>403</v>
      </c>
      <c r="C98" s="1" t="str">
        <f t="shared" si="10"/>
        <v>21:0316</v>
      </c>
      <c r="D98" s="1" t="str">
        <f t="shared" si="11"/>
        <v>21:0041</v>
      </c>
      <c r="E98" t="s">
        <v>404</v>
      </c>
      <c r="F98" t="s">
        <v>405</v>
      </c>
      <c r="H98">
        <v>65.099380100000005</v>
      </c>
      <c r="I98">
        <v>-111.86174440000001</v>
      </c>
      <c r="J98" s="1" t="str">
        <f t="shared" ref="J98:J118" si="12">HYPERLINK("http://geochem.nrcan.gc.ca/cdogs/content/kwd/kwd020044_e.htm", "Till")</f>
        <v>Till</v>
      </c>
      <c r="K98" s="1" t="str">
        <f t="shared" ref="K98:K118" si="13">HYPERLINK("http://geochem.nrcan.gc.ca/cdogs/content/kwd/kwd080048_e.htm", "HMC separation (Canamera/DIP)")</f>
        <v>HMC separation (Canamera/DIP)</v>
      </c>
      <c r="L98">
        <v>10000</v>
      </c>
      <c r="M98">
        <v>418</v>
      </c>
      <c r="N98">
        <v>0.9</v>
      </c>
      <c r="O98">
        <v>180</v>
      </c>
      <c r="P98">
        <v>21.61</v>
      </c>
      <c r="Q98">
        <v>150.88</v>
      </c>
      <c r="R98">
        <v>4</v>
      </c>
    </row>
    <row r="99" spans="1:18" hidden="1" x14ac:dyDescent="0.25">
      <c r="A99" t="s">
        <v>406</v>
      </c>
      <c r="B99" t="s">
        <v>407</v>
      </c>
      <c r="C99" s="1" t="str">
        <f t="shared" si="10"/>
        <v>21:0316</v>
      </c>
      <c r="D99" s="1" t="str">
        <f t="shared" si="11"/>
        <v>21:0041</v>
      </c>
      <c r="E99" t="s">
        <v>408</v>
      </c>
      <c r="F99" t="s">
        <v>409</v>
      </c>
      <c r="H99">
        <v>65.016568899999996</v>
      </c>
      <c r="I99">
        <v>-111.5167266</v>
      </c>
      <c r="J99" s="1" t="str">
        <f t="shared" si="12"/>
        <v>Till</v>
      </c>
      <c r="K99" s="1" t="str">
        <f t="shared" si="13"/>
        <v>HMC separation (Canamera/DIP)</v>
      </c>
      <c r="L99">
        <v>10000</v>
      </c>
      <c r="M99">
        <v>452</v>
      </c>
      <c r="N99">
        <v>1</v>
      </c>
      <c r="O99">
        <v>174</v>
      </c>
      <c r="P99">
        <v>23.92</v>
      </c>
      <c r="Q99">
        <v>146.37</v>
      </c>
      <c r="R99">
        <v>5.5</v>
      </c>
    </row>
    <row r="100" spans="1:18" hidden="1" x14ac:dyDescent="0.25">
      <c r="A100" t="s">
        <v>410</v>
      </c>
      <c r="B100" t="s">
        <v>411</v>
      </c>
      <c r="C100" s="1" t="str">
        <f t="shared" si="10"/>
        <v>21:0316</v>
      </c>
      <c r="D100" s="1" t="str">
        <f t="shared" si="11"/>
        <v>21:0041</v>
      </c>
      <c r="E100" t="s">
        <v>412</v>
      </c>
      <c r="F100" t="s">
        <v>413</v>
      </c>
      <c r="H100">
        <v>65.225899200000001</v>
      </c>
      <c r="I100">
        <v>-111.1845884</v>
      </c>
      <c r="J100" s="1" t="str">
        <f t="shared" si="12"/>
        <v>Till</v>
      </c>
      <c r="K100" s="1" t="str">
        <f t="shared" si="13"/>
        <v>HMC separation (Canamera/DIP)</v>
      </c>
      <c r="L100">
        <v>10000</v>
      </c>
      <c r="M100">
        <v>530</v>
      </c>
      <c r="N100">
        <v>1.2</v>
      </c>
      <c r="O100">
        <v>254</v>
      </c>
      <c r="P100">
        <v>30.4</v>
      </c>
      <c r="Q100">
        <v>219.86</v>
      </c>
      <c r="R100">
        <v>6.6</v>
      </c>
    </row>
    <row r="101" spans="1:18" hidden="1" x14ac:dyDescent="0.25">
      <c r="A101" t="s">
        <v>414</v>
      </c>
      <c r="B101" t="s">
        <v>415</v>
      </c>
      <c r="C101" s="1" t="str">
        <f t="shared" si="10"/>
        <v>21:0316</v>
      </c>
      <c r="D101" s="1" t="str">
        <f t="shared" si="11"/>
        <v>21:0041</v>
      </c>
      <c r="E101" t="s">
        <v>416</v>
      </c>
      <c r="F101" t="s">
        <v>417</v>
      </c>
      <c r="H101">
        <v>65.344859200000002</v>
      </c>
      <c r="I101">
        <v>-111.20269380000001</v>
      </c>
      <c r="J101" s="1" t="str">
        <f t="shared" si="12"/>
        <v>Till</v>
      </c>
      <c r="K101" s="1" t="str">
        <f t="shared" si="13"/>
        <v>HMC separation (Canamera/DIP)</v>
      </c>
      <c r="L101">
        <v>10000</v>
      </c>
      <c r="M101">
        <v>539.5</v>
      </c>
      <c r="N101">
        <v>1.3</v>
      </c>
      <c r="O101">
        <v>306</v>
      </c>
      <c r="P101">
        <v>37.130000000000003</v>
      </c>
      <c r="Q101">
        <v>260.88</v>
      </c>
      <c r="R101">
        <v>9.4</v>
      </c>
    </row>
    <row r="102" spans="1:18" hidden="1" x14ac:dyDescent="0.25">
      <c r="A102" t="s">
        <v>418</v>
      </c>
      <c r="B102" t="s">
        <v>419</v>
      </c>
      <c r="C102" s="1" t="str">
        <f t="shared" si="10"/>
        <v>21:0316</v>
      </c>
      <c r="D102" s="1" t="str">
        <f t="shared" si="11"/>
        <v>21:0041</v>
      </c>
      <c r="E102" t="s">
        <v>420</v>
      </c>
      <c r="F102" t="s">
        <v>421</v>
      </c>
      <c r="H102">
        <v>65.152859399999997</v>
      </c>
      <c r="I102">
        <v>-111.3325447</v>
      </c>
      <c r="J102" s="1" t="str">
        <f t="shared" si="12"/>
        <v>Till</v>
      </c>
      <c r="K102" s="1" t="str">
        <f t="shared" si="13"/>
        <v>HMC separation (Canamera/DIP)</v>
      </c>
      <c r="L102">
        <v>10000</v>
      </c>
      <c r="M102">
        <v>572</v>
      </c>
      <c r="N102">
        <v>1</v>
      </c>
      <c r="O102">
        <v>156</v>
      </c>
      <c r="P102">
        <v>35.270000000000003</v>
      </c>
      <c r="Q102">
        <v>117.24</v>
      </c>
      <c r="R102">
        <v>2.2999999999999998</v>
      </c>
    </row>
    <row r="103" spans="1:18" hidden="1" x14ac:dyDescent="0.25">
      <c r="A103" t="s">
        <v>422</v>
      </c>
      <c r="B103" t="s">
        <v>423</v>
      </c>
      <c r="C103" s="1" t="str">
        <f t="shared" si="10"/>
        <v>21:0316</v>
      </c>
      <c r="D103" s="1" t="str">
        <f t="shared" si="11"/>
        <v>21:0041</v>
      </c>
      <c r="E103" t="s">
        <v>424</v>
      </c>
      <c r="F103" t="s">
        <v>425</v>
      </c>
      <c r="H103">
        <v>65.108277000000001</v>
      </c>
      <c r="I103">
        <v>-111.178916</v>
      </c>
      <c r="J103" s="1" t="str">
        <f t="shared" si="12"/>
        <v>Till</v>
      </c>
      <c r="K103" s="1" t="str">
        <f t="shared" si="13"/>
        <v>HMC separation (Canamera/DIP)</v>
      </c>
      <c r="L103">
        <v>10000</v>
      </c>
      <c r="M103">
        <v>666</v>
      </c>
      <c r="N103">
        <v>1.3</v>
      </c>
      <c r="O103">
        <v>370</v>
      </c>
      <c r="P103">
        <v>50.46</v>
      </c>
      <c r="Q103">
        <v>312.47000000000003</v>
      </c>
      <c r="R103">
        <v>7.5</v>
      </c>
    </row>
    <row r="104" spans="1:18" hidden="1" x14ac:dyDescent="0.25">
      <c r="A104" t="s">
        <v>426</v>
      </c>
      <c r="B104" t="s">
        <v>427</v>
      </c>
      <c r="C104" s="1" t="str">
        <f t="shared" si="10"/>
        <v>21:0316</v>
      </c>
      <c r="D104" s="1" t="str">
        <f t="shared" si="11"/>
        <v>21:0041</v>
      </c>
      <c r="E104" t="s">
        <v>428</v>
      </c>
      <c r="F104" t="s">
        <v>429</v>
      </c>
      <c r="H104">
        <v>65.148415600000007</v>
      </c>
      <c r="I104">
        <v>-110.8933998</v>
      </c>
      <c r="J104" s="1" t="str">
        <f t="shared" si="12"/>
        <v>Till</v>
      </c>
      <c r="K104" s="1" t="str">
        <f t="shared" si="13"/>
        <v>HMC separation (Canamera/DIP)</v>
      </c>
      <c r="L104">
        <v>10000</v>
      </c>
      <c r="M104">
        <v>404</v>
      </c>
      <c r="N104">
        <v>0.9</v>
      </c>
      <c r="O104">
        <v>224</v>
      </c>
      <c r="P104">
        <v>28.1</v>
      </c>
      <c r="Q104">
        <v>192.23</v>
      </c>
      <c r="R104">
        <v>3.4</v>
      </c>
    </row>
    <row r="105" spans="1:18" hidden="1" x14ac:dyDescent="0.25">
      <c r="A105" t="s">
        <v>430</v>
      </c>
      <c r="B105" t="s">
        <v>431</v>
      </c>
      <c r="C105" s="1" t="str">
        <f t="shared" si="10"/>
        <v>21:0316</v>
      </c>
      <c r="D105" s="1" t="str">
        <f t="shared" si="11"/>
        <v>21:0041</v>
      </c>
      <c r="E105" t="s">
        <v>432</v>
      </c>
      <c r="F105" t="s">
        <v>433</v>
      </c>
      <c r="H105">
        <v>65.243025700000004</v>
      </c>
      <c r="I105">
        <v>-110.5409105</v>
      </c>
      <c r="J105" s="1" t="str">
        <f t="shared" si="12"/>
        <v>Till</v>
      </c>
      <c r="K105" s="1" t="str">
        <f t="shared" si="13"/>
        <v>HMC separation (Canamera/DIP)</v>
      </c>
      <c r="L105">
        <v>10000</v>
      </c>
      <c r="M105">
        <v>420</v>
      </c>
      <c r="N105">
        <v>0.9</v>
      </c>
      <c r="O105">
        <v>196</v>
      </c>
      <c r="P105">
        <v>21.8</v>
      </c>
      <c r="Q105">
        <v>186.95</v>
      </c>
      <c r="R105">
        <v>3.4</v>
      </c>
    </row>
    <row r="106" spans="1:18" hidden="1" x14ac:dyDescent="0.25">
      <c r="A106" t="s">
        <v>434</v>
      </c>
      <c r="B106" t="s">
        <v>435</v>
      </c>
      <c r="C106" s="1" t="str">
        <f t="shared" si="10"/>
        <v>21:0316</v>
      </c>
      <c r="D106" s="1" t="str">
        <f t="shared" si="11"/>
        <v>21:0041</v>
      </c>
      <c r="E106" t="s">
        <v>436</v>
      </c>
      <c r="F106" t="s">
        <v>437</v>
      </c>
      <c r="H106">
        <v>65.122381599999997</v>
      </c>
      <c r="I106">
        <v>-110.6313006</v>
      </c>
      <c r="J106" s="1" t="str">
        <f t="shared" si="12"/>
        <v>Till</v>
      </c>
      <c r="K106" s="1" t="str">
        <f t="shared" si="13"/>
        <v>HMC separation (Canamera/DIP)</v>
      </c>
      <c r="L106">
        <v>10000</v>
      </c>
      <c r="M106">
        <v>554</v>
      </c>
      <c r="N106">
        <v>1</v>
      </c>
      <c r="O106">
        <v>226</v>
      </c>
      <c r="P106">
        <v>42.7</v>
      </c>
      <c r="Q106">
        <v>179.8</v>
      </c>
      <c r="R106">
        <v>4.8</v>
      </c>
    </row>
    <row r="107" spans="1:18" hidden="1" x14ac:dyDescent="0.25">
      <c r="A107" t="s">
        <v>438</v>
      </c>
      <c r="B107" t="s">
        <v>439</v>
      </c>
      <c r="C107" s="1" t="str">
        <f t="shared" si="10"/>
        <v>21:0316</v>
      </c>
      <c r="D107" s="1" t="str">
        <f t="shared" si="11"/>
        <v>21:0041</v>
      </c>
      <c r="E107" t="s">
        <v>440</v>
      </c>
      <c r="F107" t="s">
        <v>441</v>
      </c>
      <c r="H107">
        <v>65.030679300000003</v>
      </c>
      <c r="I107">
        <v>-110.92416350000001</v>
      </c>
      <c r="J107" s="1" t="str">
        <f t="shared" si="12"/>
        <v>Till</v>
      </c>
      <c r="K107" s="1" t="str">
        <f t="shared" si="13"/>
        <v>HMC separation (Canamera/DIP)</v>
      </c>
      <c r="L107">
        <v>10000</v>
      </c>
      <c r="M107">
        <v>614</v>
      </c>
      <c r="N107">
        <v>1.4</v>
      </c>
      <c r="O107">
        <v>260</v>
      </c>
      <c r="P107">
        <v>36.6</v>
      </c>
      <c r="Q107">
        <v>219.27</v>
      </c>
      <c r="R107">
        <v>4.8</v>
      </c>
    </row>
    <row r="108" spans="1:18" hidden="1" x14ac:dyDescent="0.25">
      <c r="A108" t="s">
        <v>442</v>
      </c>
      <c r="B108" t="s">
        <v>443</v>
      </c>
      <c r="C108" s="1" t="str">
        <f t="shared" si="10"/>
        <v>21:0316</v>
      </c>
      <c r="D108" s="1" t="str">
        <f t="shared" si="11"/>
        <v>21:0041</v>
      </c>
      <c r="E108" t="s">
        <v>444</v>
      </c>
      <c r="F108" t="s">
        <v>445</v>
      </c>
      <c r="H108">
        <v>65.1634131</v>
      </c>
      <c r="I108">
        <v>-110.41964520000001</v>
      </c>
      <c r="J108" s="1" t="str">
        <f t="shared" si="12"/>
        <v>Till</v>
      </c>
      <c r="K108" s="1" t="str">
        <f t="shared" si="13"/>
        <v>HMC separation (Canamera/DIP)</v>
      </c>
      <c r="L108">
        <v>10000</v>
      </c>
      <c r="M108">
        <v>588</v>
      </c>
      <c r="N108">
        <v>1.1000000000000001</v>
      </c>
      <c r="O108">
        <v>222</v>
      </c>
      <c r="P108">
        <v>29.75</v>
      </c>
      <c r="Q108">
        <v>184.02</v>
      </c>
      <c r="R108">
        <v>3.8</v>
      </c>
    </row>
    <row r="109" spans="1:18" hidden="1" x14ac:dyDescent="0.25">
      <c r="A109" t="s">
        <v>446</v>
      </c>
      <c r="B109" t="s">
        <v>447</v>
      </c>
      <c r="C109" s="1" t="str">
        <f t="shared" si="10"/>
        <v>21:0316</v>
      </c>
      <c r="D109" s="1" t="str">
        <f t="shared" si="11"/>
        <v>21:0041</v>
      </c>
      <c r="E109" t="s">
        <v>448</v>
      </c>
      <c r="F109" t="s">
        <v>449</v>
      </c>
      <c r="H109">
        <v>65.224162399999997</v>
      </c>
      <c r="I109">
        <v>-110.13258759999999</v>
      </c>
      <c r="J109" s="1" t="str">
        <f t="shared" si="12"/>
        <v>Till</v>
      </c>
      <c r="K109" s="1" t="str">
        <f t="shared" si="13"/>
        <v>HMC separation (Canamera/DIP)</v>
      </c>
      <c r="L109">
        <v>10000</v>
      </c>
      <c r="M109">
        <v>518</v>
      </c>
      <c r="N109">
        <v>1.1000000000000001</v>
      </c>
      <c r="O109">
        <v>264</v>
      </c>
      <c r="P109">
        <v>37.549999999999997</v>
      </c>
      <c r="Q109">
        <v>222.42</v>
      </c>
      <c r="R109">
        <v>4.4000000000000004</v>
      </c>
    </row>
    <row r="110" spans="1:18" hidden="1" x14ac:dyDescent="0.25">
      <c r="A110" t="s">
        <v>450</v>
      </c>
      <c r="B110" t="s">
        <v>451</v>
      </c>
      <c r="C110" s="1" t="str">
        <f t="shared" si="10"/>
        <v>21:0316</v>
      </c>
      <c r="D110" s="1" t="str">
        <f t="shared" si="11"/>
        <v>21:0041</v>
      </c>
      <c r="E110" t="s">
        <v>452</v>
      </c>
      <c r="F110" t="s">
        <v>453</v>
      </c>
      <c r="H110">
        <v>65.106216000000003</v>
      </c>
      <c r="I110">
        <v>-110.05322820000001</v>
      </c>
      <c r="J110" s="1" t="str">
        <f t="shared" si="12"/>
        <v>Till</v>
      </c>
      <c r="K110" s="1" t="str">
        <f t="shared" si="13"/>
        <v>HMC separation (Canamera/DIP)</v>
      </c>
    </row>
    <row r="111" spans="1:18" hidden="1" x14ac:dyDescent="0.25">
      <c r="A111" t="s">
        <v>454</v>
      </c>
      <c r="B111" t="s">
        <v>455</v>
      </c>
      <c r="C111" s="1" t="str">
        <f t="shared" si="10"/>
        <v>21:0316</v>
      </c>
      <c r="D111" s="1" t="str">
        <f t="shared" si="11"/>
        <v>21:0041</v>
      </c>
      <c r="E111" t="s">
        <v>456</v>
      </c>
      <c r="F111" t="s">
        <v>457</v>
      </c>
      <c r="H111">
        <v>65.326449999999994</v>
      </c>
      <c r="I111">
        <v>-110.9146616</v>
      </c>
      <c r="J111" s="1" t="str">
        <f t="shared" si="12"/>
        <v>Till</v>
      </c>
      <c r="K111" s="1" t="str">
        <f t="shared" si="13"/>
        <v>HMC separation (Canamera/DIP)</v>
      </c>
    </row>
    <row r="112" spans="1:18" hidden="1" x14ac:dyDescent="0.25">
      <c r="A112" t="s">
        <v>458</v>
      </c>
      <c r="B112" t="s">
        <v>459</v>
      </c>
      <c r="C112" s="1" t="str">
        <f t="shared" si="10"/>
        <v>21:0316</v>
      </c>
      <c r="D112" s="1" t="str">
        <f t="shared" si="11"/>
        <v>21:0041</v>
      </c>
      <c r="E112" t="s">
        <v>460</v>
      </c>
      <c r="F112" t="s">
        <v>461</v>
      </c>
      <c r="H112">
        <v>65.493490899999998</v>
      </c>
      <c r="I112">
        <v>-110.9764686</v>
      </c>
      <c r="J112" s="1" t="str">
        <f t="shared" si="12"/>
        <v>Till</v>
      </c>
      <c r="K112" s="1" t="str">
        <f t="shared" si="13"/>
        <v>HMC separation (Canamera/DIP)</v>
      </c>
      <c r="L112">
        <v>10000</v>
      </c>
      <c r="M112">
        <v>464</v>
      </c>
      <c r="N112">
        <v>1</v>
      </c>
      <c r="O112">
        <v>268</v>
      </c>
      <c r="P112">
        <v>29.69</v>
      </c>
      <c r="Q112">
        <v>232.26</v>
      </c>
      <c r="R112">
        <v>4.8</v>
      </c>
    </row>
    <row r="113" spans="1:18" hidden="1" x14ac:dyDescent="0.25">
      <c r="A113" t="s">
        <v>462</v>
      </c>
      <c r="B113" t="s">
        <v>463</v>
      </c>
      <c r="C113" s="1" t="str">
        <f t="shared" si="10"/>
        <v>21:0316</v>
      </c>
      <c r="D113" s="1" t="str">
        <f t="shared" si="11"/>
        <v>21:0041</v>
      </c>
      <c r="E113" t="s">
        <v>464</v>
      </c>
      <c r="F113" t="s">
        <v>465</v>
      </c>
      <c r="H113">
        <v>65.414861900000005</v>
      </c>
      <c r="I113">
        <v>-110.6810432</v>
      </c>
      <c r="J113" s="1" t="str">
        <f t="shared" si="12"/>
        <v>Till</v>
      </c>
      <c r="K113" s="1" t="str">
        <f t="shared" si="13"/>
        <v>HMC separation (Canamera/DIP)</v>
      </c>
      <c r="L113">
        <v>10000</v>
      </c>
      <c r="M113">
        <v>438</v>
      </c>
      <c r="N113">
        <v>0.9</v>
      </c>
      <c r="O113">
        <v>218</v>
      </c>
      <c r="P113">
        <v>25.91</v>
      </c>
      <c r="Q113">
        <v>189.56</v>
      </c>
      <c r="R113">
        <v>4.3</v>
      </c>
    </row>
    <row r="114" spans="1:18" hidden="1" x14ac:dyDescent="0.25">
      <c r="A114" t="s">
        <v>466</v>
      </c>
      <c r="B114" t="s">
        <v>467</v>
      </c>
      <c r="C114" s="1" t="str">
        <f t="shared" si="10"/>
        <v>21:0316</v>
      </c>
      <c r="D114" s="1" t="str">
        <f t="shared" si="11"/>
        <v>21:0041</v>
      </c>
      <c r="E114" t="s">
        <v>468</v>
      </c>
      <c r="F114" t="s">
        <v>469</v>
      </c>
      <c r="H114">
        <v>65.326178100000007</v>
      </c>
      <c r="I114">
        <v>-110.16765940000001</v>
      </c>
      <c r="J114" s="1" t="str">
        <f t="shared" si="12"/>
        <v>Till</v>
      </c>
      <c r="K114" s="1" t="str">
        <f t="shared" si="13"/>
        <v>HMC separation (Canamera/DIP)</v>
      </c>
      <c r="L114">
        <v>10000</v>
      </c>
      <c r="M114">
        <v>602</v>
      </c>
      <c r="N114">
        <v>1.2</v>
      </c>
      <c r="O114">
        <v>362</v>
      </c>
      <c r="P114">
        <v>39.86</v>
      </c>
      <c r="Q114">
        <v>315.06</v>
      </c>
      <c r="R114">
        <v>8.1</v>
      </c>
    </row>
    <row r="115" spans="1:18" hidden="1" x14ac:dyDescent="0.25">
      <c r="A115" t="s">
        <v>470</v>
      </c>
      <c r="B115" t="s">
        <v>471</v>
      </c>
      <c r="C115" s="1" t="str">
        <f t="shared" si="10"/>
        <v>21:0316</v>
      </c>
      <c r="D115" s="1" t="str">
        <f t="shared" si="11"/>
        <v>21:0041</v>
      </c>
      <c r="E115" t="s">
        <v>472</v>
      </c>
      <c r="F115" t="s">
        <v>473</v>
      </c>
      <c r="H115">
        <v>65.434569100000004</v>
      </c>
      <c r="I115">
        <v>-110.108987</v>
      </c>
      <c r="J115" s="1" t="str">
        <f t="shared" si="12"/>
        <v>Till</v>
      </c>
      <c r="K115" s="1" t="str">
        <f t="shared" si="13"/>
        <v>HMC separation (Canamera/DIP)</v>
      </c>
      <c r="L115">
        <v>10000</v>
      </c>
      <c r="M115">
        <v>384</v>
      </c>
      <c r="N115">
        <v>1</v>
      </c>
      <c r="O115">
        <v>258</v>
      </c>
      <c r="P115">
        <v>29.22</v>
      </c>
      <c r="Q115">
        <v>224.68</v>
      </c>
      <c r="R115">
        <v>5.7</v>
      </c>
    </row>
    <row r="116" spans="1:18" hidden="1" x14ac:dyDescent="0.25">
      <c r="A116" t="s">
        <v>474</v>
      </c>
      <c r="B116" t="s">
        <v>475</v>
      </c>
      <c r="C116" s="1" t="str">
        <f t="shared" si="10"/>
        <v>21:0316</v>
      </c>
      <c r="D116" s="1" t="str">
        <f t="shared" si="11"/>
        <v>21:0041</v>
      </c>
      <c r="E116" t="s">
        <v>476</v>
      </c>
      <c r="F116" t="s">
        <v>477</v>
      </c>
      <c r="H116">
        <v>65.449302799999998</v>
      </c>
      <c r="I116">
        <v>-111.42920030000001</v>
      </c>
      <c r="J116" s="1" t="str">
        <f t="shared" si="12"/>
        <v>Till</v>
      </c>
      <c r="K116" s="1" t="str">
        <f t="shared" si="13"/>
        <v>HMC separation (Canamera/DIP)</v>
      </c>
      <c r="L116">
        <v>10000</v>
      </c>
      <c r="M116">
        <v>602</v>
      </c>
      <c r="N116">
        <v>1.3</v>
      </c>
      <c r="O116">
        <v>318</v>
      </c>
      <c r="P116">
        <v>39.15</v>
      </c>
      <c r="Q116">
        <v>266.57</v>
      </c>
      <c r="R116">
        <v>5.4</v>
      </c>
    </row>
    <row r="117" spans="1:18" hidden="1" x14ac:dyDescent="0.25">
      <c r="A117" t="s">
        <v>478</v>
      </c>
      <c r="B117" t="s">
        <v>479</v>
      </c>
      <c r="C117" s="1" t="str">
        <f t="shared" si="10"/>
        <v>21:0316</v>
      </c>
      <c r="D117" s="1" t="str">
        <f t="shared" si="11"/>
        <v>21:0041</v>
      </c>
      <c r="E117" t="s">
        <v>480</v>
      </c>
      <c r="F117" t="s">
        <v>481</v>
      </c>
      <c r="H117">
        <v>65.351289199999997</v>
      </c>
      <c r="I117">
        <v>-111.9308857</v>
      </c>
      <c r="J117" s="1" t="str">
        <f t="shared" si="12"/>
        <v>Till</v>
      </c>
      <c r="K117" s="1" t="str">
        <f t="shared" si="13"/>
        <v>HMC separation (Canamera/DIP)</v>
      </c>
      <c r="L117">
        <v>10000</v>
      </c>
      <c r="M117">
        <v>782</v>
      </c>
      <c r="N117">
        <v>1.4</v>
      </c>
      <c r="O117">
        <v>300</v>
      </c>
      <c r="P117">
        <v>49.14</v>
      </c>
      <c r="Q117">
        <v>244.9</v>
      </c>
      <c r="R117">
        <v>5.2</v>
      </c>
    </row>
    <row r="118" spans="1:18" hidden="1" x14ac:dyDescent="0.25">
      <c r="A118" t="s">
        <v>482</v>
      </c>
      <c r="B118" t="s">
        <v>483</v>
      </c>
      <c r="C118" s="1" t="str">
        <f t="shared" si="10"/>
        <v>21:0316</v>
      </c>
      <c r="D118" s="1" t="str">
        <f t="shared" si="11"/>
        <v>21:0041</v>
      </c>
      <c r="E118" t="s">
        <v>484</v>
      </c>
      <c r="F118" t="s">
        <v>485</v>
      </c>
      <c r="H118">
        <v>65.399059699999995</v>
      </c>
      <c r="I118">
        <v>-111.7117559</v>
      </c>
      <c r="J118" s="1" t="str">
        <f t="shared" si="12"/>
        <v>Till</v>
      </c>
      <c r="K118" s="1" t="str">
        <f t="shared" si="13"/>
        <v>HMC separation (Canamera/DIP)</v>
      </c>
      <c r="L118">
        <v>10000</v>
      </c>
      <c r="M118">
        <v>894</v>
      </c>
      <c r="N118">
        <v>1.5</v>
      </c>
      <c r="O118">
        <v>302</v>
      </c>
      <c r="P118">
        <v>45.47</v>
      </c>
      <c r="Q118">
        <v>249.28</v>
      </c>
      <c r="R118">
        <v>6</v>
      </c>
    </row>
  </sheetData>
  <autoFilter ref="A1:K118">
    <filterColumn colId="0" hiddenButton="1"/>
    <filterColumn colId="1" hiddenButton="1"/>
    <filterColumn colId="2">
      <filters>
        <filter val="21:0310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bdl210310_pkg_0181a.xlsx</vt:lpstr>
      <vt:lpstr>pkg_0181a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2023-02-18T07:04:53Z</dcterms:created>
  <dcterms:modified xsi:type="dcterms:W3CDTF">2023-02-18T20:52:02Z</dcterms:modified>
</cp:coreProperties>
</file>