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210293_pkg_0249c.xlsx" sheetId="1" r:id="rId1"/>
  </sheets>
  <definedNames>
    <definedName name="_xlnm._FilterDatabase" localSheetId="0" hidden="1">bdl210293_pkg_0249c.xlsx!$A$1:$M$118</definedName>
    <definedName name="pkg_0249c">bdl210293_pkg_0249c.xlsx!$A$1:$AA$118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</calcChain>
</file>

<file path=xl/sharedStrings.xml><?xml version="1.0" encoding="utf-8"?>
<sst xmlns="http://schemas.openxmlformats.org/spreadsheetml/2006/main" count="2250" uniqueCount="1223">
  <si>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</si>
  <si>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</si>
  <si>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</si>
  <si>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</si>
  <si>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</si>
  <si>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</si>
  <si>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</si>
  <si>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</si>
  <si>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</si>
  <si>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</si>
  <si>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</si>
  <si>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Preparation_Laboratory_Sample_Group</t>
  </si>
  <si>
    <t>Mineral_Abbreviation</t>
  </si>
  <si>
    <t>Al2O3</t>
  </si>
  <si>
    <t>CaO</t>
  </si>
  <si>
    <t>CoO</t>
  </si>
  <si>
    <t>Cr2O3</t>
  </si>
  <si>
    <t>FeO</t>
  </si>
  <si>
    <t>MgO</t>
  </si>
  <si>
    <t>MnO</t>
  </si>
  <si>
    <t>NiO</t>
  </si>
  <si>
    <t>SiO2</t>
  </si>
  <si>
    <t>SO3</t>
  </si>
  <si>
    <t>TiO2</t>
  </si>
  <si>
    <t>V2O3</t>
  </si>
  <si>
    <t>ZnO</t>
  </si>
  <si>
    <t>Total</t>
  </si>
  <si>
    <t>92DDA0057:T432:001</t>
  </si>
  <si>
    <t>21:0293:000001</t>
  </si>
  <si>
    <t>21:0006:000007</t>
  </si>
  <si>
    <t>21:0006:000007:0005:0101:00</t>
  </si>
  <si>
    <t>T432</t>
  </si>
  <si>
    <t>0.072</t>
  </si>
  <si>
    <t>&lt;0.001</t>
  </si>
  <si>
    <t>0.051</t>
  </si>
  <si>
    <t>0.054</t>
  </si>
  <si>
    <t>48.942</t>
  </si>
  <si>
    <t>0.36</t>
  </si>
  <si>
    <t>0.546</t>
  </si>
  <si>
    <t>0.003</t>
  </si>
  <si>
    <t>50.083</t>
  </si>
  <si>
    <t>0.306</t>
  </si>
  <si>
    <t>100.416</t>
  </si>
  <si>
    <t>92DDA0057:T432:002</t>
  </si>
  <si>
    <t>21:0293:000002</t>
  </si>
  <si>
    <t>21:0006:000007:0005:0102:00</t>
  </si>
  <si>
    <t>0.113</t>
  </si>
  <si>
    <t>48.98</t>
  </si>
  <si>
    <t>0.239</t>
  </si>
  <si>
    <t>0.532</t>
  </si>
  <si>
    <t>0.07</t>
  </si>
  <si>
    <t>0.013</t>
  </si>
  <si>
    <t>49.803</t>
  </si>
  <si>
    <t>0.608</t>
  </si>
  <si>
    <t>0.167</t>
  </si>
  <si>
    <t>100.525</t>
  </si>
  <si>
    <t>92DDA0057:T432:003</t>
  </si>
  <si>
    <t>21:0293:000003</t>
  </si>
  <si>
    <t>21:0006:000007:0005:0103:00</t>
  </si>
  <si>
    <t>0.045</t>
  </si>
  <si>
    <t>0.088</t>
  </si>
  <si>
    <t>0.006</t>
  </si>
  <si>
    <t>48.506</t>
  </si>
  <si>
    <t>0.081</t>
  </si>
  <si>
    <t>0.639</t>
  </si>
  <si>
    <t>0.029</t>
  </si>
  <si>
    <t>0.019</t>
  </si>
  <si>
    <t>50.227</t>
  </si>
  <si>
    <t>0.325</t>
  </si>
  <si>
    <t>0.142</t>
  </si>
  <si>
    <t>100.11</t>
  </si>
  <si>
    <t>92DDA0057:T432:004</t>
  </si>
  <si>
    <t>21:0293:000004</t>
  </si>
  <si>
    <t>21:0006:000007:0005:0104:00</t>
  </si>
  <si>
    <t>0.091</t>
  </si>
  <si>
    <t>0.014</t>
  </si>
  <si>
    <t>0.009</t>
  </si>
  <si>
    <t>0.031</t>
  </si>
  <si>
    <t>48.216</t>
  </si>
  <si>
    <t>0.497</t>
  </si>
  <si>
    <t>0.664</t>
  </si>
  <si>
    <t>0.028</t>
  </si>
  <si>
    <t>49.963</t>
  </si>
  <si>
    <t>0.571</t>
  </si>
  <si>
    <t>100.128</t>
  </si>
  <si>
    <t>92DDA0057:T432:005</t>
  </si>
  <si>
    <t>21:0293:000005</t>
  </si>
  <si>
    <t>21:0006:000007:0005:0105:00</t>
  </si>
  <si>
    <t>0.074</t>
  </si>
  <si>
    <t>0.08</t>
  </si>
  <si>
    <t>48.451</t>
  </si>
  <si>
    <t>0.405</t>
  </si>
  <si>
    <t>0.841</t>
  </si>
  <si>
    <t>0.032</t>
  </si>
  <si>
    <t>50.255</t>
  </si>
  <si>
    <t>0.399</t>
  </si>
  <si>
    <t>100.675</t>
  </si>
  <si>
    <t>92DDA0057:T432:006</t>
  </si>
  <si>
    <t>21:0293:000006</t>
  </si>
  <si>
    <t>21:0006:000007:0005:0106:00</t>
  </si>
  <si>
    <t>0.049</t>
  </si>
  <si>
    <t>0.017</t>
  </si>
  <si>
    <t>0.018</t>
  </si>
  <si>
    <t>43.9</t>
  </si>
  <si>
    <t>3.932</t>
  </si>
  <si>
    <t>0.039</t>
  </si>
  <si>
    <t>52.484</t>
  </si>
  <si>
    <t>0.403</t>
  </si>
  <si>
    <t>0.035</t>
  </si>
  <si>
    <t>100.92</t>
  </si>
  <si>
    <t>92DDA0057:T432:007</t>
  </si>
  <si>
    <t>21:0293:000007</t>
  </si>
  <si>
    <t>21:0006:000007:0005:0107:00</t>
  </si>
  <si>
    <t>0.046</t>
  </si>
  <si>
    <t>0.099</t>
  </si>
  <si>
    <t>48.608</t>
  </si>
  <si>
    <t>0.252</t>
  </si>
  <si>
    <t>0.566</t>
  </si>
  <si>
    <t>0.121</t>
  </si>
  <si>
    <t>0.067</t>
  </si>
  <si>
    <t>50.133</t>
  </si>
  <si>
    <t>0.394</t>
  </si>
  <si>
    <t>0.007</t>
  </si>
  <si>
    <t>100.367</t>
  </si>
  <si>
    <t>92DDA0058:T432:008</t>
  </si>
  <si>
    <t>21:0293:000008</t>
  </si>
  <si>
    <t>21:0006:000008</t>
  </si>
  <si>
    <t>21:0006:000008:0005:0101:00</t>
  </si>
  <si>
    <t>0.059</t>
  </si>
  <si>
    <t>0.058</t>
  </si>
  <si>
    <t>47.537</t>
  </si>
  <si>
    <t>0.567</t>
  </si>
  <si>
    <t>0.47</t>
  </si>
  <si>
    <t>51.146</t>
  </si>
  <si>
    <t>0.561</t>
  </si>
  <si>
    <t>100.462</t>
  </si>
  <si>
    <t>92DDA0058:T432:009</t>
  </si>
  <si>
    <t>21:0293:000009</t>
  </si>
  <si>
    <t>21:0006:000008:0005:0102:00</t>
  </si>
  <si>
    <t>0.122</t>
  </si>
  <si>
    <t>47.16</t>
  </si>
  <si>
    <t>0.078</t>
  </si>
  <si>
    <t>0.993</t>
  </si>
  <si>
    <t>0.024</t>
  </si>
  <si>
    <t>51.938</t>
  </si>
  <si>
    <t>0.35</t>
  </si>
  <si>
    <t>100.787</t>
  </si>
  <si>
    <t>92DDA0058:T432:010</t>
  </si>
  <si>
    <t>21:0293:000010</t>
  </si>
  <si>
    <t>21:0006:000008:0005:0103:00</t>
  </si>
  <si>
    <t>0.125</t>
  </si>
  <si>
    <t>0.008</t>
  </si>
  <si>
    <t>47.27</t>
  </si>
  <si>
    <t>1.216</t>
  </si>
  <si>
    <t>0.085</t>
  </si>
  <si>
    <t>49.888</t>
  </si>
  <si>
    <t>99.232</t>
  </si>
  <si>
    <t>92DDA0058:T432:011</t>
  </si>
  <si>
    <t>21:0293:000011</t>
  </si>
  <si>
    <t>21:0006:000008:0005:0104:00</t>
  </si>
  <si>
    <t>48.512</t>
  </si>
  <si>
    <t>0.396</t>
  </si>
  <si>
    <t>0.54</t>
  </si>
  <si>
    <t>0.022</t>
  </si>
  <si>
    <t>50.679</t>
  </si>
  <si>
    <t>0.322</t>
  </si>
  <si>
    <t>100.619</t>
  </si>
  <si>
    <t>92DDA0059:T432:012</t>
  </si>
  <si>
    <t>21:0293:000012</t>
  </si>
  <si>
    <t>21:0006:000009</t>
  </si>
  <si>
    <t>21:0006:000009:0005:0125:00</t>
  </si>
  <si>
    <t>0.414</t>
  </si>
  <si>
    <t>0.01</t>
  </si>
  <si>
    <t>2.404</t>
  </si>
  <si>
    <t>27.379</t>
  </si>
  <si>
    <t>15.116</t>
  </si>
  <si>
    <t>0.445</t>
  </si>
  <si>
    <t>53.328</t>
  </si>
  <si>
    <t>0.588</t>
  </si>
  <si>
    <t>99.892</t>
  </si>
  <si>
    <t>92DDA0059:T432:013</t>
  </si>
  <si>
    <t>21:0293:000013</t>
  </si>
  <si>
    <t>21:0006:000009:0005:0126:00</t>
  </si>
  <si>
    <t>0.342</t>
  </si>
  <si>
    <t>4.851</t>
  </si>
  <si>
    <t>27.963</t>
  </si>
  <si>
    <t>13.531</t>
  </si>
  <si>
    <t>0.307</t>
  </si>
  <si>
    <t>0.211</t>
  </si>
  <si>
    <t>0.053</t>
  </si>
  <si>
    <t>52.377</t>
  </si>
  <si>
    <t>0.621</t>
  </si>
  <si>
    <t>100.372</t>
  </si>
  <si>
    <t>92DDA0059:T432:014</t>
  </si>
  <si>
    <t>21:0293:000014</t>
  </si>
  <si>
    <t>21:0006:000009:0005:0127:00</t>
  </si>
  <si>
    <t>0.034</t>
  </si>
  <si>
    <t>0.106</t>
  </si>
  <si>
    <t>3.664</t>
  </si>
  <si>
    <t>29.967</t>
  </si>
  <si>
    <t>12.614</t>
  </si>
  <si>
    <t>0.164</t>
  </si>
  <si>
    <t>51.873</t>
  </si>
  <si>
    <t>0.547</t>
  </si>
  <si>
    <t>99.846</t>
  </si>
  <si>
    <t>92DDA0059:T432:015</t>
  </si>
  <si>
    <t>21:0293:000015</t>
  </si>
  <si>
    <t>21:0006:000009:0005:0128:00</t>
  </si>
  <si>
    <t>0.627</t>
  </si>
  <si>
    <t>3.801</t>
  </si>
  <si>
    <t>30.033</t>
  </si>
  <si>
    <t>12.718</t>
  </si>
  <si>
    <t>0.278</t>
  </si>
  <si>
    <t>0.109</t>
  </si>
  <si>
    <t>0.066</t>
  </si>
  <si>
    <t>51.319</t>
  </si>
  <si>
    <t>0.59</t>
  </si>
  <si>
    <t>99.659</t>
  </si>
  <si>
    <t>92DDA0059:T432:016</t>
  </si>
  <si>
    <t>21:0293:000016</t>
  </si>
  <si>
    <t>21:0006:000009:0005:0107:00</t>
  </si>
  <si>
    <t>0.025</t>
  </si>
  <si>
    <t>0.06</t>
  </si>
  <si>
    <t>49.582</t>
  </si>
  <si>
    <t>0.234</t>
  </si>
  <si>
    <t>1.016</t>
  </si>
  <si>
    <t>0.027</t>
  </si>
  <si>
    <t>47.902</t>
  </si>
  <si>
    <t>0.533</t>
  </si>
  <si>
    <t>99.405</t>
  </si>
  <si>
    <t>92DDA0059:T432:017</t>
  </si>
  <si>
    <t>21:0293:000017</t>
  </si>
  <si>
    <t>21:0006:000009:0005:0103:00</t>
  </si>
  <si>
    <t>0.637</t>
  </si>
  <si>
    <t>11.723</t>
  </si>
  <si>
    <t>25.772</t>
  </si>
  <si>
    <t>12.877</t>
  </si>
  <si>
    <t>0.16</t>
  </si>
  <si>
    <t>0.241</t>
  </si>
  <si>
    <t>0.064</t>
  </si>
  <si>
    <t>0.005</t>
  </si>
  <si>
    <t>47.39</t>
  </si>
  <si>
    <t>0.421</t>
  </si>
  <si>
    <t>99.382</t>
  </si>
  <si>
    <t>92DDA0059:T432:018</t>
  </si>
  <si>
    <t>21:0293:000018</t>
  </si>
  <si>
    <t>21:0006:000009:0005:0129:00</t>
  </si>
  <si>
    <t>0.625</t>
  </si>
  <si>
    <t>4.36</t>
  </si>
  <si>
    <t>30.192</t>
  </si>
  <si>
    <t>12.919</t>
  </si>
  <si>
    <t>0.263</t>
  </si>
  <si>
    <t>51.453</t>
  </si>
  <si>
    <t>0.494</t>
  </si>
  <si>
    <t>100.581</t>
  </si>
  <si>
    <t>92DDA0059:T432:019</t>
  </si>
  <si>
    <t>21:0293:000019</t>
  </si>
  <si>
    <t>21:0006:000009:0005:0130:00</t>
  </si>
  <si>
    <t>0.28</t>
  </si>
  <si>
    <t>0.052</t>
  </si>
  <si>
    <t>4.284</t>
  </si>
  <si>
    <t>28.8</t>
  </si>
  <si>
    <t>13.677</t>
  </si>
  <si>
    <t>0.333</t>
  </si>
  <si>
    <t>0.13</t>
  </si>
  <si>
    <t>52.479</t>
  </si>
  <si>
    <t>0.562</t>
  </si>
  <si>
    <t>100.707</t>
  </si>
  <si>
    <t>92DDA0059:T432:020</t>
  </si>
  <si>
    <t>21:0293:000020</t>
  </si>
  <si>
    <t>21:0006:000009:0005:0133:00</t>
  </si>
  <si>
    <t>29.356</t>
  </si>
  <si>
    <t>0.123</t>
  </si>
  <si>
    <t>0.076</t>
  </si>
  <si>
    <t>16.184</t>
  </si>
  <si>
    <t>3.049</t>
  </si>
  <si>
    <t>0.212</t>
  </si>
  <si>
    <t>0.036</t>
  </si>
  <si>
    <t>34.732</t>
  </si>
  <si>
    <t>0.155</t>
  </si>
  <si>
    <t>0.214</t>
  </si>
  <si>
    <t>84.159</t>
  </si>
  <si>
    <t>92DDA0059:T432:021</t>
  </si>
  <si>
    <t>21:0293:000021</t>
  </si>
  <si>
    <t>21:0006:000009:0005:0134:00</t>
  </si>
  <si>
    <t>31.331</t>
  </si>
  <si>
    <t>0.147</t>
  </si>
  <si>
    <t>0.02</t>
  </si>
  <si>
    <t>14.342</t>
  </si>
  <si>
    <t>2.824</t>
  </si>
  <si>
    <t>0.229</t>
  </si>
  <si>
    <t>35.198</t>
  </si>
  <si>
    <t>0.037</t>
  </si>
  <si>
    <t>0.203</t>
  </si>
  <si>
    <t>84.833</t>
  </si>
  <si>
    <t>92DDA0059:T432:022</t>
  </si>
  <si>
    <t>21:0293:000022</t>
  </si>
  <si>
    <t>21:0006:000009:0005:0108:00</t>
  </si>
  <si>
    <t>1.374</t>
  </si>
  <si>
    <t>45.706</t>
  </si>
  <si>
    <t>1.912</t>
  </si>
  <si>
    <t>2.216</t>
  </si>
  <si>
    <t>1.388</t>
  </si>
  <si>
    <t>46.339</t>
  </si>
  <si>
    <t>0.335</t>
  </si>
  <si>
    <t>99.489</t>
  </si>
  <si>
    <t>92DDA0059:T432:023</t>
  </si>
  <si>
    <t>21:0293:000023</t>
  </si>
  <si>
    <t>21:0006:000009:0005:0109:00</t>
  </si>
  <si>
    <t>50.085</t>
  </si>
  <si>
    <t>0.63</t>
  </si>
  <si>
    <t>0.829</t>
  </si>
  <si>
    <t>0.011</t>
  </si>
  <si>
    <t>47.441</t>
  </si>
  <si>
    <t>0.332</t>
  </si>
  <si>
    <t>99.45</t>
  </si>
  <si>
    <t>92DDA0059:T432:024</t>
  </si>
  <si>
    <t>21:0293:000024</t>
  </si>
  <si>
    <t>21:0006:000009:0005:0135:00</t>
  </si>
  <si>
    <t>33.239</t>
  </si>
  <si>
    <t>0.116</t>
  </si>
  <si>
    <t>0.069</t>
  </si>
  <si>
    <t>0.016</t>
  </si>
  <si>
    <t>14.101</t>
  </si>
  <si>
    <t>2.474</t>
  </si>
  <si>
    <t>34.92</t>
  </si>
  <si>
    <t>0.133</t>
  </si>
  <si>
    <t>0.136</t>
  </si>
  <si>
    <t>85.466</t>
  </si>
  <si>
    <t>92DDA0059:T432:025</t>
  </si>
  <si>
    <t>21:0293:000025</t>
  </si>
  <si>
    <t>21:0006:000009:0005:0110:00</t>
  </si>
  <si>
    <t>0.047</t>
  </si>
  <si>
    <t>0.042</t>
  </si>
  <si>
    <t>48.179</t>
  </si>
  <si>
    <t>0.453</t>
  </si>
  <si>
    <t>0.58</t>
  </si>
  <si>
    <t>50.265</t>
  </si>
  <si>
    <t>0.503</t>
  </si>
  <si>
    <t>0.118</t>
  </si>
  <si>
    <t>100.272</t>
  </si>
  <si>
    <t>92DDA0059:T432:026</t>
  </si>
  <si>
    <t>21:0293:000026</t>
  </si>
  <si>
    <t>21:0006:000009:0005:0111:00</t>
  </si>
  <si>
    <t>0.071</t>
  </si>
  <si>
    <t>47.023</t>
  </si>
  <si>
    <t>0.434</t>
  </si>
  <si>
    <t>0.038</t>
  </si>
  <si>
    <t>0.04</t>
  </si>
  <si>
    <t>52.08</t>
  </si>
  <si>
    <t>0.327</t>
  </si>
  <si>
    <t>100.7</t>
  </si>
  <si>
    <t>92DDA0059:T432:027</t>
  </si>
  <si>
    <t>21:0293:000027</t>
  </si>
  <si>
    <t>21:0006:000009:0005:0112:00</t>
  </si>
  <si>
    <t>0.086</t>
  </si>
  <si>
    <t>47.857</t>
  </si>
  <si>
    <t>0.274</t>
  </si>
  <si>
    <t>0.015</t>
  </si>
  <si>
    <t>50.499</t>
  </si>
  <si>
    <t>0.31</t>
  </si>
  <si>
    <t>0.124</t>
  </si>
  <si>
    <t>99.877</t>
  </si>
  <si>
    <t>92DDA0059:T432:028</t>
  </si>
  <si>
    <t>21:0293:000028</t>
  </si>
  <si>
    <t>21:0006:000009:0005:0113:00</t>
  </si>
  <si>
    <t>0.128</t>
  </si>
  <si>
    <t>48.414</t>
  </si>
  <si>
    <t>0.509</t>
  </si>
  <si>
    <t>2.01</t>
  </si>
  <si>
    <t>0.004</t>
  </si>
  <si>
    <t>48.33</t>
  </si>
  <si>
    <t>0.409</t>
  </si>
  <si>
    <t>99.97</t>
  </si>
  <si>
    <t>92DDA0059:T432:029</t>
  </si>
  <si>
    <t>21:0293:000029</t>
  </si>
  <si>
    <t>21:0006:000009:0005:0114:00</t>
  </si>
  <si>
    <t>47.252</t>
  </si>
  <si>
    <t>1.854</t>
  </si>
  <si>
    <t>50.108</t>
  </si>
  <si>
    <t>99.779</t>
  </si>
  <si>
    <t>92DDA0059:T432:030</t>
  </si>
  <si>
    <t>21:0293:000030</t>
  </si>
  <si>
    <t>21:0006:000009:0005:0115:00</t>
  </si>
  <si>
    <t>0.089</t>
  </si>
  <si>
    <t>49.442</t>
  </si>
  <si>
    <t>0.119</t>
  </si>
  <si>
    <t>1.515</t>
  </si>
  <si>
    <t>47.968</t>
  </si>
  <si>
    <t>0.309</t>
  </si>
  <si>
    <t>0.107</t>
  </si>
  <si>
    <t>99.59</t>
  </si>
  <si>
    <t>92DDA0059:T432:031</t>
  </si>
  <si>
    <t>21:0293:000031</t>
  </si>
  <si>
    <t>21:0006:000009:0005:0101:00</t>
  </si>
  <si>
    <t>12.858</t>
  </si>
  <si>
    <t>8.707</t>
  </si>
  <si>
    <t>0.094</t>
  </si>
  <si>
    <t>19.099</t>
  </si>
  <si>
    <t>10.791</t>
  </si>
  <si>
    <t>0.451</t>
  </si>
  <si>
    <t>42.831</t>
  </si>
  <si>
    <t>0.527</t>
  </si>
  <si>
    <t>95.367</t>
  </si>
  <si>
    <t>92DDA0059:T432:032</t>
  </si>
  <si>
    <t>21:0293:000032</t>
  </si>
  <si>
    <t>21:0006:000009:0005:0102:00</t>
  </si>
  <si>
    <t>10.241</t>
  </si>
  <si>
    <t>11.928</t>
  </si>
  <si>
    <t>0.153</t>
  </si>
  <si>
    <t>15.671</t>
  </si>
  <si>
    <t>11.758</t>
  </si>
  <si>
    <t>0.281</t>
  </si>
  <si>
    <t>0.033</t>
  </si>
  <si>
    <t>43.216</t>
  </si>
  <si>
    <t>0.984</t>
  </si>
  <si>
    <t>0.041</t>
  </si>
  <si>
    <t>94.34</t>
  </si>
  <si>
    <t>92DDA0059:T432:033</t>
  </si>
  <si>
    <t>21:0293:000033</t>
  </si>
  <si>
    <t>21:0006:000009:0005:0116:00</t>
  </si>
  <si>
    <t>49.392</t>
  </si>
  <si>
    <t>0.289</t>
  </si>
  <si>
    <t>2.06</t>
  </si>
  <si>
    <t>47.785</t>
  </si>
  <si>
    <t>0.272</t>
  </si>
  <si>
    <t>99.91</t>
  </si>
  <si>
    <t>92DDA0059:T432:034</t>
  </si>
  <si>
    <t>21:0293:000034</t>
  </si>
  <si>
    <t>21:0006:000009:0005:0104:00</t>
  </si>
  <si>
    <t>0.135</t>
  </si>
  <si>
    <t>60.928</t>
  </si>
  <si>
    <t>0.551</t>
  </si>
  <si>
    <t>0.362</t>
  </si>
  <si>
    <t>0.03</t>
  </si>
  <si>
    <t>35.049</t>
  </si>
  <si>
    <t>0.393</t>
  </si>
  <si>
    <t>0.1</t>
  </si>
  <si>
    <t>97.756</t>
  </si>
  <si>
    <t>92DDA0059:T432:035</t>
  </si>
  <si>
    <t>21:0293:000035</t>
  </si>
  <si>
    <t>21:0006:000009:0005:0117:00</t>
  </si>
  <si>
    <t>50.029</t>
  </si>
  <si>
    <t>0.937</t>
  </si>
  <si>
    <t>48.736</t>
  </si>
  <si>
    <t>0.428</t>
  </si>
  <si>
    <t>100.399</t>
  </si>
  <si>
    <t>92DDA0059:T432:036</t>
  </si>
  <si>
    <t>21:0293:000036</t>
  </si>
  <si>
    <t>21:0006:000009:0005:0118:00</t>
  </si>
  <si>
    <t>0.05</t>
  </si>
  <si>
    <t>52.046</t>
  </si>
  <si>
    <t>0.093</t>
  </si>
  <si>
    <t>1.081</t>
  </si>
  <si>
    <t>45.64</t>
  </si>
  <si>
    <t>0.391</t>
  </si>
  <si>
    <t>99.429</t>
  </si>
  <si>
    <t>92DDA0059:T432:037</t>
  </si>
  <si>
    <t>21:0293:000037</t>
  </si>
  <si>
    <t>21:0006:000009:0005:0105:00</t>
  </si>
  <si>
    <t>68.032</t>
  </si>
  <si>
    <t>0.735</t>
  </si>
  <si>
    <t>0.178</t>
  </si>
  <si>
    <t>25.628</t>
  </si>
  <si>
    <t>0.894</t>
  </si>
  <si>
    <t>95.64</t>
  </si>
  <si>
    <t>92DDA0059:T432:038</t>
  </si>
  <si>
    <t>21:0293:000038</t>
  </si>
  <si>
    <t>21:0006:000009:0005:0119:00</t>
  </si>
  <si>
    <t>0.134</t>
  </si>
  <si>
    <t>49.519</t>
  </si>
  <si>
    <t>1.142</t>
  </si>
  <si>
    <t>1.119</t>
  </si>
  <si>
    <t>0.092</t>
  </si>
  <si>
    <t>47.767</t>
  </si>
  <si>
    <t>0.353</t>
  </si>
  <si>
    <t>0.062</t>
  </si>
  <si>
    <t>100.252</t>
  </si>
  <si>
    <t>92DDA0059:T432:039</t>
  </si>
  <si>
    <t>21:0293:000039</t>
  </si>
  <si>
    <t>21:0006:000009:0005:0120:00</t>
  </si>
  <si>
    <t>48.587</t>
  </si>
  <si>
    <t>1.141</t>
  </si>
  <si>
    <t>0.715</t>
  </si>
  <si>
    <t>48.666</t>
  </si>
  <si>
    <t>0.257</t>
  </si>
  <si>
    <t>0.101</t>
  </si>
  <si>
    <t>99.686</t>
  </si>
  <si>
    <t>92DDA0059:T432:040</t>
  </si>
  <si>
    <t>21:0293:000040</t>
  </si>
  <si>
    <t>21:0006:000009:0005:0121:00</t>
  </si>
  <si>
    <t>49.896</t>
  </si>
  <si>
    <t>0.738</t>
  </si>
  <si>
    <t>1.775</t>
  </si>
  <si>
    <t>46.14</t>
  </si>
  <si>
    <t>0.363</t>
  </si>
  <si>
    <t>99.115</t>
  </si>
  <si>
    <t>92DDA0059:T432:041</t>
  </si>
  <si>
    <t>21:0293:000041</t>
  </si>
  <si>
    <t>21:0006:000009:0005:0122:00</t>
  </si>
  <si>
    <t>0.075</t>
  </si>
  <si>
    <t>48.934</t>
  </si>
  <si>
    <t>0.144</t>
  </si>
  <si>
    <t>0.766</t>
  </si>
  <si>
    <t>0.057</t>
  </si>
  <si>
    <t>49.511</t>
  </si>
  <si>
    <t>0.634</t>
  </si>
  <si>
    <t>0.326</t>
  </si>
  <si>
    <t>100.612</t>
  </si>
  <si>
    <t>92DDA0059:T432:042</t>
  </si>
  <si>
    <t>21:0293:000042</t>
  </si>
  <si>
    <t>21:0006:000009:0005:0123:00</t>
  </si>
  <si>
    <t>48.499</t>
  </si>
  <si>
    <t>0.068</t>
  </si>
  <si>
    <t>1.734</t>
  </si>
  <si>
    <t>49.481</t>
  </si>
  <si>
    <t>0.297</t>
  </si>
  <si>
    <t>0.103</t>
  </si>
  <si>
    <t>100.452</t>
  </si>
  <si>
    <t>92DDA0059:T432:043</t>
  </si>
  <si>
    <t>21:0293:000043</t>
  </si>
  <si>
    <t>21:0006:000009:0005:0131:00</t>
  </si>
  <si>
    <t>0.595</t>
  </si>
  <si>
    <t>3.473</t>
  </si>
  <si>
    <t>29.899</t>
  </si>
  <si>
    <t>12.959</t>
  </si>
  <si>
    <t>0.408</t>
  </si>
  <si>
    <t>0.186</t>
  </si>
  <si>
    <t>0.026</t>
  </si>
  <si>
    <t>52.093</t>
  </si>
  <si>
    <t>0.636</t>
  </si>
  <si>
    <t>100.37</t>
  </si>
  <si>
    <t>92DDA0059:T432:044</t>
  </si>
  <si>
    <t>21:0293:000044</t>
  </si>
  <si>
    <t>21:0006:000009:0005:0124:00</t>
  </si>
  <si>
    <t>0.096</t>
  </si>
  <si>
    <t>47.813</t>
  </si>
  <si>
    <t>1.255</t>
  </si>
  <si>
    <t>49.992</t>
  </si>
  <si>
    <t>0.09</t>
  </si>
  <si>
    <t>99.651</t>
  </si>
  <si>
    <t>92DDA0059:T432:045</t>
  </si>
  <si>
    <t>21:0293:000045</t>
  </si>
  <si>
    <t>21:0006:000009:0005:0106:00</t>
  </si>
  <si>
    <t>0.412</t>
  </si>
  <si>
    <t>54.987</t>
  </si>
  <si>
    <t>37.428</t>
  </si>
  <si>
    <t>0.387</t>
  </si>
  <si>
    <t>93.808</t>
  </si>
  <si>
    <t>92DDA0059:T432:046</t>
  </si>
  <si>
    <t>21:0293:000046</t>
  </si>
  <si>
    <t>21:0006:000009:0005:0132:00</t>
  </si>
  <si>
    <t>0.158</t>
  </si>
  <si>
    <t>83.041</t>
  </si>
  <si>
    <t>0.231</t>
  </si>
  <si>
    <t>9.238</t>
  </si>
  <si>
    <t>0.24</t>
  </si>
  <si>
    <t>93.158</t>
  </si>
  <si>
    <t>92DDA0060:T432:047</t>
  </si>
  <si>
    <t>21:0293:000047</t>
  </si>
  <si>
    <t>21:0006:000010</t>
  </si>
  <si>
    <t>21:0006:000010:0005:0101:00</t>
  </si>
  <si>
    <t>0.097</t>
  </si>
  <si>
    <t>50.582</t>
  </si>
  <si>
    <t>0.831</t>
  </si>
  <si>
    <t>0.303</t>
  </si>
  <si>
    <t>47.104</t>
  </si>
  <si>
    <t>0.513</t>
  </si>
  <si>
    <t>0.235</t>
  </si>
  <si>
    <t>99.899</t>
  </si>
  <si>
    <t>92DDA0060:T432:048</t>
  </si>
  <si>
    <t>21:0293:000048</t>
  </si>
  <si>
    <t>21:0006:000010:0005:0102:00</t>
  </si>
  <si>
    <t>0.001</t>
  </si>
  <si>
    <t>0.065</t>
  </si>
  <si>
    <t>47.87</t>
  </si>
  <si>
    <t>1.092</t>
  </si>
  <si>
    <t>0.012</t>
  </si>
  <si>
    <t>50.392</t>
  </si>
  <si>
    <t>92DDA0060:T432:049</t>
  </si>
  <si>
    <t>21:0293:000049</t>
  </si>
  <si>
    <t>21:0006:000010:0005:0103:00</t>
  </si>
  <si>
    <t>48.311</t>
  </si>
  <si>
    <t>3.034</t>
  </si>
  <si>
    <t>48.294</t>
  </si>
  <si>
    <t>0.435</t>
  </si>
  <si>
    <t>100.559</t>
  </si>
  <si>
    <t>92DDA0060:T432:050</t>
  </si>
  <si>
    <t>21:0293:000050</t>
  </si>
  <si>
    <t>21:0006:000010:0005:0104:00</t>
  </si>
  <si>
    <t>51.17</t>
  </si>
  <si>
    <t>0.851</t>
  </si>
  <si>
    <t>0.884</t>
  </si>
  <si>
    <t>45.93</t>
  </si>
  <si>
    <t>99.304</t>
  </si>
  <si>
    <t>92DDA0060:T432:051</t>
  </si>
  <si>
    <t>21:0293:000051</t>
  </si>
  <si>
    <t>21:0006:000010:0005:0105:00</t>
  </si>
  <si>
    <t>0.048</t>
  </si>
  <si>
    <t>47.223</t>
  </si>
  <si>
    <t>1.136</t>
  </si>
  <si>
    <t>0.002</t>
  </si>
  <si>
    <t>50.519</t>
  </si>
  <si>
    <t>0.55</t>
  </si>
  <si>
    <t>99.827</t>
  </si>
  <si>
    <t>92DDA0060:T432:052</t>
  </si>
  <si>
    <t>21:0293:000052</t>
  </si>
  <si>
    <t>21:0006:000010:0005:0106:00</t>
  </si>
  <si>
    <t>50.276</t>
  </si>
  <si>
    <t>0.861</t>
  </si>
  <si>
    <t>0.848</t>
  </si>
  <si>
    <t>0.056</t>
  </si>
  <si>
    <t>46.38</t>
  </si>
  <si>
    <t>98.961</t>
  </si>
  <si>
    <t>92DDA0060:T432:053</t>
  </si>
  <si>
    <t>21:0293:000053</t>
  </si>
  <si>
    <t>21:0006:000010:0005:0107:00</t>
  </si>
  <si>
    <t>47.997</t>
  </si>
  <si>
    <t>1.182</t>
  </si>
  <si>
    <t>2.398</t>
  </si>
  <si>
    <t>47.216</t>
  </si>
  <si>
    <t>0.416</t>
  </si>
  <si>
    <t>99.538</t>
  </si>
  <si>
    <t>92DDA0060:T432:054</t>
  </si>
  <si>
    <t>21:0293:000054</t>
  </si>
  <si>
    <t>21:0006:000010:0005:0108:00</t>
  </si>
  <si>
    <t>49.329</t>
  </si>
  <si>
    <t>0.444</t>
  </si>
  <si>
    <t>0.524</t>
  </si>
  <si>
    <t>49.757</t>
  </si>
  <si>
    <t>0.249</t>
  </si>
  <si>
    <t>100.541</t>
  </si>
  <si>
    <t>92DDA0060:T432:055</t>
  </si>
  <si>
    <t>21:0293:000055</t>
  </si>
  <si>
    <t>21:0006:000010:0005:0110:00</t>
  </si>
  <si>
    <t>77.875</t>
  </si>
  <si>
    <t>0.191</t>
  </si>
  <si>
    <t>14.399</t>
  </si>
  <si>
    <t>93.62</t>
  </si>
  <si>
    <t>92DDA0060:T432:056</t>
  </si>
  <si>
    <t>21:0293:000056</t>
  </si>
  <si>
    <t>21:0006:000010:0005:0109:00</t>
  </si>
  <si>
    <t>51.69</t>
  </si>
  <si>
    <t>0.156</t>
  </si>
  <si>
    <t>0.953</t>
  </si>
  <si>
    <t>45.606</t>
  </si>
  <si>
    <t>0.522</t>
  </si>
  <si>
    <t>99.174</t>
  </si>
  <si>
    <t>92DDA0061:T432:057</t>
  </si>
  <si>
    <t>21:0293:000057</t>
  </si>
  <si>
    <t>21:0006:000011</t>
  </si>
  <si>
    <t>21:0006:000011:0005:0102:00</t>
  </si>
  <si>
    <t>47.295</t>
  </si>
  <si>
    <t>0.247</t>
  </si>
  <si>
    <t>0.702</t>
  </si>
  <si>
    <t>51.151</t>
  </si>
  <si>
    <t>0.218</t>
  </si>
  <si>
    <t>99.76</t>
  </si>
  <si>
    <t>92DDA0061:T432:058</t>
  </si>
  <si>
    <t>21:0293:000058</t>
  </si>
  <si>
    <t>21:0006:000011:0005:0103:00</t>
  </si>
  <si>
    <t>0.61</t>
  </si>
  <si>
    <t>0.023</t>
  </si>
  <si>
    <t>97.732</t>
  </si>
  <si>
    <t>0.736</t>
  </si>
  <si>
    <t>0.146</t>
  </si>
  <si>
    <t>99.679</t>
  </si>
  <si>
    <t>92DDA0061:T432:059</t>
  </si>
  <si>
    <t>21:0293:000059</t>
  </si>
  <si>
    <t>21:0006:000011:0005:0101:00</t>
  </si>
  <si>
    <t>0.055</t>
  </si>
  <si>
    <t>57.483</t>
  </si>
  <si>
    <t>0.617</t>
  </si>
  <si>
    <t>0.613</t>
  </si>
  <si>
    <t>38.087</t>
  </si>
  <si>
    <t>0.615</t>
  </si>
  <si>
    <t>97.662</t>
  </si>
  <si>
    <t>92DDA0062:T432:060</t>
  </si>
  <si>
    <t>21:0293:000060</t>
  </si>
  <si>
    <t>21:0006:000012</t>
  </si>
  <si>
    <t>21:0006:000012:0005:0101:00</t>
  </si>
  <si>
    <t>10.525</t>
  </si>
  <si>
    <t>11.967</t>
  </si>
  <si>
    <t>0.098</t>
  </si>
  <si>
    <t>17.989</t>
  </si>
  <si>
    <t>9.952</t>
  </si>
  <si>
    <t>0.376</t>
  </si>
  <si>
    <t>42.987</t>
  </si>
  <si>
    <t>0.991</t>
  </si>
  <si>
    <t>0.087</t>
  </si>
  <si>
    <t>94.987</t>
  </si>
  <si>
    <t>92DDA0062:T432:061</t>
  </si>
  <si>
    <t>21:0293:000061</t>
  </si>
  <si>
    <t>21:0006:000012:0005:0102:00</t>
  </si>
  <si>
    <t>48.624</t>
  </si>
  <si>
    <t>0.32</t>
  </si>
  <si>
    <t>0.693</t>
  </si>
  <si>
    <t>51.351</t>
  </si>
  <si>
    <t>0.483</t>
  </si>
  <si>
    <t>101.77</t>
  </si>
  <si>
    <t>92DDA0063:T432:062</t>
  </si>
  <si>
    <t>21:0293:000062</t>
  </si>
  <si>
    <t>21:0006:000013</t>
  </si>
  <si>
    <t>21:0006:000013:0005:0101:00</t>
  </si>
  <si>
    <t>33.43</t>
  </si>
  <si>
    <t>14.5</t>
  </si>
  <si>
    <t>1.477</t>
  </si>
  <si>
    <t>0.337</t>
  </si>
  <si>
    <t>35.35</t>
  </si>
  <si>
    <t>0.095</t>
  </si>
  <si>
    <t>85.426</t>
  </si>
  <si>
    <t>92DDA0063:T432:063</t>
  </si>
  <si>
    <t>21:0293:000063</t>
  </si>
  <si>
    <t>21:0006:000013:0005:0102:00</t>
  </si>
  <si>
    <t>29.248</t>
  </si>
  <si>
    <t>0.888</t>
  </si>
  <si>
    <t>12.385</t>
  </si>
  <si>
    <t>5.538</t>
  </si>
  <si>
    <t>34.944</t>
  </si>
  <si>
    <t>0.904</t>
  </si>
  <si>
    <t>84.351</t>
  </si>
  <si>
    <t>92DDA0066:T432:064</t>
  </si>
  <si>
    <t>21:0293:000064</t>
  </si>
  <si>
    <t>21:0006:000016</t>
  </si>
  <si>
    <t>21:0006:000016:0005:0101:00</t>
  </si>
  <si>
    <t>12.25</t>
  </si>
  <si>
    <t>10.751</t>
  </si>
  <si>
    <t>22.508</t>
  </si>
  <si>
    <t>6.487</t>
  </si>
  <si>
    <t>41.254</t>
  </si>
  <si>
    <t>0.902</t>
  </si>
  <si>
    <t>94.855</t>
  </si>
  <si>
    <t>92DDA0066:T432:065</t>
  </si>
  <si>
    <t>21:0293:000065</t>
  </si>
  <si>
    <t>21:0006:000016:0005:0104:00</t>
  </si>
  <si>
    <t>missing</t>
  </si>
  <si>
    <t>92DDA0066:T432:066</t>
  </si>
  <si>
    <t>21:0293:000066</t>
  </si>
  <si>
    <t>21:0006:000016:0005:0105:00</t>
  </si>
  <si>
    <t>31.55</t>
  </si>
  <si>
    <t>0.108</t>
  </si>
  <si>
    <t>14.279</t>
  </si>
  <si>
    <t>2.505</t>
  </si>
  <si>
    <t>0.324</t>
  </si>
  <si>
    <t>35.053</t>
  </si>
  <si>
    <t>0.407</t>
  </si>
  <si>
    <t>0.063</t>
  </si>
  <si>
    <t>84.548</t>
  </si>
  <si>
    <t>92DDA0066:T432:067</t>
  </si>
  <si>
    <t>21:0293:000067</t>
  </si>
  <si>
    <t>21:0006:000016:0005:0106:00</t>
  </si>
  <si>
    <t>29.023</t>
  </si>
  <si>
    <t>2.624</t>
  </si>
  <si>
    <t>12.274</t>
  </si>
  <si>
    <t>5.656</t>
  </si>
  <si>
    <t>0.127</t>
  </si>
  <si>
    <t>35.087</t>
  </si>
  <si>
    <t>85.489</t>
  </si>
  <si>
    <t>92DDA0066:T432:068</t>
  </si>
  <si>
    <t>21:0293:000068</t>
  </si>
  <si>
    <t>21:0006:000016:0005:0102:00</t>
  </si>
  <si>
    <t>46.433</t>
  </si>
  <si>
    <t>52.23</t>
  </si>
  <si>
    <t>0.38</t>
  </si>
  <si>
    <t>99.739</t>
  </si>
  <si>
    <t>92DDA0066:T432:069</t>
  </si>
  <si>
    <t>21:0293:000069</t>
  </si>
  <si>
    <t>21:0006:000016:0005:0103:00</t>
  </si>
  <si>
    <t>48.625</t>
  </si>
  <si>
    <t>0.373</t>
  </si>
  <si>
    <t>50.307</t>
  </si>
  <si>
    <t>0.346</t>
  </si>
  <si>
    <t>100.417</t>
  </si>
  <si>
    <t>92DDA0068:T432:070</t>
  </si>
  <si>
    <t>21:0293:000070</t>
  </si>
  <si>
    <t>21:0006:000018</t>
  </si>
  <si>
    <t>21:0006:000018:0005:0101:00</t>
  </si>
  <si>
    <t>46.722</t>
  </si>
  <si>
    <t>0.433</t>
  </si>
  <si>
    <t>0.296</t>
  </si>
  <si>
    <t>52.232</t>
  </si>
  <si>
    <t>0.315</t>
  </si>
  <si>
    <t>100.158</t>
  </si>
  <si>
    <t>92DDA0068:T432:071</t>
  </si>
  <si>
    <t>21:0293:000071</t>
  </si>
  <si>
    <t>21:0006:000018:0005:0102:00</t>
  </si>
  <si>
    <t>49.813</t>
  </si>
  <si>
    <t>1.152</t>
  </si>
  <si>
    <t>1.135</t>
  </si>
  <si>
    <t>46.584</t>
  </si>
  <si>
    <t>0.465</t>
  </si>
  <si>
    <t>99.458</t>
  </si>
  <si>
    <t>92DDA0068:T432:072</t>
  </si>
  <si>
    <t>21:0293:000072</t>
  </si>
  <si>
    <t>21:0006:000018:0005:0103:00</t>
  </si>
  <si>
    <t>0.061</t>
  </si>
  <si>
    <t>48.643</t>
  </si>
  <si>
    <t>0.69</t>
  </si>
  <si>
    <t>0.474</t>
  </si>
  <si>
    <t>49.493</t>
  </si>
  <si>
    <t>0.382</t>
  </si>
  <si>
    <t>99.944</t>
  </si>
  <si>
    <t>92DDA0068:T432:073</t>
  </si>
  <si>
    <t>21:0293:000073</t>
  </si>
  <si>
    <t>21:0006:000018:0005:0104:00</t>
  </si>
  <si>
    <t>0.043</t>
  </si>
  <si>
    <t>0.149</t>
  </si>
  <si>
    <t>47.269</t>
  </si>
  <si>
    <t>0.204</t>
  </si>
  <si>
    <t>52.245</t>
  </si>
  <si>
    <t>100.518</t>
  </si>
  <si>
    <t>92DDA0068:T432:074</t>
  </si>
  <si>
    <t>21:0293:000074</t>
  </si>
  <si>
    <t>21:0006:000018:0005:0105:00</t>
  </si>
  <si>
    <t>51.85</t>
  </si>
  <si>
    <t>1.166</t>
  </si>
  <si>
    <t>44.395</t>
  </si>
  <si>
    <t>98.98</t>
  </si>
  <si>
    <t>92DDA0068:T432:075</t>
  </si>
  <si>
    <t>21:0293:000075</t>
  </si>
  <si>
    <t>21:0006:000018:0005:0106:00</t>
  </si>
  <si>
    <t>47.992</t>
  </si>
  <si>
    <t>0.15</t>
  </si>
  <si>
    <t>50.427</t>
  </si>
  <si>
    <t>0.33</t>
  </si>
  <si>
    <t>100.127</t>
  </si>
  <si>
    <t>92DDA0068:T432:076</t>
  </si>
  <si>
    <t>21:0293:000076</t>
  </si>
  <si>
    <t>21:0006:000018:0005:0107:00</t>
  </si>
  <si>
    <t>47.054</t>
  </si>
  <si>
    <t>0.318</t>
  </si>
  <si>
    <t>0.343</t>
  </si>
  <si>
    <t>51.995</t>
  </si>
  <si>
    <t>100.289</t>
  </si>
  <si>
    <t>92DDA0068:T432:077</t>
  </si>
  <si>
    <t>21:0293:000077</t>
  </si>
  <si>
    <t>21:0006:000018:0005:0108:00</t>
  </si>
  <si>
    <t>48.929</t>
  </si>
  <si>
    <t>0.194</t>
  </si>
  <si>
    <t>0.476</t>
  </si>
  <si>
    <t>49.646</t>
  </si>
  <si>
    <t>99.804</t>
  </si>
  <si>
    <t>92DDA0068:T432:078</t>
  </si>
  <si>
    <t>21:0293:000078</t>
  </si>
  <si>
    <t>21:0006:000018:0005:0109:00</t>
  </si>
  <si>
    <t>47.294</t>
  </si>
  <si>
    <t>0.224</t>
  </si>
  <si>
    <t>0.564</t>
  </si>
  <si>
    <t>0.154</t>
  </si>
  <si>
    <t>51.436</t>
  </si>
  <si>
    <t>0.452</t>
  </si>
  <si>
    <t>0.115</t>
  </si>
  <si>
    <t>100.41</t>
  </si>
  <si>
    <t>92DDA0068:T432:079</t>
  </si>
  <si>
    <t>21:0293:000079</t>
  </si>
  <si>
    <t>21:0006:000018:0005:0110:00</t>
  </si>
  <si>
    <t>47.605</t>
  </si>
  <si>
    <t>0.708</t>
  </si>
  <si>
    <t>51.224</t>
  </si>
  <si>
    <t>0.563</t>
  </si>
  <si>
    <t>100.777</t>
  </si>
  <si>
    <t>92DDA0069:T432:080</t>
  </si>
  <si>
    <t>21:0293:000080</t>
  </si>
  <si>
    <t>21:0006:000019</t>
  </si>
  <si>
    <t>21:0006:000019:0005:0101:00</t>
  </si>
  <si>
    <t>44.287</t>
  </si>
  <si>
    <t>0.192</t>
  </si>
  <si>
    <t>3.954</t>
  </si>
  <si>
    <t>52.812</t>
  </si>
  <si>
    <t>0.138</t>
  </si>
  <si>
    <t>101.899</t>
  </si>
  <si>
    <t>92DDA0069:T432:081</t>
  </si>
  <si>
    <t>21:0293:000081</t>
  </si>
  <si>
    <t>21:0006:000019:0005:0102:00</t>
  </si>
  <si>
    <t>46.195</t>
  </si>
  <si>
    <t>0.317</t>
  </si>
  <si>
    <t>1.812</t>
  </si>
  <si>
    <t>52.537</t>
  </si>
  <si>
    <t>0.25</t>
  </si>
  <si>
    <t>101.247</t>
  </si>
  <si>
    <t>92DDA0069:T432:082</t>
  </si>
  <si>
    <t>21:0293:000082</t>
  </si>
  <si>
    <t>21:0006:000019:0005:0103:00</t>
  </si>
  <si>
    <t>46.729</t>
  </si>
  <si>
    <t>0.295</t>
  </si>
  <si>
    <t>0.556</t>
  </si>
  <si>
    <t>100.848</t>
  </si>
  <si>
    <t>92DDA0069:T432:083</t>
  </si>
  <si>
    <t>21:0293:000083</t>
  </si>
  <si>
    <t>21:0006:000019:0005:0104:00</t>
  </si>
  <si>
    <t>0.082</t>
  </si>
  <si>
    <t>47.839</t>
  </si>
  <si>
    <t>0.657</t>
  </si>
  <si>
    <t>51.371</t>
  </si>
  <si>
    <t>0.431</t>
  </si>
  <si>
    <t>100.829</t>
  </si>
  <si>
    <t>92DDA0069:T432:084</t>
  </si>
  <si>
    <t>21:0293:000084</t>
  </si>
  <si>
    <t>21:0006:000019:0005:0105:00</t>
  </si>
  <si>
    <t>0.021</t>
  </si>
  <si>
    <t>47.132</t>
  </si>
  <si>
    <t>3.068</t>
  </si>
  <si>
    <t>48.549</t>
  </si>
  <si>
    <t>0.341</t>
  </si>
  <si>
    <t>99.987</t>
  </si>
  <si>
    <t>92DDA0069:T432:085</t>
  </si>
  <si>
    <t>21:0293:000085</t>
  </si>
  <si>
    <t>21:0006:000019:0005:0106:00</t>
  </si>
  <si>
    <t>47.906</t>
  </si>
  <si>
    <t>0.832</t>
  </si>
  <si>
    <t>0.425</t>
  </si>
  <si>
    <t>50.49</t>
  </si>
  <si>
    <t>0.48</t>
  </si>
  <si>
    <t>100.486</t>
  </si>
  <si>
    <t>92DDA0069:T432:086</t>
  </si>
  <si>
    <t>21:0293:000086</t>
  </si>
  <si>
    <t>21:0006:000019:0005:0107:00</t>
  </si>
  <si>
    <t>0.112</t>
  </si>
  <si>
    <t>47.205</t>
  </si>
  <si>
    <t>0.279</t>
  </si>
  <si>
    <t>2.402</t>
  </si>
  <si>
    <t>49.86</t>
  </si>
  <si>
    <t>0.305</t>
  </si>
  <si>
    <t>100.24</t>
  </si>
  <si>
    <t>92DDA0065:T432:087</t>
  </si>
  <si>
    <t>21:0293:000087</t>
  </si>
  <si>
    <t>21:0006:000015</t>
  </si>
  <si>
    <t>21:0006:000015:0005:0101:00</t>
  </si>
  <si>
    <t>48.181</t>
  </si>
  <si>
    <t>1.756</t>
  </si>
  <si>
    <t>50.242</t>
  </si>
  <si>
    <t>0.381</t>
  </si>
  <si>
    <t>100.847</t>
  </si>
  <si>
    <t>92DDA0065:T432:088</t>
  </si>
  <si>
    <t>21:0293:000088</t>
  </si>
  <si>
    <t>21:0006:000015:0005:0102:00</t>
  </si>
  <si>
    <t>0.102</t>
  </si>
  <si>
    <t>48.36</t>
  </si>
  <si>
    <t>1.169</t>
  </si>
  <si>
    <t>48.852</t>
  </si>
  <si>
    <t>0.073</t>
  </si>
  <si>
    <t>99.445</t>
  </si>
  <si>
    <t>92DDA0065:T432:089</t>
  </si>
  <si>
    <t>21:0293:000089</t>
  </si>
  <si>
    <t>21:0006:000015:0005:0103:00</t>
  </si>
  <si>
    <t>49.185</t>
  </si>
  <si>
    <t>0.308</t>
  </si>
  <si>
    <t>1.981</t>
  </si>
  <si>
    <t>48.435</t>
  </si>
  <si>
    <t>0.321</t>
  </si>
  <si>
    <t>100.348</t>
  </si>
  <si>
    <t>92DDA0065:T432:090</t>
  </si>
  <si>
    <t>21:0293:000090</t>
  </si>
  <si>
    <t>21:0006:000015:0005:0104:00</t>
  </si>
  <si>
    <t>47.092</t>
  </si>
  <si>
    <t>0.514</t>
  </si>
  <si>
    <t>0.558</t>
  </si>
  <si>
    <t>52.149</t>
  </si>
  <si>
    <t>0.415</t>
  </si>
  <si>
    <t>100.924</t>
  </si>
  <si>
    <t>92DDA0071:T432:091</t>
  </si>
  <si>
    <t>21:0293:000091</t>
  </si>
  <si>
    <t>21:0006:000021</t>
  </si>
  <si>
    <t>21:0006:000021:0005:0101:00</t>
  </si>
  <si>
    <t>10.674</t>
  </si>
  <si>
    <t>0.12</t>
  </si>
  <si>
    <t>40.93</t>
  </si>
  <si>
    <t>36.698</t>
  </si>
  <si>
    <t>9.921</t>
  </si>
  <si>
    <t>0.293</t>
  </si>
  <si>
    <t>0.312</t>
  </si>
  <si>
    <t>0.3</t>
  </si>
  <si>
    <t>100.061</t>
  </si>
  <si>
    <t>92DDA0071:T432:092</t>
  </si>
  <si>
    <t>21:0293:000092</t>
  </si>
  <si>
    <t>21:0006:000021:0005:0111:00</t>
  </si>
  <si>
    <t>30.22</t>
  </si>
  <si>
    <t>1.003</t>
  </si>
  <si>
    <t>12.402</t>
  </si>
  <si>
    <t>5.285</t>
  </si>
  <si>
    <t>34.467</t>
  </si>
  <si>
    <t>0.981</t>
  </si>
  <si>
    <t>84.661</t>
  </si>
  <si>
    <t>92DDA0071:T432:093</t>
  </si>
  <si>
    <t>21:0293:000093</t>
  </si>
  <si>
    <t>21:0006:000021:0005:0110:00</t>
  </si>
  <si>
    <t>74.285</t>
  </si>
  <si>
    <t>18.043</t>
  </si>
  <si>
    <t>0.374</t>
  </si>
  <si>
    <t>93.061</t>
  </si>
  <si>
    <t>92DDA0071:T432:094</t>
  </si>
  <si>
    <t>21:0293:000094</t>
  </si>
  <si>
    <t>21:0006:000021:0005:0105:00</t>
  </si>
  <si>
    <t>0.629</t>
  </si>
  <si>
    <t>2.103</t>
  </si>
  <si>
    <t>32.349</t>
  </si>
  <si>
    <t>11.861</t>
  </si>
  <si>
    <t>51.103</t>
  </si>
  <si>
    <t>0.684</t>
  </si>
  <si>
    <t>99.426</t>
  </si>
  <si>
    <t>92DDA0071:T432:095</t>
  </si>
  <si>
    <t>21:0293:000095</t>
  </si>
  <si>
    <t>21:0006:000021:0005:0102:00</t>
  </si>
  <si>
    <t>46.731</t>
  </si>
  <si>
    <t>1.197</t>
  </si>
  <si>
    <t>1.819</t>
  </si>
  <si>
    <t>49.375</t>
  </si>
  <si>
    <t>0.338</t>
  </si>
  <si>
    <t>99.701</t>
  </si>
  <si>
    <t>92DDA0071:T432:096</t>
  </si>
  <si>
    <t>21:0293:000096</t>
  </si>
  <si>
    <t>21:0006:000021:0005:0112:00</t>
  </si>
  <si>
    <t>32.498</t>
  </si>
  <si>
    <t>0.806</t>
  </si>
  <si>
    <t>10.045</t>
  </si>
  <si>
    <t>5.059</t>
  </si>
  <si>
    <t>34.895</t>
  </si>
  <si>
    <t>0.796</t>
  </si>
  <si>
    <t>84.418</t>
  </si>
  <si>
    <t>92DDA0071:T432:097</t>
  </si>
  <si>
    <t>21:0293:000097</t>
  </si>
  <si>
    <t>21:0006:000021:0005:0103:00</t>
  </si>
  <si>
    <t>46.865</t>
  </si>
  <si>
    <t>0.4</t>
  </si>
  <si>
    <t>0.555</t>
  </si>
  <si>
    <t>52.187</t>
  </si>
  <si>
    <t>0.355</t>
  </si>
  <si>
    <t>100.678</t>
  </si>
  <si>
    <t>92DDA0071:T432:098</t>
  </si>
  <si>
    <t>21:0293:000098</t>
  </si>
  <si>
    <t>21:0006:000021:0005:0104:00</t>
  </si>
  <si>
    <t>45.979</t>
  </si>
  <si>
    <t>0.899</t>
  </si>
  <si>
    <t>51.977</t>
  </si>
  <si>
    <t>0.666</t>
  </si>
  <si>
    <t>100.248</t>
  </si>
  <si>
    <t>92DDA0071:T432:099</t>
  </si>
  <si>
    <t>21:0293:000099</t>
  </si>
  <si>
    <t>21:0006:000021:0005:0109:00</t>
  </si>
  <si>
    <t>0.198</t>
  </si>
  <si>
    <t>0.294</t>
  </si>
  <si>
    <t>94.522</t>
  </si>
  <si>
    <t>0.843</t>
  </si>
  <si>
    <t>97.194</t>
  </si>
  <si>
    <t>92DDA0071:T432:100</t>
  </si>
  <si>
    <t>21:0293:000100</t>
  </si>
  <si>
    <t>21:0006:000021:0005:0113:00</t>
  </si>
  <si>
    <t>35.42</t>
  </si>
  <si>
    <t>10.372</t>
  </si>
  <si>
    <t>3.029</t>
  </si>
  <si>
    <t>0.2</t>
  </si>
  <si>
    <t>36.283</t>
  </si>
  <si>
    <t>0.172</t>
  </si>
  <si>
    <t>85.711</t>
  </si>
  <si>
    <t>92DDA0071:T432:101</t>
  </si>
  <si>
    <t>21:0293:000101</t>
  </si>
  <si>
    <t>21:0006:000021:0005:0106:00</t>
  </si>
  <si>
    <t>0.633</t>
  </si>
  <si>
    <t>2.105</t>
  </si>
  <si>
    <t>32.392</t>
  </si>
  <si>
    <t>12.259</t>
  </si>
  <si>
    <t>0.319</t>
  </si>
  <si>
    <t>0.171</t>
  </si>
  <si>
    <t>51.838</t>
  </si>
  <si>
    <t>0.593</t>
  </si>
  <si>
    <t>100.392</t>
  </si>
  <si>
    <t>92DDA0071:T432:102</t>
  </si>
  <si>
    <t>21:0293:000102</t>
  </si>
  <si>
    <t>21:0006:000021:0005:0107:00</t>
  </si>
  <si>
    <t>4.104</t>
  </si>
  <si>
    <t>31.42</t>
  </si>
  <si>
    <t>12.199</t>
  </si>
  <si>
    <t>0.199</t>
  </si>
  <si>
    <t>0.266</t>
  </si>
  <si>
    <t>50.744</t>
  </si>
  <si>
    <t>0.531</t>
  </si>
  <si>
    <t>100.255</t>
  </si>
  <si>
    <t>92DDA0071:T432:103</t>
  </si>
  <si>
    <t>21:0293:000103</t>
  </si>
  <si>
    <t>21:0006:000021:0005:0108:00</t>
  </si>
  <si>
    <t>1.215</t>
  </si>
  <si>
    <t>34.346</t>
  </si>
  <si>
    <t>10.805</t>
  </si>
  <si>
    <t>0.201</t>
  </si>
  <si>
    <t>0.721</t>
  </si>
  <si>
    <t>50.244</t>
  </si>
  <si>
    <t>0.772</t>
  </si>
  <si>
    <t>0.131</t>
  </si>
  <si>
    <t>99.168</t>
  </si>
  <si>
    <t>92DDA0072:T432:104</t>
  </si>
  <si>
    <t>21:0293:000104</t>
  </si>
  <si>
    <t>21:0006:000022</t>
  </si>
  <si>
    <t>21:0006:000022:0005:0101:00</t>
  </si>
  <si>
    <t>11.626</t>
  </si>
  <si>
    <t>11.955</t>
  </si>
  <si>
    <t>17.074</t>
  </si>
  <si>
    <t>9.732</t>
  </si>
  <si>
    <t>0.495</t>
  </si>
  <si>
    <t>42.645</t>
  </si>
  <si>
    <t>0.844</t>
  </si>
  <si>
    <t>94.802</t>
  </si>
  <si>
    <t>92DDA0072:T432:105</t>
  </si>
  <si>
    <t>21:0293:000105</t>
  </si>
  <si>
    <t>21:0006:000022:0005:0102:00</t>
  </si>
  <si>
    <t>48.558</t>
  </si>
  <si>
    <t>0.39</t>
  </si>
  <si>
    <t>0.573</t>
  </si>
  <si>
    <t>50.022</t>
  </si>
  <si>
    <t>0.447</t>
  </si>
  <si>
    <t>100.409</t>
  </si>
  <si>
    <t>92DDA0072:T432:106</t>
  </si>
  <si>
    <t>21:0293:000106</t>
  </si>
  <si>
    <t>21:0006:000022:0005:0103:00</t>
  </si>
  <si>
    <t>48.594</t>
  </si>
  <si>
    <t>0.753</t>
  </si>
  <si>
    <t>49.685</t>
  </si>
  <si>
    <t>0.357</t>
  </si>
  <si>
    <t>92DDA0072:T432:107</t>
  </si>
  <si>
    <t>21:0293:000107</t>
  </si>
  <si>
    <t>21:0006:000022:0005:0104:00</t>
  </si>
  <si>
    <t>0.111</t>
  </si>
  <si>
    <t>0.132</t>
  </si>
  <si>
    <t>81.719</t>
  </si>
  <si>
    <t>10.17</t>
  </si>
  <si>
    <t>0.11</t>
  </si>
  <si>
    <t>93.079</t>
  </si>
  <si>
    <t>92DDA0073:T432:108</t>
  </si>
  <si>
    <t>21:0293:000108</t>
  </si>
  <si>
    <t>21:0006:000023</t>
  </si>
  <si>
    <t>21:0006:000023:0005:0102:00</t>
  </si>
  <si>
    <t>47.472</t>
  </si>
  <si>
    <t>52.732</t>
  </si>
  <si>
    <t>0.254</t>
  </si>
  <si>
    <t>101.329</t>
  </si>
  <si>
    <t>92DDA0073:T432:109</t>
  </si>
  <si>
    <t>21:0293:000109</t>
  </si>
  <si>
    <t>21:0006:000023:0005:0101:00</t>
  </si>
  <si>
    <t>9.657</t>
  </si>
  <si>
    <t>11.91</t>
  </si>
  <si>
    <t>0.104</t>
  </si>
  <si>
    <t>18.75</t>
  </si>
  <si>
    <t>9.858</t>
  </si>
  <si>
    <t>42.611</t>
  </si>
  <si>
    <t>0.954</t>
  </si>
  <si>
    <t>0.141</t>
  </si>
  <si>
    <t>94.528</t>
  </si>
  <si>
    <t>92DDA0074:T432:110</t>
  </si>
  <si>
    <t>21:0293:000110</t>
  </si>
  <si>
    <t>21:0006:000024</t>
  </si>
  <si>
    <t>21:0006:000024:0005:0104:00</t>
  </si>
  <si>
    <t>77.231</t>
  </si>
  <si>
    <t>0.216</t>
  </si>
  <si>
    <t>0.182</t>
  </si>
  <si>
    <t>14.072</t>
  </si>
  <si>
    <t>0.871</t>
  </si>
  <si>
    <t>93.097</t>
  </si>
  <si>
    <t>92DDA0074:T432:111</t>
  </si>
  <si>
    <t>21:0293:000111</t>
  </si>
  <si>
    <t>21:0006:000024:0005:0103:00</t>
  </si>
  <si>
    <t>48.553</t>
  </si>
  <si>
    <t>0.439</t>
  </si>
  <si>
    <t>49.628</t>
  </si>
  <si>
    <t>99.834</t>
  </si>
  <si>
    <t>92DDA0074:T432:112</t>
  </si>
  <si>
    <t>21:0293:000112</t>
  </si>
  <si>
    <t>21:0006:000024:0005:0102:00</t>
  </si>
  <si>
    <t>54.311</t>
  </si>
  <si>
    <t>1.086</t>
  </si>
  <si>
    <t>0.73</t>
  </si>
  <si>
    <t>41.355</t>
  </si>
  <si>
    <t>0.525</t>
  </si>
  <si>
    <t>98.342</t>
  </si>
  <si>
    <t>92DDA0074:T432:113</t>
  </si>
  <si>
    <t>21:0293:000113</t>
  </si>
  <si>
    <t>21:0006:000024:0005:0101:00</t>
  </si>
  <si>
    <t>13.809</t>
  </si>
  <si>
    <t>53.143</t>
  </si>
  <si>
    <t>23.184</t>
  </si>
  <si>
    <t>9.83</t>
  </si>
  <si>
    <t>0.345</t>
  </si>
  <si>
    <t>0.232</t>
  </si>
  <si>
    <t>0.46</t>
  </si>
  <si>
    <t>0.356</t>
  </si>
  <si>
    <t>0.209</t>
  </si>
  <si>
    <t>101.743</t>
  </si>
  <si>
    <t>92DDA0081:T432:115</t>
  </si>
  <si>
    <t>21:0293:000114</t>
  </si>
  <si>
    <t>21:0006:000026</t>
  </si>
  <si>
    <t>21:0006:000026:0005:0101:00</t>
  </si>
  <si>
    <t>47.22</t>
  </si>
  <si>
    <t>0.569</t>
  </si>
  <si>
    <t>51.214</t>
  </si>
  <si>
    <t>0.463</t>
  </si>
  <si>
    <t>92DDA0075:T432:116</t>
  </si>
  <si>
    <t>21:0293:000115</t>
  </si>
  <si>
    <t>21:0006:000025</t>
  </si>
  <si>
    <t>21:0006:000025:0005:0101:00</t>
  </si>
  <si>
    <t>33.942</t>
  </si>
  <si>
    <t>0.077</t>
  </si>
  <si>
    <t>12.752</t>
  </si>
  <si>
    <t>2.378</t>
  </si>
  <si>
    <t>35.325</t>
  </si>
  <si>
    <t>0.292</t>
  </si>
  <si>
    <t>85.167</t>
  </si>
  <si>
    <t>92DDA0075:T432:117</t>
  </si>
  <si>
    <t>21:0293:000116</t>
  </si>
  <si>
    <t>21:0006:000025:0005:0102:00</t>
  </si>
  <si>
    <t>34.365</t>
  </si>
  <si>
    <t>11.515</t>
  </si>
  <si>
    <t>3.031</t>
  </si>
  <si>
    <t>0.163</t>
  </si>
  <si>
    <t>35.78</t>
  </si>
  <si>
    <t>85.205</t>
  </si>
  <si>
    <t>92DDA0079:T432:114</t>
  </si>
  <si>
    <t>21:0298:000001</t>
  </si>
  <si>
    <t>21:0001:000004</t>
  </si>
  <si>
    <t>21:0001:000004:0005:0101:00</t>
  </si>
  <si>
    <t>32.67</t>
  </si>
  <si>
    <t>12</t>
  </si>
  <si>
    <t>3.39</t>
  </si>
  <si>
    <t>35.26</t>
  </si>
  <si>
    <t>0.53</t>
  </si>
  <si>
    <t>84.4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</si>
</sst>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1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3" width="15.77734375" customWidth="1"/>
    <col min="14" max="27" width="14.77734375" customWidth="1"/>
  </cols>
  <sheetData>
    <row r="1" spans="1:27" s="2" customFormat="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x14ac:dyDescent="0.3">
      <c r="A2" t="s">
        <v>27</v>
      </c>
      <c r="B2" t="s">
        <v>28</v>
      </c>
      <c r="C2" s="1" t="str">
        <f t="shared" ref="C2:C33" si="0">HYPERLINK("https://geochem.nrcan.gc.ca/cdogs/content/bdl/bdl210293_e.htm", "21:0293")</f>
        <v>21:0293</v>
      </c>
      <c r="D2" s="1" t="str">
        <f t="shared" ref="D2:D33" si="1">HYPERLINK("https://geochem.nrcan.gc.ca/cdogs/content/svy/svy210006_e.htm", "21:0006")</f>
        <v>21:0006</v>
      </c>
      <c r="E2" t="s">
        <v>29</v>
      </c>
      <c r="F2" t="s">
        <v>30</v>
      </c>
      <c r="H2">
        <v>64.690735200000006</v>
      </c>
      <c r="I2">
        <v>-111.56911289999999</v>
      </c>
      <c r="J2" s="1" t="str">
        <f t="shared" ref="J2:J33" si="2">HYPERLINK("https://geochem.nrcan.gc.ca/cdogs/content/kwd/kwd020044_e.htm", "Till")</f>
        <v>Till</v>
      </c>
      <c r="K2" s="1" t="str">
        <f t="shared" ref="K2:K33" si="3">HYPERLINK("https://geochem.nrcan.gc.ca/cdogs/content/kwd/kwd080043_e.htm", "Grain Mount: 0.25 – 0.50 mm")</f>
        <v>Grain Mount: 0.25 – 0.50 mm</v>
      </c>
      <c r="L2" t="s">
        <v>31</v>
      </c>
      <c r="M2" s="1" t="str">
        <f t="shared" ref="M2:M12" si="4">HYPERLINK("https://geochem.nrcan.gc.ca/cdogs/content/kwd/kwd030120_e.htm", "Ilm")</f>
        <v>Ilm</v>
      </c>
      <c r="N2" t="s">
        <v>32</v>
      </c>
      <c r="O2" t="s">
        <v>33</v>
      </c>
      <c r="P2" t="s">
        <v>34</v>
      </c>
      <c r="Q2" t="s">
        <v>35</v>
      </c>
      <c r="R2" t="s">
        <v>36</v>
      </c>
      <c r="S2" t="s">
        <v>37</v>
      </c>
      <c r="T2" t="s">
        <v>38</v>
      </c>
      <c r="U2" t="s">
        <v>39</v>
      </c>
      <c r="V2" t="s">
        <v>33</v>
      </c>
      <c r="W2" t="s">
        <v>33</v>
      </c>
      <c r="X2" t="s">
        <v>40</v>
      </c>
      <c r="Y2" t="s">
        <v>41</v>
      </c>
      <c r="Z2" t="s">
        <v>33</v>
      </c>
      <c r="AA2" t="s">
        <v>42</v>
      </c>
    </row>
    <row r="3" spans="1:27" x14ac:dyDescent="0.3">
      <c r="A3" t="s">
        <v>43</v>
      </c>
      <c r="B3" t="s">
        <v>44</v>
      </c>
      <c r="C3" s="1" t="str">
        <f t="shared" si="0"/>
        <v>21:0293</v>
      </c>
      <c r="D3" s="1" t="str">
        <f t="shared" si="1"/>
        <v>21:0006</v>
      </c>
      <c r="E3" t="s">
        <v>29</v>
      </c>
      <c r="F3" t="s">
        <v>45</v>
      </c>
      <c r="H3">
        <v>64.690735200000006</v>
      </c>
      <c r="I3">
        <v>-111.56911289999999</v>
      </c>
      <c r="J3" s="1" t="str">
        <f t="shared" si="2"/>
        <v>Till</v>
      </c>
      <c r="K3" s="1" t="str">
        <f t="shared" si="3"/>
        <v>Grain Mount: 0.25 – 0.50 mm</v>
      </c>
      <c r="L3" t="s">
        <v>31</v>
      </c>
      <c r="M3" s="1" t="str">
        <f t="shared" si="4"/>
        <v>Ilm</v>
      </c>
      <c r="N3" t="s">
        <v>46</v>
      </c>
      <c r="O3" t="s">
        <v>33</v>
      </c>
      <c r="P3" t="s">
        <v>33</v>
      </c>
      <c r="Q3" t="s">
        <v>33</v>
      </c>
      <c r="R3" t="s">
        <v>47</v>
      </c>
      <c r="S3" t="s">
        <v>48</v>
      </c>
      <c r="T3" t="s">
        <v>49</v>
      </c>
      <c r="U3" t="s">
        <v>50</v>
      </c>
      <c r="V3" t="s">
        <v>51</v>
      </c>
      <c r="W3" t="s">
        <v>33</v>
      </c>
      <c r="X3" t="s">
        <v>52</v>
      </c>
      <c r="Y3" t="s">
        <v>53</v>
      </c>
      <c r="Z3" t="s">
        <v>54</v>
      </c>
      <c r="AA3" t="s">
        <v>55</v>
      </c>
    </row>
    <row r="4" spans="1:27" x14ac:dyDescent="0.3">
      <c r="A4" t="s">
        <v>56</v>
      </c>
      <c r="B4" t="s">
        <v>57</v>
      </c>
      <c r="C4" s="1" t="str">
        <f t="shared" si="0"/>
        <v>21:0293</v>
      </c>
      <c r="D4" s="1" t="str">
        <f t="shared" si="1"/>
        <v>21:0006</v>
      </c>
      <c r="E4" t="s">
        <v>29</v>
      </c>
      <c r="F4" t="s">
        <v>58</v>
      </c>
      <c r="H4">
        <v>64.690735200000006</v>
      </c>
      <c r="I4">
        <v>-111.56911289999999</v>
      </c>
      <c r="J4" s="1" t="str">
        <f t="shared" si="2"/>
        <v>Till</v>
      </c>
      <c r="K4" s="1" t="str">
        <f t="shared" si="3"/>
        <v>Grain Mount: 0.25 – 0.50 mm</v>
      </c>
      <c r="L4" t="s">
        <v>31</v>
      </c>
      <c r="M4" s="1" t="str">
        <f t="shared" si="4"/>
        <v>Ilm</v>
      </c>
      <c r="N4" t="s">
        <v>59</v>
      </c>
      <c r="O4" t="s">
        <v>39</v>
      </c>
      <c r="P4" t="s">
        <v>60</v>
      </c>
      <c r="Q4" t="s">
        <v>61</v>
      </c>
      <c r="R4" t="s">
        <v>62</v>
      </c>
      <c r="S4" t="s">
        <v>63</v>
      </c>
      <c r="T4" t="s">
        <v>64</v>
      </c>
      <c r="U4" t="s">
        <v>65</v>
      </c>
      <c r="V4" t="s">
        <v>66</v>
      </c>
      <c r="W4" t="s">
        <v>33</v>
      </c>
      <c r="X4" t="s">
        <v>67</v>
      </c>
      <c r="Y4" t="s">
        <v>68</v>
      </c>
      <c r="Z4" t="s">
        <v>69</v>
      </c>
      <c r="AA4" t="s">
        <v>70</v>
      </c>
    </row>
    <row r="5" spans="1:27" x14ac:dyDescent="0.3">
      <c r="A5" t="s">
        <v>71</v>
      </c>
      <c r="B5" t="s">
        <v>72</v>
      </c>
      <c r="C5" s="1" t="str">
        <f t="shared" si="0"/>
        <v>21:0293</v>
      </c>
      <c r="D5" s="1" t="str">
        <f t="shared" si="1"/>
        <v>21:0006</v>
      </c>
      <c r="E5" t="s">
        <v>29</v>
      </c>
      <c r="F5" t="s">
        <v>73</v>
      </c>
      <c r="H5">
        <v>64.690735200000006</v>
      </c>
      <c r="I5">
        <v>-111.56911289999999</v>
      </c>
      <c r="J5" s="1" t="str">
        <f t="shared" si="2"/>
        <v>Till</v>
      </c>
      <c r="K5" s="1" t="str">
        <f t="shared" si="3"/>
        <v>Grain Mount: 0.25 – 0.50 mm</v>
      </c>
      <c r="L5" t="s">
        <v>31</v>
      </c>
      <c r="M5" s="1" t="str">
        <f t="shared" si="4"/>
        <v>Ilm</v>
      </c>
      <c r="N5" t="s">
        <v>74</v>
      </c>
      <c r="O5" t="s">
        <v>75</v>
      </c>
      <c r="P5" t="s">
        <v>76</v>
      </c>
      <c r="Q5" t="s">
        <v>77</v>
      </c>
      <c r="R5" t="s">
        <v>78</v>
      </c>
      <c r="S5" t="s">
        <v>79</v>
      </c>
      <c r="T5" t="s">
        <v>80</v>
      </c>
      <c r="U5" t="s">
        <v>33</v>
      </c>
      <c r="V5" t="s">
        <v>81</v>
      </c>
      <c r="W5" t="s">
        <v>59</v>
      </c>
      <c r="X5" t="s">
        <v>82</v>
      </c>
      <c r="Y5" t="s">
        <v>83</v>
      </c>
      <c r="Z5" t="s">
        <v>33</v>
      </c>
      <c r="AA5" t="s">
        <v>84</v>
      </c>
    </row>
    <row r="6" spans="1:27" x14ac:dyDescent="0.3">
      <c r="A6" t="s">
        <v>85</v>
      </c>
      <c r="B6" t="s">
        <v>86</v>
      </c>
      <c r="C6" s="1" t="str">
        <f t="shared" si="0"/>
        <v>21:0293</v>
      </c>
      <c r="D6" s="1" t="str">
        <f t="shared" si="1"/>
        <v>21:0006</v>
      </c>
      <c r="E6" t="s">
        <v>29</v>
      </c>
      <c r="F6" t="s">
        <v>87</v>
      </c>
      <c r="H6">
        <v>64.690735200000006</v>
      </c>
      <c r="I6">
        <v>-111.56911289999999</v>
      </c>
      <c r="J6" s="1" t="str">
        <f t="shared" si="2"/>
        <v>Till</v>
      </c>
      <c r="K6" s="1" t="str">
        <f t="shared" si="3"/>
        <v>Grain Mount: 0.25 – 0.50 mm</v>
      </c>
      <c r="L6" t="s">
        <v>31</v>
      </c>
      <c r="M6" s="1" t="str">
        <f t="shared" si="4"/>
        <v>Ilm</v>
      </c>
      <c r="N6" t="s">
        <v>88</v>
      </c>
      <c r="O6" t="s">
        <v>59</v>
      </c>
      <c r="P6" t="s">
        <v>88</v>
      </c>
      <c r="Q6" t="s">
        <v>89</v>
      </c>
      <c r="R6" t="s">
        <v>90</v>
      </c>
      <c r="S6" t="s">
        <v>91</v>
      </c>
      <c r="T6" t="s">
        <v>92</v>
      </c>
      <c r="U6" t="s">
        <v>61</v>
      </c>
      <c r="V6" t="s">
        <v>51</v>
      </c>
      <c r="W6" t="s">
        <v>93</v>
      </c>
      <c r="X6" t="s">
        <v>94</v>
      </c>
      <c r="Y6" t="s">
        <v>95</v>
      </c>
      <c r="Z6" t="s">
        <v>33</v>
      </c>
      <c r="AA6" t="s">
        <v>96</v>
      </c>
    </row>
    <row r="7" spans="1:27" x14ac:dyDescent="0.3">
      <c r="A7" t="s">
        <v>97</v>
      </c>
      <c r="B7" t="s">
        <v>98</v>
      </c>
      <c r="C7" s="1" t="str">
        <f t="shared" si="0"/>
        <v>21:0293</v>
      </c>
      <c r="D7" s="1" t="str">
        <f t="shared" si="1"/>
        <v>21:0006</v>
      </c>
      <c r="E7" t="s">
        <v>29</v>
      </c>
      <c r="F7" t="s">
        <v>99</v>
      </c>
      <c r="H7">
        <v>64.690735200000006</v>
      </c>
      <c r="I7">
        <v>-111.56911289999999</v>
      </c>
      <c r="J7" s="1" t="str">
        <f t="shared" si="2"/>
        <v>Till</v>
      </c>
      <c r="K7" s="1" t="str">
        <f t="shared" si="3"/>
        <v>Grain Mount: 0.25 – 0.50 mm</v>
      </c>
      <c r="L7" t="s">
        <v>31</v>
      </c>
      <c r="M7" s="1" t="str">
        <f t="shared" si="4"/>
        <v>Ilm</v>
      </c>
      <c r="N7" t="s">
        <v>100</v>
      </c>
      <c r="O7" t="s">
        <v>101</v>
      </c>
      <c r="P7" t="s">
        <v>33</v>
      </c>
      <c r="Q7" t="s">
        <v>102</v>
      </c>
      <c r="R7" t="s">
        <v>103</v>
      </c>
      <c r="S7" t="s">
        <v>59</v>
      </c>
      <c r="T7" t="s">
        <v>104</v>
      </c>
      <c r="U7" t="s">
        <v>33</v>
      </c>
      <c r="V7" t="s">
        <v>105</v>
      </c>
      <c r="W7" t="s">
        <v>33</v>
      </c>
      <c r="X7" t="s">
        <v>106</v>
      </c>
      <c r="Y7" t="s">
        <v>107</v>
      </c>
      <c r="Z7" t="s">
        <v>108</v>
      </c>
      <c r="AA7" t="s">
        <v>109</v>
      </c>
    </row>
    <row r="8" spans="1:27" x14ac:dyDescent="0.3">
      <c r="A8" t="s">
        <v>110</v>
      </c>
      <c r="B8" t="s">
        <v>111</v>
      </c>
      <c r="C8" s="1" t="str">
        <f t="shared" si="0"/>
        <v>21:0293</v>
      </c>
      <c r="D8" s="1" t="str">
        <f t="shared" si="1"/>
        <v>21:0006</v>
      </c>
      <c r="E8" t="s">
        <v>29</v>
      </c>
      <c r="F8" t="s">
        <v>112</v>
      </c>
      <c r="H8">
        <v>64.690735200000006</v>
      </c>
      <c r="I8">
        <v>-111.56911289999999</v>
      </c>
      <c r="J8" s="1" t="str">
        <f t="shared" si="2"/>
        <v>Till</v>
      </c>
      <c r="K8" s="1" t="str">
        <f t="shared" si="3"/>
        <v>Grain Mount: 0.25 – 0.50 mm</v>
      </c>
      <c r="L8" t="s">
        <v>31</v>
      </c>
      <c r="M8" s="1" t="str">
        <f t="shared" si="4"/>
        <v>Ilm</v>
      </c>
      <c r="N8" t="s">
        <v>32</v>
      </c>
      <c r="O8" t="s">
        <v>33</v>
      </c>
      <c r="P8" t="s">
        <v>113</v>
      </c>
      <c r="Q8" t="s">
        <v>114</v>
      </c>
      <c r="R8" t="s">
        <v>115</v>
      </c>
      <c r="S8" t="s">
        <v>116</v>
      </c>
      <c r="T8" t="s">
        <v>117</v>
      </c>
      <c r="U8" t="s">
        <v>118</v>
      </c>
      <c r="V8" t="s">
        <v>33</v>
      </c>
      <c r="W8" t="s">
        <v>119</v>
      </c>
      <c r="X8" t="s">
        <v>120</v>
      </c>
      <c r="Y8" t="s">
        <v>121</v>
      </c>
      <c r="Z8" t="s">
        <v>122</v>
      </c>
      <c r="AA8" t="s">
        <v>123</v>
      </c>
    </row>
    <row r="9" spans="1:27" x14ac:dyDescent="0.3">
      <c r="A9" t="s">
        <v>124</v>
      </c>
      <c r="B9" t="s">
        <v>125</v>
      </c>
      <c r="C9" s="1" t="str">
        <f t="shared" si="0"/>
        <v>21:0293</v>
      </c>
      <c r="D9" s="1" t="str">
        <f t="shared" si="1"/>
        <v>21:0006</v>
      </c>
      <c r="E9" t="s">
        <v>126</v>
      </c>
      <c r="F9" t="s">
        <v>127</v>
      </c>
      <c r="H9">
        <v>64.5372682</v>
      </c>
      <c r="I9">
        <v>-110.60278049999999</v>
      </c>
      <c r="J9" s="1" t="str">
        <f t="shared" si="2"/>
        <v>Till</v>
      </c>
      <c r="K9" s="1" t="str">
        <f t="shared" si="3"/>
        <v>Grain Mount: 0.25 – 0.50 mm</v>
      </c>
      <c r="L9" t="s">
        <v>31</v>
      </c>
      <c r="M9" s="1" t="str">
        <f t="shared" si="4"/>
        <v>Ilm</v>
      </c>
      <c r="N9" t="s">
        <v>128</v>
      </c>
      <c r="O9" t="s">
        <v>65</v>
      </c>
      <c r="P9" t="s">
        <v>129</v>
      </c>
      <c r="Q9" t="s">
        <v>33</v>
      </c>
      <c r="R9" t="s">
        <v>130</v>
      </c>
      <c r="S9" t="s">
        <v>131</v>
      </c>
      <c r="T9" t="s">
        <v>132</v>
      </c>
      <c r="U9" t="s">
        <v>33</v>
      </c>
      <c r="V9" t="s">
        <v>33</v>
      </c>
      <c r="W9" t="s">
        <v>108</v>
      </c>
      <c r="X9" t="s">
        <v>133</v>
      </c>
      <c r="Y9" t="s">
        <v>134</v>
      </c>
      <c r="Z9" t="s">
        <v>33</v>
      </c>
      <c r="AA9" t="s">
        <v>135</v>
      </c>
    </row>
    <row r="10" spans="1:27" x14ac:dyDescent="0.3">
      <c r="A10" t="s">
        <v>136</v>
      </c>
      <c r="B10" t="s">
        <v>137</v>
      </c>
      <c r="C10" s="1" t="str">
        <f t="shared" si="0"/>
        <v>21:0293</v>
      </c>
      <c r="D10" s="1" t="str">
        <f t="shared" si="1"/>
        <v>21:0006</v>
      </c>
      <c r="E10" t="s">
        <v>126</v>
      </c>
      <c r="F10" t="s">
        <v>138</v>
      </c>
      <c r="H10">
        <v>64.5372682</v>
      </c>
      <c r="I10">
        <v>-110.60278049999999</v>
      </c>
      <c r="J10" s="1" t="str">
        <f t="shared" si="2"/>
        <v>Till</v>
      </c>
      <c r="K10" s="1" t="str">
        <f t="shared" si="3"/>
        <v>Grain Mount: 0.25 – 0.50 mm</v>
      </c>
      <c r="L10" t="s">
        <v>31</v>
      </c>
      <c r="M10" s="1" t="str">
        <f t="shared" si="4"/>
        <v>Ilm</v>
      </c>
      <c r="N10" t="s">
        <v>51</v>
      </c>
      <c r="O10" t="s">
        <v>33</v>
      </c>
      <c r="P10" t="s">
        <v>139</v>
      </c>
      <c r="Q10" t="s">
        <v>33</v>
      </c>
      <c r="R10" t="s">
        <v>140</v>
      </c>
      <c r="S10" t="s">
        <v>141</v>
      </c>
      <c r="T10" t="s">
        <v>142</v>
      </c>
      <c r="U10" t="s">
        <v>65</v>
      </c>
      <c r="V10" t="s">
        <v>143</v>
      </c>
      <c r="W10" t="s">
        <v>33</v>
      </c>
      <c r="X10" t="s">
        <v>144</v>
      </c>
      <c r="Y10" t="s">
        <v>145</v>
      </c>
      <c r="Z10" t="s">
        <v>89</v>
      </c>
      <c r="AA10" t="s">
        <v>146</v>
      </c>
    </row>
    <row r="11" spans="1:27" x14ac:dyDescent="0.3">
      <c r="A11" t="s">
        <v>147</v>
      </c>
      <c r="B11" t="s">
        <v>148</v>
      </c>
      <c r="C11" s="1" t="str">
        <f t="shared" si="0"/>
        <v>21:0293</v>
      </c>
      <c r="D11" s="1" t="str">
        <f t="shared" si="1"/>
        <v>21:0006</v>
      </c>
      <c r="E11" t="s">
        <v>126</v>
      </c>
      <c r="F11" t="s">
        <v>149</v>
      </c>
      <c r="H11">
        <v>64.5372682</v>
      </c>
      <c r="I11">
        <v>-110.60278049999999</v>
      </c>
      <c r="J11" s="1" t="str">
        <f t="shared" si="2"/>
        <v>Till</v>
      </c>
      <c r="K11" s="1" t="str">
        <f t="shared" si="3"/>
        <v>Grain Mount: 0.25 – 0.50 mm</v>
      </c>
      <c r="L11" t="s">
        <v>31</v>
      </c>
      <c r="M11" s="1" t="str">
        <f t="shared" si="4"/>
        <v>Ilm</v>
      </c>
      <c r="N11" t="s">
        <v>150</v>
      </c>
      <c r="O11" t="s">
        <v>151</v>
      </c>
      <c r="P11" t="s">
        <v>60</v>
      </c>
      <c r="Q11" t="s">
        <v>105</v>
      </c>
      <c r="R11" t="s">
        <v>152</v>
      </c>
      <c r="S11" t="s">
        <v>39</v>
      </c>
      <c r="T11" t="s">
        <v>153</v>
      </c>
      <c r="U11" t="s">
        <v>154</v>
      </c>
      <c r="V11" t="s">
        <v>101</v>
      </c>
      <c r="W11" t="s">
        <v>101</v>
      </c>
      <c r="X11" t="s">
        <v>155</v>
      </c>
      <c r="Y11" t="s">
        <v>121</v>
      </c>
      <c r="Z11" t="s">
        <v>89</v>
      </c>
      <c r="AA11" t="s">
        <v>156</v>
      </c>
    </row>
    <row r="12" spans="1:27" x14ac:dyDescent="0.3">
      <c r="A12" t="s">
        <v>157</v>
      </c>
      <c r="B12" t="s">
        <v>158</v>
      </c>
      <c r="C12" s="1" t="str">
        <f t="shared" si="0"/>
        <v>21:0293</v>
      </c>
      <c r="D12" s="1" t="str">
        <f t="shared" si="1"/>
        <v>21:0006</v>
      </c>
      <c r="E12" t="s">
        <v>126</v>
      </c>
      <c r="F12" t="s">
        <v>159</v>
      </c>
      <c r="H12">
        <v>64.5372682</v>
      </c>
      <c r="I12">
        <v>-110.60278049999999</v>
      </c>
      <c r="J12" s="1" t="str">
        <f t="shared" si="2"/>
        <v>Till</v>
      </c>
      <c r="K12" s="1" t="str">
        <f t="shared" si="3"/>
        <v>Grain Mount: 0.25 – 0.50 mm</v>
      </c>
      <c r="L12" t="s">
        <v>31</v>
      </c>
      <c r="M12" s="1" t="str">
        <f t="shared" si="4"/>
        <v>Ilm</v>
      </c>
      <c r="N12" t="s">
        <v>59</v>
      </c>
      <c r="O12" t="s">
        <v>61</v>
      </c>
      <c r="P12" t="s">
        <v>141</v>
      </c>
      <c r="Q12" t="s">
        <v>33</v>
      </c>
      <c r="R12" t="s">
        <v>160</v>
      </c>
      <c r="S12" t="s">
        <v>161</v>
      </c>
      <c r="T12" t="s">
        <v>162</v>
      </c>
      <c r="U12" t="s">
        <v>33</v>
      </c>
      <c r="V12" t="s">
        <v>66</v>
      </c>
      <c r="W12" t="s">
        <v>163</v>
      </c>
      <c r="X12" t="s">
        <v>164</v>
      </c>
      <c r="Y12" t="s">
        <v>165</v>
      </c>
      <c r="Z12" t="s">
        <v>33</v>
      </c>
      <c r="AA12" t="s">
        <v>166</v>
      </c>
    </row>
    <row r="13" spans="1:27" x14ac:dyDescent="0.3">
      <c r="A13" t="s">
        <v>167</v>
      </c>
      <c r="B13" t="s">
        <v>168</v>
      </c>
      <c r="C13" s="1" t="str">
        <f t="shared" si="0"/>
        <v>21:0293</v>
      </c>
      <c r="D13" s="1" t="str">
        <f t="shared" si="1"/>
        <v>21:0006</v>
      </c>
      <c r="E13" t="s">
        <v>169</v>
      </c>
      <c r="F13" t="s">
        <v>170</v>
      </c>
      <c r="H13">
        <v>64.528464499999998</v>
      </c>
      <c r="I13">
        <v>-110.4715343</v>
      </c>
      <c r="J13" s="1" t="str">
        <f t="shared" si="2"/>
        <v>Till</v>
      </c>
      <c r="K13" s="1" t="str">
        <f t="shared" si="3"/>
        <v>Grain Mount: 0.25 – 0.50 mm</v>
      </c>
      <c r="L13" t="s">
        <v>31</v>
      </c>
      <c r="M13" s="1" t="str">
        <f>HYPERLINK("https://geochem.nrcan.gc.ca/cdogs/content/kwd/kwd030538_e.htm", "Mg_Ilm")</f>
        <v>Mg_Ilm</v>
      </c>
      <c r="N13" t="s">
        <v>171</v>
      </c>
      <c r="O13" t="s">
        <v>172</v>
      </c>
      <c r="P13" t="s">
        <v>33</v>
      </c>
      <c r="Q13" t="s">
        <v>173</v>
      </c>
      <c r="R13" t="s">
        <v>174</v>
      </c>
      <c r="S13" t="s">
        <v>175</v>
      </c>
      <c r="T13" t="s">
        <v>176</v>
      </c>
      <c r="U13" t="s">
        <v>54</v>
      </c>
      <c r="V13" t="s">
        <v>143</v>
      </c>
      <c r="W13" t="s">
        <v>101</v>
      </c>
      <c r="X13" t="s">
        <v>177</v>
      </c>
      <c r="Y13" t="s">
        <v>178</v>
      </c>
      <c r="Z13" t="s">
        <v>33</v>
      </c>
      <c r="AA13" t="s">
        <v>179</v>
      </c>
    </row>
    <row r="14" spans="1:27" x14ac:dyDescent="0.3">
      <c r="A14" t="s">
        <v>180</v>
      </c>
      <c r="B14" t="s">
        <v>181</v>
      </c>
      <c r="C14" s="1" t="str">
        <f t="shared" si="0"/>
        <v>21:0293</v>
      </c>
      <c r="D14" s="1" t="str">
        <f t="shared" si="1"/>
        <v>21:0006</v>
      </c>
      <c r="E14" t="s">
        <v>169</v>
      </c>
      <c r="F14" t="s">
        <v>182</v>
      </c>
      <c r="H14">
        <v>64.528464499999998</v>
      </c>
      <c r="I14">
        <v>-110.4715343</v>
      </c>
      <c r="J14" s="1" t="str">
        <f t="shared" si="2"/>
        <v>Till</v>
      </c>
      <c r="K14" s="1" t="str">
        <f t="shared" si="3"/>
        <v>Grain Mount: 0.25 – 0.50 mm</v>
      </c>
      <c r="L14" t="s">
        <v>31</v>
      </c>
      <c r="M14" s="1" t="str">
        <f>HYPERLINK("https://geochem.nrcan.gc.ca/cdogs/content/kwd/kwd030538_e.htm", "Mg_Ilm")</f>
        <v>Mg_Ilm</v>
      </c>
      <c r="N14" t="s">
        <v>183</v>
      </c>
      <c r="O14" t="s">
        <v>122</v>
      </c>
      <c r="P14" t="s">
        <v>88</v>
      </c>
      <c r="Q14" t="s">
        <v>184</v>
      </c>
      <c r="R14" t="s">
        <v>185</v>
      </c>
      <c r="S14" t="s">
        <v>186</v>
      </c>
      <c r="T14" t="s">
        <v>187</v>
      </c>
      <c r="U14" t="s">
        <v>188</v>
      </c>
      <c r="V14" t="s">
        <v>189</v>
      </c>
      <c r="W14" t="s">
        <v>108</v>
      </c>
      <c r="X14" t="s">
        <v>190</v>
      </c>
      <c r="Y14" t="s">
        <v>191</v>
      </c>
      <c r="Z14" t="s">
        <v>33</v>
      </c>
      <c r="AA14" t="s">
        <v>192</v>
      </c>
    </row>
    <row r="15" spans="1:27" x14ac:dyDescent="0.3">
      <c r="A15" t="s">
        <v>193</v>
      </c>
      <c r="B15" t="s">
        <v>194</v>
      </c>
      <c r="C15" s="1" t="str">
        <f t="shared" si="0"/>
        <v>21:0293</v>
      </c>
      <c r="D15" s="1" t="str">
        <f t="shared" si="1"/>
        <v>21:0006</v>
      </c>
      <c r="E15" t="s">
        <v>169</v>
      </c>
      <c r="F15" t="s">
        <v>195</v>
      </c>
      <c r="H15">
        <v>64.528464499999998</v>
      </c>
      <c r="I15">
        <v>-110.4715343</v>
      </c>
      <c r="J15" s="1" t="str">
        <f t="shared" si="2"/>
        <v>Till</v>
      </c>
      <c r="K15" s="1" t="str">
        <f t="shared" si="3"/>
        <v>Grain Mount: 0.25 – 0.50 mm</v>
      </c>
      <c r="L15" t="s">
        <v>31</v>
      </c>
      <c r="M15" s="1" t="str">
        <f>HYPERLINK("https://geochem.nrcan.gc.ca/cdogs/content/kwd/kwd030538_e.htm", "Mg_Ilm")</f>
        <v>Mg_Ilm</v>
      </c>
      <c r="N15" t="s">
        <v>64</v>
      </c>
      <c r="O15" t="s">
        <v>196</v>
      </c>
      <c r="P15" t="s">
        <v>197</v>
      </c>
      <c r="Q15" t="s">
        <v>198</v>
      </c>
      <c r="R15" t="s">
        <v>199</v>
      </c>
      <c r="S15" t="s">
        <v>200</v>
      </c>
      <c r="T15" t="s">
        <v>48</v>
      </c>
      <c r="U15" t="s">
        <v>201</v>
      </c>
      <c r="V15" t="s">
        <v>33</v>
      </c>
      <c r="W15" t="s">
        <v>33</v>
      </c>
      <c r="X15" t="s">
        <v>202</v>
      </c>
      <c r="Y15" t="s">
        <v>203</v>
      </c>
      <c r="Z15" t="s">
        <v>33</v>
      </c>
      <c r="AA15" t="s">
        <v>204</v>
      </c>
    </row>
    <row r="16" spans="1:27" x14ac:dyDescent="0.3">
      <c r="A16" t="s">
        <v>205</v>
      </c>
      <c r="B16" t="s">
        <v>206</v>
      </c>
      <c r="C16" s="1" t="str">
        <f t="shared" si="0"/>
        <v>21:0293</v>
      </c>
      <c r="D16" s="1" t="str">
        <f t="shared" si="1"/>
        <v>21:0006</v>
      </c>
      <c r="E16" t="s">
        <v>169</v>
      </c>
      <c r="F16" t="s">
        <v>207</v>
      </c>
      <c r="H16">
        <v>64.528464499999998</v>
      </c>
      <c r="I16">
        <v>-110.4715343</v>
      </c>
      <c r="J16" s="1" t="str">
        <f t="shared" si="2"/>
        <v>Till</v>
      </c>
      <c r="K16" s="1" t="str">
        <f t="shared" si="3"/>
        <v>Grain Mount: 0.25 – 0.50 mm</v>
      </c>
      <c r="L16" t="s">
        <v>31</v>
      </c>
      <c r="M16" s="1" t="str">
        <f>HYPERLINK("https://geochem.nrcan.gc.ca/cdogs/content/kwd/kwd030538_e.htm", "Mg_Ilm")</f>
        <v>Mg_Ilm</v>
      </c>
      <c r="N16" t="s">
        <v>208</v>
      </c>
      <c r="O16" t="s">
        <v>108</v>
      </c>
      <c r="P16" t="s">
        <v>81</v>
      </c>
      <c r="Q16" t="s">
        <v>209</v>
      </c>
      <c r="R16" t="s">
        <v>210</v>
      </c>
      <c r="S16" t="s">
        <v>211</v>
      </c>
      <c r="T16" t="s">
        <v>212</v>
      </c>
      <c r="U16" t="s">
        <v>213</v>
      </c>
      <c r="V16" t="s">
        <v>214</v>
      </c>
      <c r="W16" t="s">
        <v>33</v>
      </c>
      <c r="X16" t="s">
        <v>215</v>
      </c>
      <c r="Y16" t="s">
        <v>216</v>
      </c>
      <c r="Z16" t="s">
        <v>35</v>
      </c>
      <c r="AA16" t="s">
        <v>217</v>
      </c>
    </row>
    <row r="17" spans="1:27" x14ac:dyDescent="0.3">
      <c r="A17" t="s">
        <v>218</v>
      </c>
      <c r="B17" t="s">
        <v>219</v>
      </c>
      <c r="C17" s="1" t="str">
        <f t="shared" si="0"/>
        <v>21:0293</v>
      </c>
      <c r="D17" s="1" t="str">
        <f t="shared" si="1"/>
        <v>21:0006</v>
      </c>
      <c r="E17" t="s">
        <v>169</v>
      </c>
      <c r="F17" t="s">
        <v>220</v>
      </c>
      <c r="H17">
        <v>64.528464499999998</v>
      </c>
      <c r="I17">
        <v>-110.4715343</v>
      </c>
      <c r="J17" s="1" t="str">
        <f t="shared" si="2"/>
        <v>Till</v>
      </c>
      <c r="K17" s="1" t="str">
        <f t="shared" si="3"/>
        <v>Grain Mount: 0.25 – 0.50 mm</v>
      </c>
      <c r="L17" t="s">
        <v>31</v>
      </c>
      <c r="M17" s="1" t="str">
        <f>HYPERLINK("https://geochem.nrcan.gc.ca/cdogs/content/kwd/kwd030120_e.htm", "Ilm")</f>
        <v>Ilm</v>
      </c>
      <c r="N17" t="s">
        <v>221</v>
      </c>
      <c r="O17" t="s">
        <v>151</v>
      </c>
      <c r="P17" t="s">
        <v>33</v>
      </c>
      <c r="Q17" t="s">
        <v>222</v>
      </c>
      <c r="R17" t="s">
        <v>223</v>
      </c>
      <c r="S17" t="s">
        <v>224</v>
      </c>
      <c r="T17" t="s">
        <v>225</v>
      </c>
      <c r="U17" t="s">
        <v>226</v>
      </c>
      <c r="V17" t="s">
        <v>66</v>
      </c>
      <c r="W17" t="s">
        <v>33</v>
      </c>
      <c r="X17" t="s">
        <v>227</v>
      </c>
      <c r="Y17" t="s">
        <v>228</v>
      </c>
      <c r="Z17" t="s">
        <v>33</v>
      </c>
      <c r="AA17" t="s">
        <v>229</v>
      </c>
    </row>
    <row r="18" spans="1:27" x14ac:dyDescent="0.3">
      <c r="A18" t="s">
        <v>230</v>
      </c>
      <c r="B18" t="s">
        <v>231</v>
      </c>
      <c r="C18" s="1" t="str">
        <f t="shared" si="0"/>
        <v>21:0293</v>
      </c>
      <c r="D18" s="1" t="str">
        <f t="shared" si="1"/>
        <v>21:0006</v>
      </c>
      <c r="E18" t="s">
        <v>169</v>
      </c>
      <c r="F18" t="s">
        <v>232</v>
      </c>
      <c r="H18">
        <v>64.528464499999998</v>
      </c>
      <c r="I18">
        <v>-110.4715343</v>
      </c>
      <c r="J18" s="1" t="str">
        <f t="shared" si="2"/>
        <v>Till</v>
      </c>
      <c r="K18" s="1" t="str">
        <f t="shared" si="3"/>
        <v>Grain Mount: 0.25 – 0.50 mm</v>
      </c>
      <c r="L18" t="s">
        <v>31</v>
      </c>
      <c r="M18" s="1" t="str">
        <f>HYPERLINK("https://geochem.nrcan.gc.ca/cdogs/content/kwd/kwd030538_e.htm", "Mg_Ilm")</f>
        <v>Mg_Ilm</v>
      </c>
      <c r="N18" t="s">
        <v>233</v>
      </c>
      <c r="O18" t="s">
        <v>51</v>
      </c>
      <c r="P18" t="s">
        <v>89</v>
      </c>
      <c r="Q18" t="s">
        <v>234</v>
      </c>
      <c r="R18" t="s">
        <v>235</v>
      </c>
      <c r="S18" t="s">
        <v>236</v>
      </c>
      <c r="T18" t="s">
        <v>237</v>
      </c>
      <c r="U18" t="s">
        <v>238</v>
      </c>
      <c r="V18" t="s">
        <v>239</v>
      </c>
      <c r="W18" t="s">
        <v>240</v>
      </c>
      <c r="X18" t="s">
        <v>241</v>
      </c>
      <c r="Y18" t="s">
        <v>242</v>
      </c>
      <c r="Z18" t="s">
        <v>33</v>
      </c>
      <c r="AA18" t="s">
        <v>243</v>
      </c>
    </row>
    <row r="19" spans="1:27" x14ac:dyDescent="0.3">
      <c r="A19" t="s">
        <v>244</v>
      </c>
      <c r="B19" t="s">
        <v>245</v>
      </c>
      <c r="C19" s="1" t="str">
        <f t="shared" si="0"/>
        <v>21:0293</v>
      </c>
      <c r="D19" s="1" t="str">
        <f t="shared" si="1"/>
        <v>21:0006</v>
      </c>
      <c r="E19" t="s">
        <v>169</v>
      </c>
      <c r="F19" t="s">
        <v>246</v>
      </c>
      <c r="H19">
        <v>64.528464499999998</v>
      </c>
      <c r="I19">
        <v>-110.4715343</v>
      </c>
      <c r="J19" s="1" t="str">
        <f t="shared" si="2"/>
        <v>Till</v>
      </c>
      <c r="K19" s="1" t="str">
        <f t="shared" si="3"/>
        <v>Grain Mount: 0.25 – 0.50 mm</v>
      </c>
      <c r="L19" t="s">
        <v>31</v>
      </c>
      <c r="M19" s="1" t="str">
        <f>HYPERLINK("https://geochem.nrcan.gc.ca/cdogs/content/kwd/kwd030538_e.htm", "Mg_Ilm")</f>
        <v>Mg_Ilm</v>
      </c>
      <c r="N19" t="s">
        <v>247</v>
      </c>
      <c r="O19" t="s">
        <v>113</v>
      </c>
      <c r="P19" t="s">
        <v>89</v>
      </c>
      <c r="Q19" t="s">
        <v>248</v>
      </c>
      <c r="R19" t="s">
        <v>249</v>
      </c>
      <c r="S19" t="s">
        <v>250</v>
      </c>
      <c r="T19" t="s">
        <v>251</v>
      </c>
      <c r="U19" t="s">
        <v>141</v>
      </c>
      <c r="V19" t="s">
        <v>59</v>
      </c>
      <c r="W19" t="s">
        <v>221</v>
      </c>
      <c r="X19" t="s">
        <v>252</v>
      </c>
      <c r="Y19" t="s">
        <v>253</v>
      </c>
      <c r="Z19" t="s">
        <v>33</v>
      </c>
      <c r="AA19" t="s">
        <v>254</v>
      </c>
    </row>
    <row r="20" spans="1:27" x14ac:dyDescent="0.3">
      <c r="A20" t="s">
        <v>255</v>
      </c>
      <c r="B20" t="s">
        <v>256</v>
      </c>
      <c r="C20" s="1" t="str">
        <f t="shared" si="0"/>
        <v>21:0293</v>
      </c>
      <c r="D20" s="1" t="str">
        <f t="shared" si="1"/>
        <v>21:0006</v>
      </c>
      <c r="E20" t="s">
        <v>169</v>
      </c>
      <c r="F20" t="s">
        <v>257</v>
      </c>
      <c r="H20">
        <v>64.528464499999998</v>
      </c>
      <c r="I20">
        <v>-110.4715343</v>
      </c>
      <c r="J20" s="1" t="str">
        <f t="shared" si="2"/>
        <v>Till</v>
      </c>
      <c r="K20" s="1" t="str">
        <f t="shared" si="3"/>
        <v>Grain Mount: 0.25 – 0.50 mm</v>
      </c>
      <c r="L20" t="s">
        <v>31</v>
      </c>
      <c r="M20" s="1" t="str">
        <f>HYPERLINK("https://geochem.nrcan.gc.ca/cdogs/content/kwd/kwd030538_e.htm", "Mg_Ilm")</f>
        <v>Mg_Ilm</v>
      </c>
      <c r="N20" t="s">
        <v>258</v>
      </c>
      <c r="O20" t="s">
        <v>172</v>
      </c>
      <c r="P20" t="s">
        <v>259</v>
      </c>
      <c r="Q20" t="s">
        <v>260</v>
      </c>
      <c r="R20" t="s">
        <v>261</v>
      </c>
      <c r="S20" t="s">
        <v>262</v>
      </c>
      <c r="T20" t="s">
        <v>263</v>
      </c>
      <c r="U20" t="s">
        <v>264</v>
      </c>
      <c r="V20" t="s">
        <v>34</v>
      </c>
      <c r="W20" t="s">
        <v>221</v>
      </c>
      <c r="X20" t="s">
        <v>265</v>
      </c>
      <c r="Y20" t="s">
        <v>266</v>
      </c>
      <c r="Z20" t="s">
        <v>221</v>
      </c>
      <c r="AA20" t="s">
        <v>267</v>
      </c>
    </row>
    <row r="21" spans="1:27" x14ac:dyDescent="0.3">
      <c r="A21" t="s">
        <v>268</v>
      </c>
      <c r="B21" t="s">
        <v>269</v>
      </c>
      <c r="C21" s="1" t="str">
        <f t="shared" si="0"/>
        <v>21:0293</v>
      </c>
      <c r="D21" s="1" t="str">
        <f t="shared" si="1"/>
        <v>21:0006</v>
      </c>
      <c r="E21" t="s">
        <v>169</v>
      </c>
      <c r="F21" t="s">
        <v>270</v>
      </c>
      <c r="H21">
        <v>64.528464499999998</v>
      </c>
      <c r="I21">
        <v>-110.4715343</v>
      </c>
      <c r="J21" s="1" t="str">
        <f t="shared" si="2"/>
        <v>Till</v>
      </c>
      <c r="K21" s="1" t="str">
        <f t="shared" si="3"/>
        <v>Grain Mount: 0.25 – 0.50 mm</v>
      </c>
      <c r="L21" t="s">
        <v>31</v>
      </c>
      <c r="M21" s="1" t="str">
        <f>HYPERLINK("https://geochem.nrcan.gc.ca/cdogs/content/kwd/kwd030533_e.htm", "Tur")</f>
        <v>Tur</v>
      </c>
      <c r="N21" t="s">
        <v>271</v>
      </c>
      <c r="O21" t="s">
        <v>272</v>
      </c>
      <c r="P21" t="s">
        <v>273</v>
      </c>
      <c r="Q21" t="s">
        <v>33</v>
      </c>
      <c r="R21" t="s">
        <v>274</v>
      </c>
      <c r="S21" t="s">
        <v>275</v>
      </c>
      <c r="T21" t="s">
        <v>276</v>
      </c>
      <c r="U21" t="s">
        <v>277</v>
      </c>
      <c r="V21" t="s">
        <v>278</v>
      </c>
      <c r="W21" t="s">
        <v>33</v>
      </c>
      <c r="X21" t="s">
        <v>279</v>
      </c>
      <c r="Y21" t="s">
        <v>163</v>
      </c>
      <c r="Z21" t="s">
        <v>280</v>
      </c>
      <c r="AA21" t="s">
        <v>281</v>
      </c>
    </row>
    <row r="22" spans="1:27" x14ac:dyDescent="0.3">
      <c r="A22" t="s">
        <v>282</v>
      </c>
      <c r="B22" t="s">
        <v>283</v>
      </c>
      <c r="C22" s="1" t="str">
        <f t="shared" si="0"/>
        <v>21:0293</v>
      </c>
      <c r="D22" s="1" t="str">
        <f t="shared" si="1"/>
        <v>21:0006</v>
      </c>
      <c r="E22" t="s">
        <v>169</v>
      </c>
      <c r="F22" t="s">
        <v>284</v>
      </c>
      <c r="H22">
        <v>64.528464499999998</v>
      </c>
      <c r="I22">
        <v>-110.4715343</v>
      </c>
      <c r="J22" s="1" t="str">
        <f t="shared" si="2"/>
        <v>Till</v>
      </c>
      <c r="K22" s="1" t="str">
        <f t="shared" si="3"/>
        <v>Grain Mount: 0.25 – 0.50 mm</v>
      </c>
      <c r="L22" t="s">
        <v>31</v>
      </c>
      <c r="M22" s="1" t="str">
        <f>HYPERLINK("https://geochem.nrcan.gc.ca/cdogs/content/kwd/kwd030533_e.htm", "Tur")</f>
        <v>Tur</v>
      </c>
      <c r="N22" t="s">
        <v>285</v>
      </c>
      <c r="O22" t="s">
        <v>286</v>
      </c>
      <c r="P22" t="s">
        <v>287</v>
      </c>
      <c r="Q22" t="s">
        <v>61</v>
      </c>
      <c r="R22" t="s">
        <v>288</v>
      </c>
      <c r="S22" t="s">
        <v>289</v>
      </c>
      <c r="T22" t="s">
        <v>290</v>
      </c>
      <c r="U22" t="s">
        <v>33</v>
      </c>
      <c r="V22" t="s">
        <v>291</v>
      </c>
      <c r="W22" t="s">
        <v>33</v>
      </c>
      <c r="X22" t="s">
        <v>79</v>
      </c>
      <c r="Y22" t="s">
        <v>292</v>
      </c>
      <c r="Z22" t="s">
        <v>293</v>
      </c>
      <c r="AA22" t="s">
        <v>294</v>
      </c>
    </row>
    <row r="23" spans="1:27" x14ac:dyDescent="0.3">
      <c r="A23" t="s">
        <v>295</v>
      </c>
      <c r="B23" t="s">
        <v>296</v>
      </c>
      <c r="C23" s="1" t="str">
        <f t="shared" si="0"/>
        <v>21:0293</v>
      </c>
      <c r="D23" s="1" t="str">
        <f t="shared" si="1"/>
        <v>21:0006</v>
      </c>
      <c r="E23" t="s">
        <v>169</v>
      </c>
      <c r="F23" t="s">
        <v>297</v>
      </c>
      <c r="H23">
        <v>64.528464499999998</v>
      </c>
      <c r="I23">
        <v>-110.4715343</v>
      </c>
      <c r="J23" s="1" t="str">
        <f t="shared" si="2"/>
        <v>Till</v>
      </c>
      <c r="K23" s="1" t="str">
        <f t="shared" si="3"/>
        <v>Grain Mount: 0.25 – 0.50 mm</v>
      </c>
      <c r="L23" t="s">
        <v>31</v>
      </c>
      <c r="M23" s="1" t="str">
        <f>HYPERLINK("https://geochem.nrcan.gc.ca/cdogs/content/kwd/kwd030120_e.htm", "Ilm")</f>
        <v>Ilm</v>
      </c>
      <c r="N23" t="s">
        <v>298</v>
      </c>
      <c r="O23" t="s">
        <v>143</v>
      </c>
      <c r="P23" t="s">
        <v>89</v>
      </c>
      <c r="Q23" t="s">
        <v>33</v>
      </c>
      <c r="R23" t="s">
        <v>299</v>
      </c>
      <c r="S23" t="s">
        <v>300</v>
      </c>
      <c r="T23" t="s">
        <v>301</v>
      </c>
      <c r="U23" t="s">
        <v>60</v>
      </c>
      <c r="V23" t="s">
        <v>302</v>
      </c>
      <c r="W23" t="s">
        <v>101</v>
      </c>
      <c r="X23" t="s">
        <v>303</v>
      </c>
      <c r="Y23" t="s">
        <v>304</v>
      </c>
      <c r="Z23" t="s">
        <v>172</v>
      </c>
      <c r="AA23" t="s">
        <v>305</v>
      </c>
    </row>
    <row r="24" spans="1:27" x14ac:dyDescent="0.3">
      <c r="A24" t="s">
        <v>306</v>
      </c>
      <c r="B24" t="s">
        <v>307</v>
      </c>
      <c r="C24" s="1" t="str">
        <f t="shared" si="0"/>
        <v>21:0293</v>
      </c>
      <c r="D24" s="1" t="str">
        <f t="shared" si="1"/>
        <v>21:0006</v>
      </c>
      <c r="E24" t="s">
        <v>169</v>
      </c>
      <c r="F24" t="s">
        <v>308</v>
      </c>
      <c r="H24">
        <v>64.528464499999998</v>
      </c>
      <c r="I24">
        <v>-110.4715343</v>
      </c>
      <c r="J24" s="1" t="str">
        <f t="shared" si="2"/>
        <v>Till</v>
      </c>
      <c r="K24" s="1" t="str">
        <f t="shared" si="3"/>
        <v>Grain Mount: 0.25 – 0.50 mm</v>
      </c>
      <c r="L24" t="s">
        <v>31</v>
      </c>
      <c r="M24" s="1" t="str">
        <f>HYPERLINK("https://geochem.nrcan.gc.ca/cdogs/content/kwd/kwd030120_e.htm", "Ilm")</f>
        <v>Ilm</v>
      </c>
      <c r="N24" t="s">
        <v>34</v>
      </c>
      <c r="O24" t="s">
        <v>33</v>
      </c>
      <c r="P24" t="s">
        <v>33</v>
      </c>
      <c r="Q24" t="s">
        <v>33</v>
      </c>
      <c r="R24" t="s">
        <v>309</v>
      </c>
      <c r="S24" t="s">
        <v>310</v>
      </c>
      <c r="T24" t="s">
        <v>311</v>
      </c>
      <c r="U24" t="s">
        <v>33</v>
      </c>
      <c r="V24" t="s">
        <v>312</v>
      </c>
      <c r="W24" t="s">
        <v>33</v>
      </c>
      <c r="X24" t="s">
        <v>313</v>
      </c>
      <c r="Y24" t="s">
        <v>314</v>
      </c>
      <c r="Z24" t="s">
        <v>50</v>
      </c>
      <c r="AA24" t="s">
        <v>315</v>
      </c>
    </row>
    <row r="25" spans="1:27" x14ac:dyDescent="0.3">
      <c r="A25" t="s">
        <v>316</v>
      </c>
      <c r="B25" t="s">
        <v>317</v>
      </c>
      <c r="C25" s="1" t="str">
        <f t="shared" si="0"/>
        <v>21:0293</v>
      </c>
      <c r="D25" s="1" t="str">
        <f t="shared" si="1"/>
        <v>21:0006</v>
      </c>
      <c r="E25" t="s">
        <v>169</v>
      </c>
      <c r="F25" t="s">
        <v>318</v>
      </c>
      <c r="H25">
        <v>64.528464499999998</v>
      </c>
      <c r="I25">
        <v>-110.4715343</v>
      </c>
      <c r="J25" s="1" t="str">
        <f t="shared" si="2"/>
        <v>Till</v>
      </c>
      <c r="K25" s="1" t="str">
        <f t="shared" si="3"/>
        <v>Grain Mount: 0.25 – 0.50 mm</v>
      </c>
      <c r="L25" t="s">
        <v>31</v>
      </c>
      <c r="M25" s="1" t="str">
        <f>HYPERLINK("https://geochem.nrcan.gc.ca/cdogs/content/kwd/kwd030533_e.htm", "Tur")</f>
        <v>Tur</v>
      </c>
      <c r="N25" t="s">
        <v>319</v>
      </c>
      <c r="O25" t="s">
        <v>320</v>
      </c>
      <c r="P25" t="s">
        <v>321</v>
      </c>
      <c r="Q25" t="s">
        <v>322</v>
      </c>
      <c r="R25" t="s">
        <v>323</v>
      </c>
      <c r="S25" t="s">
        <v>324</v>
      </c>
      <c r="T25" t="s">
        <v>293</v>
      </c>
      <c r="U25" t="s">
        <v>33</v>
      </c>
      <c r="V25" t="s">
        <v>325</v>
      </c>
      <c r="W25" t="s">
        <v>33</v>
      </c>
      <c r="X25" t="s">
        <v>326</v>
      </c>
      <c r="Y25" t="s">
        <v>128</v>
      </c>
      <c r="Z25" t="s">
        <v>327</v>
      </c>
      <c r="AA25" t="s">
        <v>328</v>
      </c>
    </row>
    <row r="26" spans="1:27" x14ac:dyDescent="0.3">
      <c r="A26" t="s">
        <v>329</v>
      </c>
      <c r="B26" t="s">
        <v>330</v>
      </c>
      <c r="C26" s="1" t="str">
        <f t="shared" si="0"/>
        <v>21:0293</v>
      </c>
      <c r="D26" s="1" t="str">
        <f t="shared" si="1"/>
        <v>21:0006</v>
      </c>
      <c r="E26" t="s">
        <v>169</v>
      </c>
      <c r="F26" t="s">
        <v>331</v>
      </c>
      <c r="H26">
        <v>64.528464499999998</v>
      </c>
      <c r="I26">
        <v>-110.4715343</v>
      </c>
      <c r="J26" s="1" t="str">
        <f t="shared" si="2"/>
        <v>Till</v>
      </c>
      <c r="K26" s="1" t="str">
        <f t="shared" si="3"/>
        <v>Grain Mount: 0.25 – 0.50 mm</v>
      </c>
      <c r="L26" t="s">
        <v>31</v>
      </c>
      <c r="M26" s="1" t="str">
        <f t="shared" ref="M26:M31" si="5">HYPERLINK("https://geochem.nrcan.gc.ca/cdogs/content/kwd/kwd030120_e.htm", "Ilm")</f>
        <v>Ilm</v>
      </c>
      <c r="N26" t="s">
        <v>332</v>
      </c>
      <c r="O26" t="s">
        <v>277</v>
      </c>
      <c r="P26" t="s">
        <v>333</v>
      </c>
      <c r="Q26" t="s">
        <v>33</v>
      </c>
      <c r="R26" t="s">
        <v>334</v>
      </c>
      <c r="S26" t="s">
        <v>335</v>
      </c>
      <c r="T26" t="s">
        <v>336</v>
      </c>
      <c r="U26" t="s">
        <v>277</v>
      </c>
      <c r="V26" t="s">
        <v>51</v>
      </c>
      <c r="W26" t="s">
        <v>33</v>
      </c>
      <c r="X26" t="s">
        <v>337</v>
      </c>
      <c r="Y26" t="s">
        <v>338</v>
      </c>
      <c r="Z26" t="s">
        <v>339</v>
      </c>
      <c r="AA26" t="s">
        <v>340</v>
      </c>
    </row>
    <row r="27" spans="1:27" x14ac:dyDescent="0.3">
      <c r="A27" t="s">
        <v>341</v>
      </c>
      <c r="B27" t="s">
        <v>342</v>
      </c>
      <c r="C27" s="1" t="str">
        <f t="shared" si="0"/>
        <v>21:0293</v>
      </c>
      <c r="D27" s="1" t="str">
        <f t="shared" si="1"/>
        <v>21:0006</v>
      </c>
      <c r="E27" t="s">
        <v>169</v>
      </c>
      <c r="F27" t="s">
        <v>343</v>
      </c>
      <c r="H27">
        <v>64.528464499999998</v>
      </c>
      <c r="I27">
        <v>-110.4715343</v>
      </c>
      <c r="J27" s="1" t="str">
        <f t="shared" si="2"/>
        <v>Till</v>
      </c>
      <c r="K27" s="1" t="str">
        <f t="shared" si="3"/>
        <v>Grain Mount: 0.25 – 0.50 mm</v>
      </c>
      <c r="L27" t="s">
        <v>31</v>
      </c>
      <c r="M27" s="1" t="str">
        <f t="shared" si="5"/>
        <v>Ilm</v>
      </c>
      <c r="N27" t="s">
        <v>81</v>
      </c>
      <c r="O27" t="s">
        <v>33</v>
      </c>
      <c r="P27" t="s">
        <v>344</v>
      </c>
      <c r="Q27" t="s">
        <v>273</v>
      </c>
      <c r="R27" t="s">
        <v>345</v>
      </c>
      <c r="S27" t="s">
        <v>346</v>
      </c>
      <c r="T27" t="s">
        <v>203</v>
      </c>
      <c r="U27" t="s">
        <v>347</v>
      </c>
      <c r="V27" t="s">
        <v>196</v>
      </c>
      <c r="W27" t="s">
        <v>348</v>
      </c>
      <c r="X27" t="s">
        <v>349</v>
      </c>
      <c r="Y27" t="s">
        <v>350</v>
      </c>
      <c r="Z27" t="s">
        <v>33</v>
      </c>
      <c r="AA27" t="s">
        <v>351</v>
      </c>
    </row>
    <row r="28" spans="1:27" x14ac:dyDescent="0.3">
      <c r="A28" t="s">
        <v>352</v>
      </c>
      <c r="B28" t="s">
        <v>353</v>
      </c>
      <c r="C28" s="1" t="str">
        <f t="shared" si="0"/>
        <v>21:0293</v>
      </c>
      <c r="D28" s="1" t="str">
        <f t="shared" si="1"/>
        <v>21:0006</v>
      </c>
      <c r="E28" t="s">
        <v>169</v>
      </c>
      <c r="F28" t="s">
        <v>354</v>
      </c>
      <c r="H28">
        <v>64.528464499999998</v>
      </c>
      <c r="I28">
        <v>-110.4715343</v>
      </c>
      <c r="J28" s="1" t="str">
        <f t="shared" si="2"/>
        <v>Till</v>
      </c>
      <c r="K28" s="1" t="str">
        <f t="shared" si="3"/>
        <v>Grain Mount: 0.25 – 0.50 mm</v>
      </c>
      <c r="L28" t="s">
        <v>31</v>
      </c>
      <c r="M28" s="1" t="str">
        <f t="shared" si="5"/>
        <v>Ilm</v>
      </c>
      <c r="N28" t="s">
        <v>222</v>
      </c>
      <c r="O28" t="s">
        <v>51</v>
      </c>
      <c r="P28" t="s">
        <v>355</v>
      </c>
      <c r="Q28" t="s">
        <v>61</v>
      </c>
      <c r="R28" t="s">
        <v>356</v>
      </c>
      <c r="S28" t="s">
        <v>357</v>
      </c>
      <c r="T28" t="s">
        <v>191</v>
      </c>
      <c r="U28" t="s">
        <v>312</v>
      </c>
      <c r="V28" t="s">
        <v>33</v>
      </c>
      <c r="W28" t="s">
        <v>358</v>
      </c>
      <c r="X28" t="s">
        <v>359</v>
      </c>
      <c r="Y28" t="s">
        <v>360</v>
      </c>
      <c r="Z28" t="s">
        <v>361</v>
      </c>
      <c r="AA28" t="s">
        <v>362</v>
      </c>
    </row>
    <row r="29" spans="1:27" x14ac:dyDescent="0.3">
      <c r="A29" t="s">
        <v>363</v>
      </c>
      <c r="B29" t="s">
        <v>364</v>
      </c>
      <c r="C29" s="1" t="str">
        <f t="shared" si="0"/>
        <v>21:0293</v>
      </c>
      <c r="D29" s="1" t="str">
        <f t="shared" si="1"/>
        <v>21:0006</v>
      </c>
      <c r="E29" t="s">
        <v>169</v>
      </c>
      <c r="F29" t="s">
        <v>365</v>
      </c>
      <c r="H29">
        <v>64.528464499999998</v>
      </c>
      <c r="I29">
        <v>-110.4715343</v>
      </c>
      <c r="J29" s="1" t="str">
        <f t="shared" si="2"/>
        <v>Till</v>
      </c>
      <c r="K29" s="1" t="str">
        <f t="shared" si="3"/>
        <v>Grain Mount: 0.25 – 0.50 mm</v>
      </c>
      <c r="L29" t="s">
        <v>31</v>
      </c>
      <c r="M29" s="1" t="str">
        <f t="shared" si="5"/>
        <v>Ilm</v>
      </c>
      <c r="N29" t="s">
        <v>154</v>
      </c>
      <c r="O29" t="s">
        <v>33</v>
      </c>
      <c r="P29" t="s">
        <v>366</v>
      </c>
      <c r="Q29" t="s">
        <v>33</v>
      </c>
      <c r="R29" t="s">
        <v>367</v>
      </c>
      <c r="S29" t="s">
        <v>368</v>
      </c>
      <c r="T29" t="s">
        <v>369</v>
      </c>
      <c r="U29" t="s">
        <v>33</v>
      </c>
      <c r="V29" t="s">
        <v>370</v>
      </c>
      <c r="W29" t="s">
        <v>122</v>
      </c>
      <c r="X29" t="s">
        <v>371</v>
      </c>
      <c r="Y29" t="s">
        <v>372</v>
      </c>
      <c r="Z29" t="s">
        <v>32</v>
      </c>
      <c r="AA29" t="s">
        <v>373</v>
      </c>
    </row>
    <row r="30" spans="1:27" x14ac:dyDescent="0.3">
      <c r="A30" t="s">
        <v>374</v>
      </c>
      <c r="B30" t="s">
        <v>375</v>
      </c>
      <c r="C30" s="1" t="str">
        <f t="shared" si="0"/>
        <v>21:0293</v>
      </c>
      <c r="D30" s="1" t="str">
        <f t="shared" si="1"/>
        <v>21:0006</v>
      </c>
      <c r="E30" t="s">
        <v>169</v>
      </c>
      <c r="F30" t="s">
        <v>376</v>
      </c>
      <c r="H30">
        <v>64.528464499999998</v>
      </c>
      <c r="I30">
        <v>-110.4715343</v>
      </c>
      <c r="J30" s="1" t="str">
        <f t="shared" si="2"/>
        <v>Till</v>
      </c>
      <c r="K30" s="1" t="str">
        <f t="shared" si="3"/>
        <v>Grain Mount: 0.25 – 0.50 mm</v>
      </c>
      <c r="L30" t="s">
        <v>31</v>
      </c>
      <c r="M30" s="1" t="str">
        <f t="shared" si="5"/>
        <v>Ilm</v>
      </c>
      <c r="N30" t="s">
        <v>358</v>
      </c>
      <c r="O30" t="s">
        <v>214</v>
      </c>
      <c r="P30" t="s">
        <v>221</v>
      </c>
      <c r="Q30" t="s">
        <v>33</v>
      </c>
      <c r="R30" t="s">
        <v>377</v>
      </c>
      <c r="S30" t="s">
        <v>151</v>
      </c>
      <c r="T30" t="s">
        <v>378</v>
      </c>
      <c r="U30" t="s">
        <v>33</v>
      </c>
      <c r="V30" t="s">
        <v>81</v>
      </c>
      <c r="W30" t="s">
        <v>101</v>
      </c>
      <c r="X30" t="s">
        <v>379</v>
      </c>
      <c r="Y30" t="s">
        <v>121</v>
      </c>
      <c r="Z30" t="s">
        <v>172</v>
      </c>
      <c r="AA30" t="s">
        <v>380</v>
      </c>
    </row>
    <row r="31" spans="1:27" x14ac:dyDescent="0.3">
      <c r="A31" t="s">
        <v>381</v>
      </c>
      <c r="B31" t="s">
        <v>382</v>
      </c>
      <c r="C31" s="1" t="str">
        <f t="shared" si="0"/>
        <v>21:0293</v>
      </c>
      <c r="D31" s="1" t="str">
        <f t="shared" si="1"/>
        <v>21:0006</v>
      </c>
      <c r="E31" t="s">
        <v>169</v>
      </c>
      <c r="F31" t="s">
        <v>383</v>
      </c>
      <c r="H31">
        <v>64.528464499999998</v>
      </c>
      <c r="I31">
        <v>-110.4715343</v>
      </c>
      <c r="J31" s="1" t="str">
        <f t="shared" si="2"/>
        <v>Till</v>
      </c>
      <c r="K31" s="1" t="str">
        <f t="shared" si="3"/>
        <v>Grain Mount: 0.25 – 0.50 mm</v>
      </c>
      <c r="L31" t="s">
        <v>31</v>
      </c>
      <c r="M31" s="1" t="str">
        <f t="shared" si="5"/>
        <v>Ilm</v>
      </c>
      <c r="N31" t="s">
        <v>66</v>
      </c>
      <c r="O31" t="s">
        <v>312</v>
      </c>
      <c r="P31" t="s">
        <v>33</v>
      </c>
      <c r="Q31" t="s">
        <v>384</v>
      </c>
      <c r="R31" t="s">
        <v>385</v>
      </c>
      <c r="S31" t="s">
        <v>386</v>
      </c>
      <c r="T31" t="s">
        <v>387</v>
      </c>
      <c r="U31" t="s">
        <v>33</v>
      </c>
      <c r="V31" t="s">
        <v>312</v>
      </c>
      <c r="W31" t="s">
        <v>33</v>
      </c>
      <c r="X31" t="s">
        <v>388</v>
      </c>
      <c r="Y31" t="s">
        <v>389</v>
      </c>
      <c r="Z31" t="s">
        <v>390</v>
      </c>
      <c r="AA31" t="s">
        <v>391</v>
      </c>
    </row>
    <row r="32" spans="1:27" x14ac:dyDescent="0.3">
      <c r="A32" t="s">
        <v>392</v>
      </c>
      <c r="B32" t="s">
        <v>393</v>
      </c>
      <c r="C32" s="1" t="str">
        <f t="shared" si="0"/>
        <v>21:0293</v>
      </c>
      <c r="D32" s="1" t="str">
        <f t="shared" si="1"/>
        <v>21:0006</v>
      </c>
      <c r="E32" t="s">
        <v>169</v>
      </c>
      <c r="F32" t="s">
        <v>394</v>
      </c>
      <c r="H32">
        <v>64.528464499999998</v>
      </c>
      <c r="I32">
        <v>-110.4715343</v>
      </c>
      <c r="J32" s="1" t="str">
        <f t="shared" si="2"/>
        <v>Till</v>
      </c>
      <c r="K32" s="1" t="str">
        <f t="shared" si="3"/>
        <v>Grain Mount: 0.25 – 0.50 mm</v>
      </c>
      <c r="L32" t="s">
        <v>31</v>
      </c>
      <c r="M32" s="1" t="str">
        <f>HYPERLINK("https://geochem.nrcan.gc.ca/cdogs/content/kwd/kwd030532_e.htm", "Amp")</f>
        <v>Amp</v>
      </c>
      <c r="N32" t="s">
        <v>395</v>
      </c>
      <c r="O32" t="s">
        <v>396</v>
      </c>
      <c r="P32" t="s">
        <v>33</v>
      </c>
      <c r="Q32" t="s">
        <v>397</v>
      </c>
      <c r="R32" t="s">
        <v>398</v>
      </c>
      <c r="S32" t="s">
        <v>399</v>
      </c>
      <c r="T32" t="s">
        <v>400</v>
      </c>
      <c r="U32" t="s">
        <v>33</v>
      </c>
      <c r="V32" t="s">
        <v>401</v>
      </c>
      <c r="W32" t="s">
        <v>33</v>
      </c>
      <c r="X32" t="s">
        <v>402</v>
      </c>
      <c r="Y32" t="s">
        <v>76</v>
      </c>
      <c r="Z32" t="s">
        <v>33</v>
      </c>
      <c r="AA32" t="s">
        <v>403</v>
      </c>
    </row>
    <row r="33" spans="1:27" x14ac:dyDescent="0.3">
      <c r="A33" t="s">
        <v>404</v>
      </c>
      <c r="B33" t="s">
        <v>405</v>
      </c>
      <c r="C33" s="1" t="str">
        <f t="shared" si="0"/>
        <v>21:0293</v>
      </c>
      <c r="D33" s="1" t="str">
        <f t="shared" si="1"/>
        <v>21:0006</v>
      </c>
      <c r="E33" t="s">
        <v>169</v>
      </c>
      <c r="F33" t="s">
        <v>406</v>
      </c>
      <c r="H33">
        <v>64.528464499999998</v>
      </c>
      <c r="I33">
        <v>-110.4715343</v>
      </c>
      <c r="J33" s="1" t="str">
        <f t="shared" si="2"/>
        <v>Till</v>
      </c>
      <c r="K33" s="1" t="str">
        <f t="shared" si="3"/>
        <v>Grain Mount: 0.25 – 0.50 mm</v>
      </c>
      <c r="L33" t="s">
        <v>31</v>
      </c>
      <c r="M33" s="1" t="str">
        <f>HYPERLINK("https://geochem.nrcan.gc.ca/cdogs/content/kwd/kwd030532_e.htm", "Amp")</f>
        <v>Amp</v>
      </c>
      <c r="N33" t="s">
        <v>407</v>
      </c>
      <c r="O33" t="s">
        <v>408</v>
      </c>
      <c r="P33" t="s">
        <v>33</v>
      </c>
      <c r="Q33" t="s">
        <v>409</v>
      </c>
      <c r="R33" t="s">
        <v>410</v>
      </c>
      <c r="S33" t="s">
        <v>411</v>
      </c>
      <c r="T33" t="s">
        <v>412</v>
      </c>
      <c r="U33" t="s">
        <v>413</v>
      </c>
      <c r="V33" t="s">
        <v>414</v>
      </c>
      <c r="W33" t="s">
        <v>93</v>
      </c>
      <c r="X33" t="s">
        <v>415</v>
      </c>
      <c r="Y33" t="s">
        <v>416</v>
      </c>
      <c r="Z33" t="s">
        <v>33</v>
      </c>
      <c r="AA33" t="s">
        <v>417</v>
      </c>
    </row>
    <row r="34" spans="1:27" x14ac:dyDescent="0.3">
      <c r="A34" t="s">
        <v>418</v>
      </c>
      <c r="B34" t="s">
        <v>419</v>
      </c>
      <c r="C34" s="1" t="str">
        <f t="shared" ref="C34:C65" si="6">HYPERLINK("https://geochem.nrcan.gc.ca/cdogs/content/bdl/bdl210293_e.htm", "21:0293")</f>
        <v>21:0293</v>
      </c>
      <c r="D34" s="1" t="str">
        <f t="shared" ref="D34:D65" si="7">HYPERLINK("https://geochem.nrcan.gc.ca/cdogs/content/svy/svy210006_e.htm", "21:0006")</f>
        <v>21:0006</v>
      </c>
      <c r="E34" t="s">
        <v>169</v>
      </c>
      <c r="F34" t="s">
        <v>420</v>
      </c>
      <c r="H34">
        <v>64.528464499999998</v>
      </c>
      <c r="I34">
        <v>-110.4715343</v>
      </c>
      <c r="J34" s="1" t="str">
        <f t="shared" ref="J34:J65" si="8">HYPERLINK("https://geochem.nrcan.gc.ca/cdogs/content/kwd/kwd020044_e.htm", "Till")</f>
        <v>Till</v>
      </c>
      <c r="K34" s="1" t="str">
        <f t="shared" ref="K34:K65" si="9">HYPERLINK("https://geochem.nrcan.gc.ca/cdogs/content/kwd/kwd080043_e.htm", "Grain Mount: 0.25 – 0.50 mm")</f>
        <v>Grain Mount: 0.25 – 0.50 mm</v>
      </c>
      <c r="L34" t="s">
        <v>31</v>
      </c>
      <c r="M34" s="1" t="str">
        <f>HYPERLINK("https://geochem.nrcan.gc.ca/cdogs/content/kwd/kwd030120_e.htm", "Ilm")</f>
        <v>Ilm</v>
      </c>
      <c r="N34" t="s">
        <v>76</v>
      </c>
      <c r="O34" t="s">
        <v>33</v>
      </c>
      <c r="P34" t="s">
        <v>33</v>
      </c>
      <c r="Q34" t="s">
        <v>333</v>
      </c>
      <c r="R34" t="s">
        <v>421</v>
      </c>
      <c r="S34" t="s">
        <v>422</v>
      </c>
      <c r="T34" t="s">
        <v>423</v>
      </c>
      <c r="U34" t="s">
        <v>33</v>
      </c>
      <c r="V34" t="s">
        <v>196</v>
      </c>
      <c r="W34" t="s">
        <v>226</v>
      </c>
      <c r="X34" t="s">
        <v>424</v>
      </c>
      <c r="Y34" t="s">
        <v>425</v>
      </c>
      <c r="Z34" t="s">
        <v>33</v>
      </c>
      <c r="AA34" t="s">
        <v>426</v>
      </c>
    </row>
    <row r="35" spans="1:27" x14ac:dyDescent="0.3">
      <c r="A35" t="s">
        <v>427</v>
      </c>
      <c r="B35" t="s">
        <v>428</v>
      </c>
      <c r="C35" s="1" t="str">
        <f t="shared" si="6"/>
        <v>21:0293</v>
      </c>
      <c r="D35" s="1" t="str">
        <f t="shared" si="7"/>
        <v>21:0006</v>
      </c>
      <c r="E35" t="s">
        <v>169</v>
      </c>
      <c r="F35" t="s">
        <v>429</v>
      </c>
      <c r="H35">
        <v>64.528464499999998</v>
      </c>
      <c r="I35">
        <v>-110.4715343</v>
      </c>
      <c r="J35" s="1" t="str">
        <f t="shared" si="8"/>
        <v>Till</v>
      </c>
      <c r="K35" s="1" t="str">
        <f t="shared" si="9"/>
        <v>Grain Mount: 0.25 – 0.50 mm</v>
      </c>
      <c r="L35" t="s">
        <v>31</v>
      </c>
      <c r="M35" s="1" t="str">
        <f>HYPERLINK("https://geochem.nrcan.gc.ca/cdogs/content/kwd/kwd030536_e.htm", "Lcx")</f>
        <v>Lcx</v>
      </c>
      <c r="N35" t="s">
        <v>32</v>
      </c>
      <c r="O35" t="s">
        <v>33</v>
      </c>
      <c r="P35" t="s">
        <v>430</v>
      </c>
      <c r="Q35" t="s">
        <v>33</v>
      </c>
      <c r="R35" t="s">
        <v>431</v>
      </c>
      <c r="S35" t="s">
        <v>432</v>
      </c>
      <c r="T35" t="s">
        <v>433</v>
      </c>
      <c r="U35" t="s">
        <v>128</v>
      </c>
      <c r="V35" t="s">
        <v>434</v>
      </c>
      <c r="W35" t="s">
        <v>89</v>
      </c>
      <c r="X35" t="s">
        <v>435</v>
      </c>
      <c r="Y35" t="s">
        <v>436</v>
      </c>
      <c r="Z35" t="s">
        <v>437</v>
      </c>
      <c r="AA35" t="s">
        <v>438</v>
      </c>
    </row>
    <row r="36" spans="1:27" x14ac:dyDescent="0.3">
      <c r="A36" t="s">
        <v>439</v>
      </c>
      <c r="B36" t="s">
        <v>440</v>
      </c>
      <c r="C36" s="1" t="str">
        <f t="shared" si="6"/>
        <v>21:0293</v>
      </c>
      <c r="D36" s="1" t="str">
        <f t="shared" si="7"/>
        <v>21:0006</v>
      </c>
      <c r="E36" t="s">
        <v>169</v>
      </c>
      <c r="F36" t="s">
        <v>441</v>
      </c>
      <c r="H36">
        <v>64.528464499999998</v>
      </c>
      <c r="I36">
        <v>-110.4715343</v>
      </c>
      <c r="J36" s="1" t="str">
        <f t="shared" si="8"/>
        <v>Till</v>
      </c>
      <c r="K36" s="1" t="str">
        <f t="shared" si="9"/>
        <v>Grain Mount: 0.25 – 0.50 mm</v>
      </c>
      <c r="L36" t="s">
        <v>31</v>
      </c>
      <c r="M36" s="1" t="str">
        <f>HYPERLINK("https://geochem.nrcan.gc.ca/cdogs/content/kwd/kwd030120_e.htm", "Ilm")</f>
        <v>Ilm</v>
      </c>
      <c r="N36" t="s">
        <v>333</v>
      </c>
      <c r="O36" t="s">
        <v>51</v>
      </c>
      <c r="P36" t="s">
        <v>61</v>
      </c>
      <c r="Q36" t="s">
        <v>93</v>
      </c>
      <c r="R36" t="s">
        <v>442</v>
      </c>
      <c r="S36" t="s">
        <v>89</v>
      </c>
      <c r="T36" t="s">
        <v>443</v>
      </c>
      <c r="U36" t="s">
        <v>226</v>
      </c>
      <c r="V36" t="s">
        <v>105</v>
      </c>
      <c r="W36" t="s">
        <v>33</v>
      </c>
      <c r="X36" t="s">
        <v>444</v>
      </c>
      <c r="Y36" t="s">
        <v>445</v>
      </c>
      <c r="Z36" t="s">
        <v>77</v>
      </c>
      <c r="AA36" t="s">
        <v>446</v>
      </c>
    </row>
    <row r="37" spans="1:27" x14ac:dyDescent="0.3">
      <c r="A37" t="s">
        <v>447</v>
      </c>
      <c r="B37" t="s">
        <v>448</v>
      </c>
      <c r="C37" s="1" t="str">
        <f t="shared" si="6"/>
        <v>21:0293</v>
      </c>
      <c r="D37" s="1" t="str">
        <f t="shared" si="7"/>
        <v>21:0006</v>
      </c>
      <c r="E37" t="s">
        <v>169</v>
      </c>
      <c r="F37" t="s">
        <v>449</v>
      </c>
      <c r="H37">
        <v>64.528464499999998</v>
      </c>
      <c r="I37">
        <v>-110.4715343</v>
      </c>
      <c r="J37" s="1" t="str">
        <f t="shared" si="8"/>
        <v>Till</v>
      </c>
      <c r="K37" s="1" t="str">
        <f t="shared" si="9"/>
        <v>Grain Mount: 0.25 – 0.50 mm</v>
      </c>
      <c r="L37" t="s">
        <v>31</v>
      </c>
      <c r="M37" s="1" t="str">
        <f>HYPERLINK("https://geochem.nrcan.gc.ca/cdogs/content/kwd/kwd030120_e.htm", "Ilm")</f>
        <v>Ilm</v>
      </c>
      <c r="N37" t="s">
        <v>128</v>
      </c>
      <c r="O37" t="s">
        <v>33</v>
      </c>
      <c r="P37" t="s">
        <v>33</v>
      </c>
      <c r="Q37" t="s">
        <v>450</v>
      </c>
      <c r="R37" t="s">
        <v>451</v>
      </c>
      <c r="S37" t="s">
        <v>452</v>
      </c>
      <c r="T37" t="s">
        <v>453</v>
      </c>
      <c r="U37" t="s">
        <v>93</v>
      </c>
      <c r="V37" t="s">
        <v>33</v>
      </c>
      <c r="W37" t="s">
        <v>33</v>
      </c>
      <c r="X37" t="s">
        <v>454</v>
      </c>
      <c r="Y37" t="s">
        <v>455</v>
      </c>
      <c r="Z37" t="s">
        <v>105</v>
      </c>
      <c r="AA37" t="s">
        <v>456</v>
      </c>
    </row>
    <row r="38" spans="1:27" x14ac:dyDescent="0.3">
      <c r="A38" t="s">
        <v>457</v>
      </c>
      <c r="B38" t="s">
        <v>458</v>
      </c>
      <c r="C38" s="1" t="str">
        <f t="shared" si="6"/>
        <v>21:0293</v>
      </c>
      <c r="D38" s="1" t="str">
        <f t="shared" si="7"/>
        <v>21:0006</v>
      </c>
      <c r="E38" t="s">
        <v>169</v>
      </c>
      <c r="F38" t="s">
        <v>459</v>
      </c>
      <c r="H38">
        <v>64.528464499999998</v>
      </c>
      <c r="I38">
        <v>-110.4715343</v>
      </c>
      <c r="J38" s="1" t="str">
        <f t="shared" si="8"/>
        <v>Till</v>
      </c>
      <c r="K38" s="1" t="str">
        <f t="shared" si="9"/>
        <v>Grain Mount: 0.25 – 0.50 mm</v>
      </c>
      <c r="L38" t="s">
        <v>31</v>
      </c>
      <c r="M38" s="1" t="str">
        <f>HYPERLINK("https://geochem.nrcan.gc.ca/cdogs/content/kwd/kwd030536_e.htm", "Lcx")</f>
        <v>Lcx</v>
      </c>
      <c r="N38" t="s">
        <v>222</v>
      </c>
      <c r="O38" t="s">
        <v>33</v>
      </c>
      <c r="P38" t="s">
        <v>33</v>
      </c>
      <c r="Q38" t="s">
        <v>189</v>
      </c>
      <c r="R38" t="s">
        <v>460</v>
      </c>
      <c r="S38" t="s">
        <v>461</v>
      </c>
      <c r="T38" t="s">
        <v>462</v>
      </c>
      <c r="U38" t="s">
        <v>51</v>
      </c>
      <c r="V38" t="s">
        <v>332</v>
      </c>
      <c r="W38" t="s">
        <v>33</v>
      </c>
      <c r="X38" t="s">
        <v>463</v>
      </c>
      <c r="Y38" t="s">
        <v>464</v>
      </c>
      <c r="Z38" t="s">
        <v>33</v>
      </c>
      <c r="AA38" t="s">
        <v>465</v>
      </c>
    </row>
    <row r="39" spans="1:27" x14ac:dyDescent="0.3">
      <c r="A39" t="s">
        <v>466</v>
      </c>
      <c r="B39" t="s">
        <v>467</v>
      </c>
      <c r="C39" s="1" t="str">
        <f t="shared" si="6"/>
        <v>21:0293</v>
      </c>
      <c r="D39" s="1" t="str">
        <f t="shared" si="7"/>
        <v>21:0006</v>
      </c>
      <c r="E39" t="s">
        <v>169</v>
      </c>
      <c r="F39" t="s">
        <v>468</v>
      </c>
      <c r="H39">
        <v>64.528464499999998</v>
      </c>
      <c r="I39">
        <v>-110.4715343</v>
      </c>
      <c r="J39" s="1" t="str">
        <f t="shared" si="8"/>
        <v>Till</v>
      </c>
      <c r="K39" s="1" t="str">
        <f t="shared" si="9"/>
        <v>Grain Mount: 0.25 – 0.50 mm</v>
      </c>
      <c r="L39" t="s">
        <v>31</v>
      </c>
      <c r="M39" s="1" t="str">
        <f>HYPERLINK("https://geochem.nrcan.gc.ca/cdogs/content/kwd/kwd030120_e.htm", "Ilm")</f>
        <v>Ilm</v>
      </c>
      <c r="N39" t="s">
        <v>100</v>
      </c>
      <c r="O39" t="s">
        <v>33</v>
      </c>
      <c r="P39" t="s">
        <v>469</v>
      </c>
      <c r="Q39" t="s">
        <v>358</v>
      </c>
      <c r="R39" t="s">
        <v>470</v>
      </c>
      <c r="S39" t="s">
        <v>471</v>
      </c>
      <c r="T39" t="s">
        <v>472</v>
      </c>
      <c r="U39" t="s">
        <v>473</v>
      </c>
      <c r="V39" t="s">
        <v>33</v>
      </c>
      <c r="W39" t="s">
        <v>33</v>
      </c>
      <c r="X39" t="s">
        <v>474</v>
      </c>
      <c r="Y39" t="s">
        <v>475</v>
      </c>
      <c r="Z39" t="s">
        <v>476</v>
      </c>
      <c r="AA39" t="s">
        <v>477</v>
      </c>
    </row>
    <row r="40" spans="1:27" x14ac:dyDescent="0.3">
      <c r="A40" t="s">
        <v>478</v>
      </c>
      <c r="B40" t="s">
        <v>479</v>
      </c>
      <c r="C40" s="1" t="str">
        <f t="shared" si="6"/>
        <v>21:0293</v>
      </c>
      <c r="D40" s="1" t="str">
        <f t="shared" si="7"/>
        <v>21:0006</v>
      </c>
      <c r="E40" t="s">
        <v>169</v>
      </c>
      <c r="F40" t="s">
        <v>480</v>
      </c>
      <c r="H40">
        <v>64.528464499999998</v>
      </c>
      <c r="I40">
        <v>-110.4715343</v>
      </c>
      <c r="J40" s="1" t="str">
        <f t="shared" si="8"/>
        <v>Till</v>
      </c>
      <c r="K40" s="1" t="str">
        <f t="shared" si="9"/>
        <v>Grain Mount: 0.25 – 0.50 mm</v>
      </c>
      <c r="L40" t="s">
        <v>31</v>
      </c>
      <c r="M40" s="1" t="str">
        <f>HYPERLINK("https://geochem.nrcan.gc.ca/cdogs/content/kwd/kwd030120_e.htm", "Ilm")</f>
        <v>Ilm</v>
      </c>
      <c r="N40" t="s">
        <v>222</v>
      </c>
      <c r="O40" t="s">
        <v>33</v>
      </c>
      <c r="P40" t="s">
        <v>60</v>
      </c>
      <c r="Q40" t="s">
        <v>34</v>
      </c>
      <c r="R40" t="s">
        <v>481</v>
      </c>
      <c r="S40" t="s">
        <v>482</v>
      </c>
      <c r="T40" t="s">
        <v>483</v>
      </c>
      <c r="U40" t="s">
        <v>287</v>
      </c>
      <c r="V40" t="s">
        <v>33</v>
      </c>
      <c r="W40" t="s">
        <v>33</v>
      </c>
      <c r="X40" t="s">
        <v>484</v>
      </c>
      <c r="Y40" t="s">
        <v>485</v>
      </c>
      <c r="Z40" t="s">
        <v>486</v>
      </c>
      <c r="AA40" t="s">
        <v>487</v>
      </c>
    </row>
    <row r="41" spans="1:27" x14ac:dyDescent="0.3">
      <c r="A41" t="s">
        <v>488</v>
      </c>
      <c r="B41" t="s">
        <v>489</v>
      </c>
      <c r="C41" s="1" t="str">
        <f t="shared" si="6"/>
        <v>21:0293</v>
      </c>
      <c r="D41" s="1" t="str">
        <f t="shared" si="7"/>
        <v>21:0006</v>
      </c>
      <c r="E41" t="s">
        <v>169</v>
      </c>
      <c r="F41" t="s">
        <v>490</v>
      </c>
      <c r="H41">
        <v>64.528464499999998</v>
      </c>
      <c r="I41">
        <v>-110.4715343</v>
      </c>
      <c r="J41" s="1" t="str">
        <f t="shared" si="8"/>
        <v>Till</v>
      </c>
      <c r="K41" s="1" t="str">
        <f t="shared" si="9"/>
        <v>Grain Mount: 0.25 – 0.50 mm</v>
      </c>
      <c r="L41" t="s">
        <v>31</v>
      </c>
      <c r="M41" s="1" t="str">
        <f>HYPERLINK("https://geochem.nrcan.gc.ca/cdogs/content/kwd/kwd030120_e.htm", "Ilm")</f>
        <v>Ilm</v>
      </c>
      <c r="N41" t="s">
        <v>81</v>
      </c>
      <c r="O41" t="s">
        <v>33</v>
      </c>
      <c r="P41" t="s">
        <v>66</v>
      </c>
      <c r="Q41" t="s">
        <v>33</v>
      </c>
      <c r="R41" t="s">
        <v>491</v>
      </c>
      <c r="S41" t="s">
        <v>492</v>
      </c>
      <c r="T41" t="s">
        <v>493</v>
      </c>
      <c r="U41" t="s">
        <v>33</v>
      </c>
      <c r="V41" t="s">
        <v>66</v>
      </c>
      <c r="W41" t="s">
        <v>33</v>
      </c>
      <c r="X41" t="s">
        <v>494</v>
      </c>
      <c r="Y41" t="s">
        <v>495</v>
      </c>
      <c r="Z41" t="s">
        <v>327</v>
      </c>
      <c r="AA41" t="s">
        <v>496</v>
      </c>
    </row>
    <row r="42" spans="1:27" x14ac:dyDescent="0.3">
      <c r="A42" t="s">
        <v>497</v>
      </c>
      <c r="B42" t="s">
        <v>498</v>
      </c>
      <c r="C42" s="1" t="str">
        <f t="shared" si="6"/>
        <v>21:0293</v>
      </c>
      <c r="D42" s="1" t="str">
        <f t="shared" si="7"/>
        <v>21:0006</v>
      </c>
      <c r="E42" t="s">
        <v>169</v>
      </c>
      <c r="F42" t="s">
        <v>499</v>
      </c>
      <c r="H42">
        <v>64.528464499999998</v>
      </c>
      <c r="I42">
        <v>-110.4715343</v>
      </c>
      <c r="J42" s="1" t="str">
        <f t="shared" si="8"/>
        <v>Till</v>
      </c>
      <c r="K42" s="1" t="str">
        <f t="shared" si="9"/>
        <v>Grain Mount: 0.25 – 0.50 mm</v>
      </c>
      <c r="L42" t="s">
        <v>31</v>
      </c>
      <c r="M42" s="1" t="str">
        <f>HYPERLINK("https://geochem.nrcan.gc.ca/cdogs/content/kwd/kwd030120_e.htm", "Ilm")</f>
        <v>Ilm</v>
      </c>
      <c r="N42" t="s">
        <v>128</v>
      </c>
      <c r="O42" t="s">
        <v>33</v>
      </c>
      <c r="P42" t="s">
        <v>59</v>
      </c>
      <c r="Q42" t="s">
        <v>500</v>
      </c>
      <c r="R42" t="s">
        <v>501</v>
      </c>
      <c r="S42" t="s">
        <v>502</v>
      </c>
      <c r="T42" t="s">
        <v>503</v>
      </c>
      <c r="U42" t="s">
        <v>33</v>
      </c>
      <c r="V42" t="s">
        <v>476</v>
      </c>
      <c r="W42" t="s">
        <v>504</v>
      </c>
      <c r="X42" t="s">
        <v>505</v>
      </c>
      <c r="Y42" t="s">
        <v>506</v>
      </c>
      <c r="Z42" t="s">
        <v>507</v>
      </c>
      <c r="AA42" t="s">
        <v>508</v>
      </c>
    </row>
    <row r="43" spans="1:27" x14ac:dyDescent="0.3">
      <c r="A43" t="s">
        <v>509</v>
      </c>
      <c r="B43" t="s">
        <v>510</v>
      </c>
      <c r="C43" s="1" t="str">
        <f t="shared" si="6"/>
        <v>21:0293</v>
      </c>
      <c r="D43" s="1" t="str">
        <f t="shared" si="7"/>
        <v>21:0006</v>
      </c>
      <c r="E43" t="s">
        <v>169</v>
      </c>
      <c r="F43" t="s">
        <v>511</v>
      </c>
      <c r="H43">
        <v>64.528464499999998</v>
      </c>
      <c r="I43">
        <v>-110.4715343</v>
      </c>
      <c r="J43" s="1" t="str">
        <f t="shared" si="8"/>
        <v>Till</v>
      </c>
      <c r="K43" s="1" t="str">
        <f t="shared" si="9"/>
        <v>Grain Mount: 0.25 – 0.50 mm</v>
      </c>
      <c r="L43" t="s">
        <v>31</v>
      </c>
      <c r="M43" s="1" t="str">
        <f>HYPERLINK("https://geochem.nrcan.gc.ca/cdogs/content/kwd/kwd030120_e.htm", "Ilm")</f>
        <v>Ilm</v>
      </c>
      <c r="N43" t="s">
        <v>34</v>
      </c>
      <c r="O43" t="s">
        <v>75</v>
      </c>
      <c r="P43" t="s">
        <v>277</v>
      </c>
      <c r="Q43" t="s">
        <v>33</v>
      </c>
      <c r="R43" t="s">
        <v>512</v>
      </c>
      <c r="S43" t="s">
        <v>513</v>
      </c>
      <c r="T43" t="s">
        <v>514</v>
      </c>
      <c r="U43" t="s">
        <v>150</v>
      </c>
      <c r="V43" t="s">
        <v>66</v>
      </c>
      <c r="W43" t="s">
        <v>221</v>
      </c>
      <c r="X43" t="s">
        <v>515</v>
      </c>
      <c r="Y43" t="s">
        <v>516</v>
      </c>
      <c r="Z43" t="s">
        <v>517</v>
      </c>
      <c r="AA43" t="s">
        <v>518</v>
      </c>
    </row>
    <row r="44" spans="1:27" x14ac:dyDescent="0.3">
      <c r="A44" t="s">
        <v>519</v>
      </c>
      <c r="B44" t="s">
        <v>520</v>
      </c>
      <c r="C44" s="1" t="str">
        <f t="shared" si="6"/>
        <v>21:0293</v>
      </c>
      <c r="D44" s="1" t="str">
        <f t="shared" si="7"/>
        <v>21:0006</v>
      </c>
      <c r="E44" t="s">
        <v>169</v>
      </c>
      <c r="F44" t="s">
        <v>521</v>
      </c>
      <c r="H44">
        <v>64.528464499999998</v>
      </c>
      <c r="I44">
        <v>-110.4715343</v>
      </c>
      <c r="J44" s="1" t="str">
        <f t="shared" si="8"/>
        <v>Till</v>
      </c>
      <c r="K44" s="1" t="str">
        <f t="shared" si="9"/>
        <v>Grain Mount: 0.25 – 0.50 mm</v>
      </c>
      <c r="L44" t="s">
        <v>31</v>
      </c>
      <c r="M44" s="1" t="str">
        <f>HYPERLINK("https://geochem.nrcan.gc.ca/cdogs/content/kwd/kwd030538_e.htm", "Mg_Ilm")</f>
        <v>Mg_Ilm</v>
      </c>
      <c r="N44" t="s">
        <v>522</v>
      </c>
      <c r="O44" t="s">
        <v>172</v>
      </c>
      <c r="P44" t="s">
        <v>355</v>
      </c>
      <c r="Q44" t="s">
        <v>523</v>
      </c>
      <c r="R44" t="s">
        <v>524</v>
      </c>
      <c r="S44" t="s">
        <v>525</v>
      </c>
      <c r="T44" t="s">
        <v>526</v>
      </c>
      <c r="U44" t="s">
        <v>527</v>
      </c>
      <c r="V44" t="s">
        <v>528</v>
      </c>
      <c r="W44" t="s">
        <v>33</v>
      </c>
      <c r="X44" t="s">
        <v>529</v>
      </c>
      <c r="Y44" t="s">
        <v>530</v>
      </c>
      <c r="Z44" t="s">
        <v>33</v>
      </c>
      <c r="AA44" t="s">
        <v>531</v>
      </c>
    </row>
    <row r="45" spans="1:27" x14ac:dyDescent="0.3">
      <c r="A45" t="s">
        <v>532</v>
      </c>
      <c r="B45" t="s">
        <v>533</v>
      </c>
      <c r="C45" s="1" t="str">
        <f t="shared" si="6"/>
        <v>21:0293</v>
      </c>
      <c r="D45" s="1" t="str">
        <f t="shared" si="7"/>
        <v>21:0006</v>
      </c>
      <c r="E45" t="s">
        <v>169</v>
      </c>
      <c r="F45" t="s">
        <v>534</v>
      </c>
      <c r="H45">
        <v>64.528464499999998</v>
      </c>
      <c r="I45">
        <v>-110.4715343</v>
      </c>
      <c r="J45" s="1" t="str">
        <f t="shared" si="8"/>
        <v>Till</v>
      </c>
      <c r="K45" s="1" t="str">
        <f t="shared" si="9"/>
        <v>Grain Mount: 0.25 – 0.50 mm</v>
      </c>
      <c r="L45" t="s">
        <v>31</v>
      </c>
      <c r="M45" s="1" t="str">
        <f>HYPERLINK("https://geochem.nrcan.gc.ca/cdogs/content/kwd/kwd030120_e.htm", "Ilm")</f>
        <v>Ilm</v>
      </c>
      <c r="N45" t="s">
        <v>332</v>
      </c>
      <c r="O45" t="s">
        <v>163</v>
      </c>
      <c r="P45" t="s">
        <v>66</v>
      </c>
      <c r="Q45" t="s">
        <v>535</v>
      </c>
      <c r="R45" t="s">
        <v>536</v>
      </c>
      <c r="S45" t="s">
        <v>108</v>
      </c>
      <c r="T45" t="s">
        <v>537</v>
      </c>
      <c r="U45" t="s">
        <v>33</v>
      </c>
      <c r="V45" t="s">
        <v>33</v>
      </c>
      <c r="W45" t="s">
        <v>33</v>
      </c>
      <c r="X45" t="s">
        <v>538</v>
      </c>
      <c r="Y45" t="s">
        <v>412</v>
      </c>
      <c r="Z45" t="s">
        <v>539</v>
      </c>
      <c r="AA45" t="s">
        <v>540</v>
      </c>
    </row>
    <row r="46" spans="1:27" x14ac:dyDescent="0.3">
      <c r="A46" t="s">
        <v>541</v>
      </c>
      <c r="B46" t="s">
        <v>542</v>
      </c>
      <c r="C46" s="1" t="str">
        <f t="shared" si="6"/>
        <v>21:0293</v>
      </c>
      <c r="D46" s="1" t="str">
        <f t="shared" si="7"/>
        <v>21:0006</v>
      </c>
      <c r="E46" t="s">
        <v>169</v>
      </c>
      <c r="F46" t="s">
        <v>543</v>
      </c>
      <c r="H46">
        <v>64.528464499999998</v>
      </c>
      <c r="I46">
        <v>-110.4715343</v>
      </c>
      <c r="J46" s="1" t="str">
        <f t="shared" si="8"/>
        <v>Till</v>
      </c>
      <c r="K46" s="1" t="str">
        <f t="shared" si="9"/>
        <v>Grain Mount: 0.25 – 0.50 mm</v>
      </c>
      <c r="L46" t="s">
        <v>31</v>
      </c>
      <c r="M46" s="1" t="str">
        <f>HYPERLINK("https://geochem.nrcan.gc.ca/cdogs/content/kwd/kwd030536_e.htm", "Lcx")</f>
        <v>Lcx</v>
      </c>
      <c r="N46" t="s">
        <v>544</v>
      </c>
      <c r="O46" t="s">
        <v>226</v>
      </c>
      <c r="P46" t="s">
        <v>114</v>
      </c>
      <c r="Q46" t="s">
        <v>397</v>
      </c>
      <c r="R46" t="s">
        <v>545</v>
      </c>
      <c r="S46" t="s">
        <v>434</v>
      </c>
      <c r="T46" t="s">
        <v>485</v>
      </c>
      <c r="U46" t="s">
        <v>33</v>
      </c>
      <c r="V46" t="s">
        <v>528</v>
      </c>
      <c r="W46" t="s">
        <v>259</v>
      </c>
      <c r="X46" t="s">
        <v>546</v>
      </c>
      <c r="Y46" t="s">
        <v>547</v>
      </c>
      <c r="Z46" t="s">
        <v>172</v>
      </c>
      <c r="AA46" t="s">
        <v>548</v>
      </c>
    </row>
    <row r="47" spans="1:27" x14ac:dyDescent="0.3">
      <c r="A47" t="s">
        <v>549</v>
      </c>
      <c r="B47" t="s">
        <v>550</v>
      </c>
      <c r="C47" s="1" t="str">
        <f t="shared" si="6"/>
        <v>21:0293</v>
      </c>
      <c r="D47" s="1" t="str">
        <f t="shared" si="7"/>
        <v>21:0006</v>
      </c>
      <c r="E47" t="s">
        <v>169</v>
      </c>
      <c r="F47" t="s">
        <v>551</v>
      </c>
      <c r="H47">
        <v>64.528464499999998</v>
      </c>
      <c r="I47">
        <v>-110.4715343</v>
      </c>
      <c r="J47" s="1" t="str">
        <f t="shared" si="8"/>
        <v>Till</v>
      </c>
      <c r="K47" s="1" t="str">
        <f t="shared" si="9"/>
        <v>Grain Mount: 0.25 – 0.50 mm</v>
      </c>
      <c r="L47" t="s">
        <v>31</v>
      </c>
      <c r="M47" s="1" t="str">
        <f>HYPERLINK("https://geochem.nrcan.gc.ca/cdogs/content/kwd/kwd030541_e.htm", "Ti_Mag")</f>
        <v>Ti_Mag</v>
      </c>
      <c r="N47" t="s">
        <v>476</v>
      </c>
      <c r="O47" t="s">
        <v>33</v>
      </c>
      <c r="P47" t="s">
        <v>552</v>
      </c>
      <c r="Q47" t="s">
        <v>196</v>
      </c>
      <c r="R47" t="s">
        <v>553</v>
      </c>
      <c r="S47" t="s">
        <v>358</v>
      </c>
      <c r="T47" t="s">
        <v>554</v>
      </c>
      <c r="U47" t="s">
        <v>33</v>
      </c>
      <c r="V47" t="s">
        <v>339</v>
      </c>
      <c r="W47" t="s">
        <v>163</v>
      </c>
      <c r="X47" t="s">
        <v>555</v>
      </c>
      <c r="Y47" t="s">
        <v>556</v>
      </c>
      <c r="Z47" t="s">
        <v>33</v>
      </c>
      <c r="AA47" t="s">
        <v>557</v>
      </c>
    </row>
    <row r="48" spans="1:27" x14ac:dyDescent="0.3">
      <c r="A48" t="s">
        <v>558</v>
      </c>
      <c r="B48" t="s">
        <v>559</v>
      </c>
      <c r="C48" s="1" t="str">
        <f t="shared" si="6"/>
        <v>21:0293</v>
      </c>
      <c r="D48" s="1" t="str">
        <f t="shared" si="7"/>
        <v>21:0006</v>
      </c>
      <c r="E48" t="s">
        <v>560</v>
      </c>
      <c r="F48" t="s">
        <v>561</v>
      </c>
      <c r="H48">
        <v>64.540542700000003</v>
      </c>
      <c r="I48">
        <v>-110.2791316</v>
      </c>
      <c r="J48" s="1" t="str">
        <f t="shared" si="8"/>
        <v>Till</v>
      </c>
      <c r="K48" s="1" t="str">
        <f t="shared" si="9"/>
        <v>Grain Mount: 0.25 – 0.50 mm</v>
      </c>
      <c r="L48" t="s">
        <v>31</v>
      </c>
      <c r="M48" s="1" t="str">
        <f t="shared" ref="M48:M55" si="10">HYPERLINK("https://geochem.nrcan.gc.ca/cdogs/content/kwd/kwd030120_e.htm", "Ilm")</f>
        <v>Ilm</v>
      </c>
      <c r="N48" t="s">
        <v>222</v>
      </c>
      <c r="O48" t="s">
        <v>33</v>
      </c>
      <c r="P48" t="s">
        <v>562</v>
      </c>
      <c r="Q48" t="s">
        <v>358</v>
      </c>
      <c r="R48" t="s">
        <v>563</v>
      </c>
      <c r="S48" t="s">
        <v>564</v>
      </c>
      <c r="T48" t="s">
        <v>565</v>
      </c>
      <c r="U48" t="s">
        <v>473</v>
      </c>
      <c r="V48" t="s">
        <v>100</v>
      </c>
      <c r="W48" t="s">
        <v>101</v>
      </c>
      <c r="X48" t="s">
        <v>566</v>
      </c>
      <c r="Y48" t="s">
        <v>567</v>
      </c>
      <c r="Z48" t="s">
        <v>568</v>
      </c>
      <c r="AA48" t="s">
        <v>569</v>
      </c>
    </row>
    <row r="49" spans="1:27" x14ac:dyDescent="0.3">
      <c r="A49" t="s">
        <v>570</v>
      </c>
      <c r="B49" t="s">
        <v>571</v>
      </c>
      <c r="C49" s="1" t="str">
        <f t="shared" si="6"/>
        <v>21:0293</v>
      </c>
      <c r="D49" s="1" t="str">
        <f t="shared" si="7"/>
        <v>21:0006</v>
      </c>
      <c r="E49" t="s">
        <v>560</v>
      </c>
      <c r="F49" t="s">
        <v>572</v>
      </c>
      <c r="H49">
        <v>64.540542700000003</v>
      </c>
      <c r="I49">
        <v>-110.2791316</v>
      </c>
      <c r="J49" s="1" t="str">
        <f t="shared" si="8"/>
        <v>Till</v>
      </c>
      <c r="K49" s="1" t="str">
        <f t="shared" si="9"/>
        <v>Grain Mount: 0.25 – 0.50 mm</v>
      </c>
      <c r="L49" t="s">
        <v>31</v>
      </c>
      <c r="M49" s="1" t="str">
        <f t="shared" si="10"/>
        <v>Ilm</v>
      </c>
      <c r="N49" t="s">
        <v>504</v>
      </c>
      <c r="O49" t="s">
        <v>573</v>
      </c>
      <c r="P49" t="s">
        <v>574</v>
      </c>
      <c r="Q49" t="s">
        <v>214</v>
      </c>
      <c r="R49" t="s">
        <v>575</v>
      </c>
      <c r="S49" t="s">
        <v>355</v>
      </c>
      <c r="T49" t="s">
        <v>576</v>
      </c>
      <c r="U49" t="s">
        <v>33</v>
      </c>
      <c r="V49" t="s">
        <v>473</v>
      </c>
      <c r="W49" t="s">
        <v>577</v>
      </c>
      <c r="X49" t="s">
        <v>578</v>
      </c>
      <c r="Y49" t="s">
        <v>121</v>
      </c>
      <c r="Z49" t="s">
        <v>33</v>
      </c>
      <c r="AA49" t="s">
        <v>84</v>
      </c>
    </row>
    <row r="50" spans="1:27" x14ac:dyDescent="0.3">
      <c r="A50" t="s">
        <v>579</v>
      </c>
      <c r="B50" t="s">
        <v>580</v>
      </c>
      <c r="C50" s="1" t="str">
        <f t="shared" si="6"/>
        <v>21:0293</v>
      </c>
      <c r="D50" s="1" t="str">
        <f t="shared" si="7"/>
        <v>21:0006</v>
      </c>
      <c r="E50" t="s">
        <v>560</v>
      </c>
      <c r="F50" t="s">
        <v>581</v>
      </c>
      <c r="H50">
        <v>64.540542700000003</v>
      </c>
      <c r="I50">
        <v>-110.2791316</v>
      </c>
      <c r="J50" s="1" t="str">
        <f t="shared" si="8"/>
        <v>Till</v>
      </c>
      <c r="K50" s="1" t="str">
        <f t="shared" si="9"/>
        <v>Grain Mount: 0.25 – 0.50 mm</v>
      </c>
      <c r="L50" t="s">
        <v>31</v>
      </c>
      <c r="M50" s="1" t="str">
        <f t="shared" si="10"/>
        <v>Ilm</v>
      </c>
      <c r="N50" t="s">
        <v>128</v>
      </c>
      <c r="O50" t="s">
        <v>226</v>
      </c>
      <c r="P50" t="s">
        <v>33</v>
      </c>
      <c r="Q50" t="s">
        <v>89</v>
      </c>
      <c r="R50" t="s">
        <v>582</v>
      </c>
      <c r="S50" t="s">
        <v>188</v>
      </c>
      <c r="T50" t="s">
        <v>583</v>
      </c>
      <c r="U50" t="s">
        <v>416</v>
      </c>
      <c r="V50" t="s">
        <v>66</v>
      </c>
      <c r="W50" t="s">
        <v>33</v>
      </c>
      <c r="X50" t="s">
        <v>584</v>
      </c>
      <c r="Y50" t="s">
        <v>585</v>
      </c>
      <c r="Z50" t="s">
        <v>100</v>
      </c>
      <c r="AA50" t="s">
        <v>586</v>
      </c>
    </row>
    <row r="51" spans="1:27" x14ac:dyDescent="0.3">
      <c r="A51" t="s">
        <v>587</v>
      </c>
      <c r="B51" t="s">
        <v>588</v>
      </c>
      <c r="C51" s="1" t="str">
        <f t="shared" si="6"/>
        <v>21:0293</v>
      </c>
      <c r="D51" s="1" t="str">
        <f t="shared" si="7"/>
        <v>21:0006</v>
      </c>
      <c r="E51" t="s">
        <v>560</v>
      </c>
      <c r="F51" t="s">
        <v>589</v>
      </c>
      <c r="H51">
        <v>64.540542700000003</v>
      </c>
      <c r="I51">
        <v>-110.2791316</v>
      </c>
      <c r="J51" s="1" t="str">
        <f t="shared" si="8"/>
        <v>Till</v>
      </c>
      <c r="K51" s="1" t="str">
        <f t="shared" si="9"/>
        <v>Grain Mount: 0.25 – 0.50 mm</v>
      </c>
      <c r="L51" t="s">
        <v>31</v>
      </c>
      <c r="M51" s="1" t="str">
        <f t="shared" si="10"/>
        <v>Ilm</v>
      </c>
      <c r="N51" t="s">
        <v>189</v>
      </c>
      <c r="O51" t="s">
        <v>33</v>
      </c>
      <c r="P51" t="s">
        <v>370</v>
      </c>
      <c r="Q51" t="s">
        <v>33</v>
      </c>
      <c r="R51" t="s">
        <v>590</v>
      </c>
      <c r="S51" t="s">
        <v>591</v>
      </c>
      <c r="T51" t="s">
        <v>592</v>
      </c>
      <c r="U51" t="s">
        <v>33</v>
      </c>
      <c r="V51" t="s">
        <v>33</v>
      </c>
      <c r="W51" t="s">
        <v>240</v>
      </c>
      <c r="X51" t="s">
        <v>593</v>
      </c>
      <c r="Y51" t="s">
        <v>526</v>
      </c>
      <c r="Z51" t="s">
        <v>33</v>
      </c>
      <c r="AA51" t="s">
        <v>594</v>
      </c>
    </row>
    <row r="52" spans="1:27" x14ac:dyDescent="0.3">
      <c r="A52" t="s">
        <v>595</v>
      </c>
      <c r="B52" t="s">
        <v>596</v>
      </c>
      <c r="C52" s="1" t="str">
        <f t="shared" si="6"/>
        <v>21:0293</v>
      </c>
      <c r="D52" s="1" t="str">
        <f t="shared" si="7"/>
        <v>21:0006</v>
      </c>
      <c r="E52" t="s">
        <v>560</v>
      </c>
      <c r="F52" t="s">
        <v>597</v>
      </c>
      <c r="H52">
        <v>64.540542700000003</v>
      </c>
      <c r="I52">
        <v>-110.2791316</v>
      </c>
      <c r="J52" s="1" t="str">
        <f t="shared" si="8"/>
        <v>Till</v>
      </c>
      <c r="K52" s="1" t="str">
        <f t="shared" si="9"/>
        <v>Grain Mount: 0.25 – 0.50 mm</v>
      </c>
      <c r="L52" t="s">
        <v>31</v>
      </c>
      <c r="M52" s="1" t="str">
        <f t="shared" si="10"/>
        <v>Ilm</v>
      </c>
      <c r="N52" t="s">
        <v>74</v>
      </c>
      <c r="O52" t="s">
        <v>122</v>
      </c>
      <c r="P52" t="s">
        <v>598</v>
      </c>
      <c r="Q52" t="s">
        <v>59</v>
      </c>
      <c r="R52" t="s">
        <v>599</v>
      </c>
      <c r="S52" t="s">
        <v>118</v>
      </c>
      <c r="T52" t="s">
        <v>600</v>
      </c>
      <c r="U52" t="s">
        <v>128</v>
      </c>
      <c r="V52" t="s">
        <v>528</v>
      </c>
      <c r="W52" t="s">
        <v>601</v>
      </c>
      <c r="X52" t="s">
        <v>602</v>
      </c>
      <c r="Y52" t="s">
        <v>603</v>
      </c>
      <c r="Z52" t="s">
        <v>33</v>
      </c>
      <c r="AA52" t="s">
        <v>604</v>
      </c>
    </row>
    <row r="53" spans="1:27" x14ac:dyDescent="0.3">
      <c r="A53" t="s">
        <v>605</v>
      </c>
      <c r="B53" t="s">
        <v>606</v>
      </c>
      <c r="C53" s="1" t="str">
        <f t="shared" si="6"/>
        <v>21:0293</v>
      </c>
      <c r="D53" s="1" t="str">
        <f t="shared" si="7"/>
        <v>21:0006</v>
      </c>
      <c r="E53" t="s">
        <v>560</v>
      </c>
      <c r="F53" t="s">
        <v>607</v>
      </c>
      <c r="H53">
        <v>64.540542700000003</v>
      </c>
      <c r="I53">
        <v>-110.2791316</v>
      </c>
      <c r="J53" s="1" t="str">
        <f t="shared" si="8"/>
        <v>Till</v>
      </c>
      <c r="K53" s="1" t="str">
        <f t="shared" si="9"/>
        <v>Grain Mount: 0.25 – 0.50 mm</v>
      </c>
      <c r="L53" t="s">
        <v>31</v>
      </c>
      <c r="M53" s="1" t="str">
        <f t="shared" si="10"/>
        <v>Ilm</v>
      </c>
      <c r="N53" t="s">
        <v>100</v>
      </c>
      <c r="O53" t="s">
        <v>151</v>
      </c>
      <c r="P53" t="s">
        <v>76</v>
      </c>
      <c r="Q53" t="s">
        <v>33</v>
      </c>
      <c r="R53" t="s">
        <v>608</v>
      </c>
      <c r="S53" t="s">
        <v>609</v>
      </c>
      <c r="T53" t="s">
        <v>610</v>
      </c>
      <c r="U53" t="s">
        <v>143</v>
      </c>
      <c r="V53" t="s">
        <v>611</v>
      </c>
      <c r="W53" t="s">
        <v>59</v>
      </c>
      <c r="X53" t="s">
        <v>612</v>
      </c>
      <c r="Y53" t="s">
        <v>91</v>
      </c>
      <c r="Z53" t="s">
        <v>33</v>
      </c>
      <c r="AA53" t="s">
        <v>613</v>
      </c>
    </row>
    <row r="54" spans="1:27" x14ac:dyDescent="0.3">
      <c r="A54" t="s">
        <v>614</v>
      </c>
      <c r="B54" t="s">
        <v>615</v>
      </c>
      <c r="C54" s="1" t="str">
        <f t="shared" si="6"/>
        <v>21:0293</v>
      </c>
      <c r="D54" s="1" t="str">
        <f t="shared" si="7"/>
        <v>21:0006</v>
      </c>
      <c r="E54" t="s">
        <v>560</v>
      </c>
      <c r="F54" t="s">
        <v>616</v>
      </c>
      <c r="H54">
        <v>64.540542700000003</v>
      </c>
      <c r="I54">
        <v>-110.2791316</v>
      </c>
      <c r="J54" s="1" t="str">
        <f t="shared" si="8"/>
        <v>Till</v>
      </c>
      <c r="K54" s="1" t="str">
        <f t="shared" si="9"/>
        <v>Grain Mount: 0.25 – 0.50 mm</v>
      </c>
      <c r="L54" t="s">
        <v>31</v>
      </c>
      <c r="M54" s="1" t="str">
        <f t="shared" si="10"/>
        <v>Ilm</v>
      </c>
      <c r="N54" t="s">
        <v>333</v>
      </c>
      <c r="O54" t="s">
        <v>65</v>
      </c>
      <c r="P54" t="s">
        <v>517</v>
      </c>
      <c r="Q54" t="s">
        <v>93</v>
      </c>
      <c r="R54" t="s">
        <v>617</v>
      </c>
      <c r="S54" t="s">
        <v>618</v>
      </c>
      <c r="T54" t="s">
        <v>619</v>
      </c>
      <c r="U54" t="s">
        <v>416</v>
      </c>
      <c r="V54" t="s">
        <v>416</v>
      </c>
      <c r="W54" t="s">
        <v>33</v>
      </c>
      <c r="X54" t="s">
        <v>620</v>
      </c>
      <c r="Y54" t="s">
        <v>621</v>
      </c>
      <c r="Z54" t="s">
        <v>416</v>
      </c>
      <c r="AA54" t="s">
        <v>622</v>
      </c>
    </row>
    <row r="55" spans="1:27" x14ac:dyDescent="0.3">
      <c r="A55" t="s">
        <v>623</v>
      </c>
      <c r="B55" t="s">
        <v>624</v>
      </c>
      <c r="C55" s="1" t="str">
        <f t="shared" si="6"/>
        <v>21:0293</v>
      </c>
      <c r="D55" s="1" t="str">
        <f t="shared" si="7"/>
        <v>21:0006</v>
      </c>
      <c r="E55" t="s">
        <v>560</v>
      </c>
      <c r="F55" t="s">
        <v>625</v>
      </c>
      <c r="H55">
        <v>64.540542700000003</v>
      </c>
      <c r="I55">
        <v>-110.2791316</v>
      </c>
      <c r="J55" s="1" t="str">
        <f t="shared" si="8"/>
        <v>Till</v>
      </c>
      <c r="K55" s="1" t="str">
        <f t="shared" si="9"/>
        <v>Grain Mount: 0.25 – 0.50 mm</v>
      </c>
      <c r="L55" t="s">
        <v>31</v>
      </c>
      <c r="M55" s="1" t="str">
        <f t="shared" si="10"/>
        <v>Ilm</v>
      </c>
      <c r="N55" t="s">
        <v>154</v>
      </c>
      <c r="O55" t="s">
        <v>101</v>
      </c>
      <c r="P55" t="s">
        <v>33</v>
      </c>
      <c r="Q55" t="s">
        <v>33</v>
      </c>
      <c r="R55" t="s">
        <v>626</v>
      </c>
      <c r="S55" t="s">
        <v>627</v>
      </c>
      <c r="T55" t="s">
        <v>628</v>
      </c>
      <c r="U55" t="s">
        <v>397</v>
      </c>
      <c r="V55" t="s">
        <v>33</v>
      </c>
      <c r="W55" t="s">
        <v>333</v>
      </c>
      <c r="X55" t="s">
        <v>629</v>
      </c>
      <c r="Y55" t="s">
        <v>630</v>
      </c>
      <c r="Z55" t="s">
        <v>33</v>
      </c>
      <c r="AA55" t="s">
        <v>631</v>
      </c>
    </row>
    <row r="56" spans="1:27" x14ac:dyDescent="0.3">
      <c r="A56" t="s">
        <v>632</v>
      </c>
      <c r="B56" t="s">
        <v>633</v>
      </c>
      <c r="C56" s="1" t="str">
        <f t="shared" si="6"/>
        <v>21:0293</v>
      </c>
      <c r="D56" s="1" t="str">
        <f t="shared" si="7"/>
        <v>21:0006</v>
      </c>
      <c r="E56" t="s">
        <v>560</v>
      </c>
      <c r="F56" t="s">
        <v>634</v>
      </c>
      <c r="H56">
        <v>64.540542700000003</v>
      </c>
      <c r="I56">
        <v>-110.2791316</v>
      </c>
      <c r="J56" s="1" t="str">
        <f t="shared" si="8"/>
        <v>Till</v>
      </c>
      <c r="K56" s="1" t="str">
        <f t="shared" si="9"/>
        <v>Grain Mount: 0.25 – 0.50 mm</v>
      </c>
      <c r="L56" t="s">
        <v>31</v>
      </c>
      <c r="M56" s="1" t="str">
        <f>HYPERLINK("https://geochem.nrcan.gc.ca/cdogs/content/kwd/kwd030541_e.htm", "Ti_Mag")</f>
        <v>Ti_Mag</v>
      </c>
      <c r="N56" t="s">
        <v>437</v>
      </c>
      <c r="O56" t="s">
        <v>39</v>
      </c>
      <c r="P56" t="s">
        <v>139</v>
      </c>
      <c r="Q56" t="s">
        <v>473</v>
      </c>
      <c r="R56" t="s">
        <v>635</v>
      </c>
      <c r="S56" t="s">
        <v>636</v>
      </c>
      <c r="T56" t="s">
        <v>469</v>
      </c>
      <c r="U56" t="s">
        <v>33</v>
      </c>
      <c r="V56" t="s">
        <v>611</v>
      </c>
      <c r="W56" t="s">
        <v>358</v>
      </c>
      <c r="X56" t="s">
        <v>637</v>
      </c>
      <c r="Y56" t="s">
        <v>506</v>
      </c>
      <c r="Z56" t="s">
        <v>33</v>
      </c>
      <c r="AA56" t="s">
        <v>638</v>
      </c>
    </row>
    <row r="57" spans="1:27" x14ac:dyDescent="0.3">
      <c r="A57" t="s">
        <v>639</v>
      </c>
      <c r="B57" t="s">
        <v>640</v>
      </c>
      <c r="C57" s="1" t="str">
        <f t="shared" si="6"/>
        <v>21:0293</v>
      </c>
      <c r="D57" s="1" t="str">
        <f t="shared" si="7"/>
        <v>21:0006</v>
      </c>
      <c r="E57" t="s">
        <v>560</v>
      </c>
      <c r="F57" t="s">
        <v>641</v>
      </c>
      <c r="H57">
        <v>64.540542700000003</v>
      </c>
      <c r="I57">
        <v>-110.2791316</v>
      </c>
      <c r="J57" s="1" t="str">
        <f t="shared" si="8"/>
        <v>Till</v>
      </c>
      <c r="K57" s="1" t="str">
        <f t="shared" si="9"/>
        <v>Grain Mount: 0.25 – 0.50 mm</v>
      </c>
      <c r="L57" t="s">
        <v>31</v>
      </c>
      <c r="M57" s="1" t="str">
        <f>HYPERLINK("https://geochem.nrcan.gc.ca/cdogs/content/kwd/kwd030120_e.htm", "Ilm")</f>
        <v>Ilm</v>
      </c>
      <c r="N57" t="s">
        <v>93</v>
      </c>
      <c r="O57" t="s">
        <v>75</v>
      </c>
      <c r="P57" t="s">
        <v>517</v>
      </c>
      <c r="Q57" t="s">
        <v>33</v>
      </c>
      <c r="R57" t="s">
        <v>642</v>
      </c>
      <c r="S57" t="s">
        <v>643</v>
      </c>
      <c r="T57" t="s">
        <v>644</v>
      </c>
      <c r="U57" t="s">
        <v>33</v>
      </c>
      <c r="V57" t="s">
        <v>76</v>
      </c>
      <c r="W57" t="s">
        <v>33</v>
      </c>
      <c r="X57" t="s">
        <v>645</v>
      </c>
      <c r="Y57" t="s">
        <v>646</v>
      </c>
      <c r="Z57" t="s">
        <v>539</v>
      </c>
      <c r="AA57" t="s">
        <v>647</v>
      </c>
    </row>
    <row r="58" spans="1:27" x14ac:dyDescent="0.3">
      <c r="A58" t="s">
        <v>648</v>
      </c>
      <c r="B58" t="s">
        <v>649</v>
      </c>
      <c r="C58" s="1" t="str">
        <f t="shared" si="6"/>
        <v>21:0293</v>
      </c>
      <c r="D58" s="1" t="str">
        <f t="shared" si="7"/>
        <v>21:0006</v>
      </c>
      <c r="E58" t="s">
        <v>650</v>
      </c>
      <c r="F58" t="s">
        <v>651</v>
      </c>
      <c r="H58">
        <v>64.583170100000004</v>
      </c>
      <c r="I58">
        <v>-110.8411397</v>
      </c>
      <c r="J58" s="1" t="str">
        <f t="shared" si="8"/>
        <v>Till</v>
      </c>
      <c r="K58" s="1" t="str">
        <f t="shared" si="9"/>
        <v>Grain Mount: 0.25 – 0.50 mm</v>
      </c>
      <c r="L58" t="s">
        <v>31</v>
      </c>
      <c r="M58" s="1" t="str">
        <f>HYPERLINK("https://geochem.nrcan.gc.ca/cdogs/content/kwd/kwd030120_e.htm", "Ilm")</f>
        <v>Ilm</v>
      </c>
      <c r="N58" t="s">
        <v>528</v>
      </c>
      <c r="O58" t="s">
        <v>33</v>
      </c>
      <c r="P58" t="s">
        <v>500</v>
      </c>
      <c r="Q58" t="s">
        <v>81</v>
      </c>
      <c r="R58" t="s">
        <v>652</v>
      </c>
      <c r="S58" t="s">
        <v>653</v>
      </c>
      <c r="T58" t="s">
        <v>654</v>
      </c>
      <c r="U58" t="s">
        <v>33</v>
      </c>
      <c r="V58" t="s">
        <v>33</v>
      </c>
      <c r="W58" t="s">
        <v>101</v>
      </c>
      <c r="X58" t="s">
        <v>655</v>
      </c>
      <c r="Y58" t="s">
        <v>656</v>
      </c>
      <c r="Z58" t="s">
        <v>33</v>
      </c>
      <c r="AA58" t="s">
        <v>657</v>
      </c>
    </row>
    <row r="59" spans="1:27" x14ac:dyDescent="0.3">
      <c r="A59" t="s">
        <v>658</v>
      </c>
      <c r="B59" t="s">
        <v>659</v>
      </c>
      <c r="C59" s="1" t="str">
        <f t="shared" si="6"/>
        <v>21:0293</v>
      </c>
      <c r="D59" s="1" t="str">
        <f t="shared" si="7"/>
        <v>21:0006</v>
      </c>
      <c r="E59" t="s">
        <v>650</v>
      </c>
      <c r="F59" t="s">
        <v>660</v>
      </c>
      <c r="H59">
        <v>64.583170100000004</v>
      </c>
      <c r="I59">
        <v>-110.8411397</v>
      </c>
      <c r="J59" s="1" t="str">
        <f t="shared" si="8"/>
        <v>Till</v>
      </c>
      <c r="K59" s="1" t="str">
        <f t="shared" si="9"/>
        <v>Grain Mount: 0.25 – 0.50 mm</v>
      </c>
      <c r="L59" t="s">
        <v>31</v>
      </c>
      <c r="M59" s="1" t="str">
        <f>HYPERLINK("https://geochem.nrcan.gc.ca/cdogs/content/kwd/kwd030125_e.htm", "Rt")</f>
        <v>Rt</v>
      </c>
      <c r="N59" t="s">
        <v>273</v>
      </c>
      <c r="O59" t="s">
        <v>163</v>
      </c>
      <c r="P59" t="s">
        <v>33</v>
      </c>
      <c r="Q59" t="s">
        <v>350</v>
      </c>
      <c r="R59" t="s">
        <v>661</v>
      </c>
      <c r="S59" t="s">
        <v>240</v>
      </c>
      <c r="T59" t="s">
        <v>662</v>
      </c>
      <c r="U59" t="s">
        <v>33</v>
      </c>
      <c r="V59" t="s">
        <v>33</v>
      </c>
      <c r="W59" t="s">
        <v>601</v>
      </c>
      <c r="X59" t="s">
        <v>663</v>
      </c>
      <c r="Y59" t="s">
        <v>664</v>
      </c>
      <c r="Z59" t="s">
        <v>665</v>
      </c>
      <c r="AA59" t="s">
        <v>666</v>
      </c>
    </row>
    <row r="60" spans="1:27" x14ac:dyDescent="0.3">
      <c r="A60" t="s">
        <v>667</v>
      </c>
      <c r="B60" t="s">
        <v>668</v>
      </c>
      <c r="C60" s="1" t="str">
        <f t="shared" si="6"/>
        <v>21:0293</v>
      </c>
      <c r="D60" s="1" t="str">
        <f t="shared" si="7"/>
        <v>21:0006</v>
      </c>
      <c r="E60" t="s">
        <v>650</v>
      </c>
      <c r="F60" t="s">
        <v>669</v>
      </c>
      <c r="H60">
        <v>64.583170100000004</v>
      </c>
      <c r="I60">
        <v>-110.8411397</v>
      </c>
      <c r="J60" s="1" t="str">
        <f t="shared" si="8"/>
        <v>Till</v>
      </c>
      <c r="K60" s="1" t="str">
        <f t="shared" si="9"/>
        <v>Grain Mount: 0.25 – 0.50 mm</v>
      </c>
      <c r="L60" t="s">
        <v>31</v>
      </c>
      <c r="M60" s="1" t="str">
        <f>HYPERLINK("https://geochem.nrcan.gc.ca/cdogs/content/kwd/kwd030536_e.htm", "Lcx")</f>
        <v>Lcx</v>
      </c>
      <c r="N60" t="s">
        <v>670</v>
      </c>
      <c r="O60" t="s">
        <v>196</v>
      </c>
      <c r="P60" t="s">
        <v>473</v>
      </c>
      <c r="Q60" t="s">
        <v>93</v>
      </c>
      <c r="R60" t="s">
        <v>671</v>
      </c>
      <c r="S60" t="s">
        <v>672</v>
      </c>
      <c r="T60" t="s">
        <v>673</v>
      </c>
      <c r="U60" t="s">
        <v>662</v>
      </c>
      <c r="V60" t="s">
        <v>51</v>
      </c>
      <c r="W60" t="s">
        <v>33</v>
      </c>
      <c r="X60" t="s">
        <v>674</v>
      </c>
      <c r="Y60" t="s">
        <v>675</v>
      </c>
      <c r="Z60" t="s">
        <v>33</v>
      </c>
      <c r="AA60" t="s">
        <v>676</v>
      </c>
    </row>
    <row r="61" spans="1:27" x14ac:dyDescent="0.3">
      <c r="A61" t="s">
        <v>677</v>
      </c>
      <c r="B61" t="s">
        <v>678</v>
      </c>
      <c r="C61" s="1" t="str">
        <f t="shared" si="6"/>
        <v>21:0293</v>
      </c>
      <c r="D61" s="1" t="str">
        <f t="shared" si="7"/>
        <v>21:0006</v>
      </c>
      <c r="E61" t="s">
        <v>679</v>
      </c>
      <c r="F61" t="s">
        <v>680</v>
      </c>
      <c r="H61">
        <v>64.597957300000004</v>
      </c>
      <c r="I61">
        <v>-111.1444552</v>
      </c>
      <c r="J61" s="1" t="str">
        <f t="shared" si="8"/>
        <v>Till</v>
      </c>
      <c r="K61" s="1" t="str">
        <f t="shared" si="9"/>
        <v>Grain Mount: 0.25 – 0.50 mm</v>
      </c>
      <c r="L61" t="s">
        <v>31</v>
      </c>
      <c r="M61" s="1" t="str">
        <f>HYPERLINK("https://geochem.nrcan.gc.ca/cdogs/content/kwd/kwd030532_e.htm", "Amp")</f>
        <v>Amp</v>
      </c>
      <c r="N61" t="s">
        <v>681</v>
      </c>
      <c r="O61" t="s">
        <v>682</v>
      </c>
      <c r="P61" t="s">
        <v>358</v>
      </c>
      <c r="Q61" t="s">
        <v>683</v>
      </c>
      <c r="R61" t="s">
        <v>684</v>
      </c>
      <c r="S61" t="s">
        <v>685</v>
      </c>
      <c r="T61" t="s">
        <v>686</v>
      </c>
      <c r="U61" t="s">
        <v>33</v>
      </c>
      <c r="V61" t="s">
        <v>687</v>
      </c>
      <c r="W61" t="s">
        <v>33</v>
      </c>
      <c r="X61" t="s">
        <v>688</v>
      </c>
      <c r="Y61" t="s">
        <v>689</v>
      </c>
      <c r="Z61" t="s">
        <v>33</v>
      </c>
      <c r="AA61" t="s">
        <v>690</v>
      </c>
    </row>
    <row r="62" spans="1:27" x14ac:dyDescent="0.3">
      <c r="A62" t="s">
        <v>691</v>
      </c>
      <c r="B62" t="s">
        <v>692</v>
      </c>
      <c r="C62" s="1" t="str">
        <f t="shared" si="6"/>
        <v>21:0293</v>
      </c>
      <c r="D62" s="1" t="str">
        <f t="shared" si="7"/>
        <v>21:0006</v>
      </c>
      <c r="E62" t="s">
        <v>679</v>
      </c>
      <c r="F62" t="s">
        <v>693</v>
      </c>
      <c r="H62">
        <v>64.597957300000004</v>
      </c>
      <c r="I62">
        <v>-111.1444552</v>
      </c>
      <c r="J62" s="1" t="str">
        <f t="shared" si="8"/>
        <v>Till</v>
      </c>
      <c r="K62" s="1" t="str">
        <f t="shared" si="9"/>
        <v>Grain Mount: 0.25 – 0.50 mm</v>
      </c>
      <c r="L62" t="s">
        <v>31</v>
      </c>
      <c r="M62" s="1" t="str">
        <f>HYPERLINK("https://geochem.nrcan.gc.ca/cdogs/content/kwd/kwd030120_e.htm", "Ilm")</f>
        <v>Ilm</v>
      </c>
      <c r="N62" t="s">
        <v>239</v>
      </c>
      <c r="O62" t="s">
        <v>33</v>
      </c>
      <c r="P62" t="s">
        <v>34</v>
      </c>
      <c r="Q62" t="s">
        <v>504</v>
      </c>
      <c r="R62" t="s">
        <v>694</v>
      </c>
      <c r="S62" t="s">
        <v>695</v>
      </c>
      <c r="T62" t="s">
        <v>696</v>
      </c>
      <c r="U62" t="s">
        <v>89</v>
      </c>
      <c r="V62" t="s">
        <v>101</v>
      </c>
      <c r="W62" t="s">
        <v>287</v>
      </c>
      <c r="X62" t="s">
        <v>697</v>
      </c>
      <c r="Y62" t="s">
        <v>698</v>
      </c>
      <c r="Z62" t="s">
        <v>172</v>
      </c>
      <c r="AA62" t="s">
        <v>699</v>
      </c>
    </row>
    <row r="63" spans="1:27" x14ac:dyDescent="0.3">
      <c r="A63" t="s">
        <v>700</v>
      </c>
      <c r="B63" t="s">
        <v>701</v>
      </c>
      <c r="C63" s="1" t="str">
        <f t="shared" si="6"/>
        <v>21:0293</v>
      </c>
      <c r="D63" s="1" t="str">
        <f t="shared" si="7"/>
        <v>21:0006</v>
      </c>
      <c r="E63" t="s">
        <v>702</v>
      </c>
      <c r="F63" t="s">
        <v>703</v>
      </c>
      <c r="H63">
        <v>64.584069400000004</v>
      </c>
      <c r="I63">
        <v>-111.4137798</v>
      </c>
      <c r="J63" s="1" t="str">
        <f t="shared" si="8"/>
        <v>Till</v>
      </c>
      <c r="K63" s="1" t="str">
        <f t="shared" si="9"/>
        <v>Grain Mount: 0.25 – 0.50 mm</v>
      </c>
      <c r="L63" t="s">
        <v>31</v>
      </c>
      <c r="M63" s="1" t="str">
        <f>HYPERLINK("https://geochem.nrcan.gc.ca/cdogs/content/kwd/kwd030533_e.htm", "Tur")</f>
        <v>Tur</v>
      </c>
      <c r="N63" t="s">
        <v>704</v>
      </c>
      <c r="O63" t="s">
        <v>113</v>
      </c>
      <c r="P63" t="s">
        <v>33</v>
      </c>
      <c r="Q63" t="s">
        <v>611</v>
      </c>
      <c r="R63" t="s">
        <v>705</v>
      </c>
      <c r="S63" t="s">
        <v>706</v>
      </c>
      <c r="T63" t="s">
        <v>707</v>
      </c>
      <c r="U63" t="s">
        <v>65</v>
      </c>
      <c r="V63" t="s">
        <v>708</v>
      </c>
      <c r="W63" t="s">
        <v>122</v>
      </c>
      <c r="X63" t="s">
        <v>683</v>
      </c>
      <c r="Y63" t="s">
        <v>33</v>
      </c>
      <c r="Z63" t="s">
        <v>709</v>
      </c>
      <c r="AA63" t="s">
        <v>710</v>
      </c>
    </row>
    <row r="64" spans="1:27" x14ac:dyDescent="0.3">
      <c r="A64" t="s">
        <v>711</v>
      </c>
      <c r="B64" t="s">
        <v>712</v>
      </c>
      <c r="C64" s="1" t="str">
        <f t="shared" si="6"/>
        <v>21:0293</v>
      </c>
      <c r="D64" s="1" t="str">
        <f t="shared" si="7"/>
        <v>21:0006</v>
      </c>
      <c r="E64" t="s">
        <v>702</v>
      </c>
      <c r="F64" t="s">
        <v>713</v>
      </c>
      <c r="H64">
        <v>64.584069400000004</v>
      </c>
      <c r="I64">
        <v>-111.4137798</v>
      </c>
      <c r="J64" s="1" t="str">
        <f t="shared" si="8"/>
        <v>Till</v>
      </c>
      <c r="K64" s="1" t="str">
        <f t="shared" si="9"/>
        <v>Grain Mount: 0.25 – 0.50 mm</v>
      </c>
      <c r="L64" t="s">
        <v>31</v>
      </c>
      <c r="M64" s="1" t="str">
        <f>HYPERLINK("https://geochem.nrcan.gc.ca/cdogs/content/kwd/kwd030533_e.htm", "Tur")</f>
        <v>Tur</v>
      </c>
      <c r="N64" t="s">
        <v>714</v>
      </c>
      <c r="O64" t="s">
        <v>715</v>
      </c>
      <c r="P64" t="s">
        <v>292</v>
      </c>
      <c r="Q64" t="s">
        <v>172</v>
      </c>
      <c r="R64" t="s">
        <v>716</v>
      </c>
      <c r="S64" t="s">
        <v>717</v>
      </c>
      <c r="T64" t="s">
        <v>60</v>
      </c>
      <c r="U64" t="s">
        <v>312</v>
      </c>
      <c r="V64" t="s">
        <v>718</v>
      </c>
      <c r="W64" t="s">
        <v>89</v>
      </c>
      <c r="X64" t="s">
        <v>719</v>
      </c>
      <c r="Y64" t="s">
        <v>128</v>
      </c>
      <c r="Z64" t="s">
        <v>552</v>
      </c>
      <c r="AA64" t="s">
        <v>720</v>
      </c>
    </row>
    <row r="65" spans="1:27" x14ac:dyDescent="0.3">
      <c r="A65" t="s">
        <v>721</v>
      </c>
      <c r="B65" t="s">
        <v>722</v>
      </c>
      <c r="C65" s="1" t="str">
        <f t="shared" si="6"/>
        <v>21:0293</v>
      </c>
      <c r="D65" s="1" t="str">
        <f t="shared" si="7"/>
        <v>21:0006</v>
      </c>
      <c r="E65" t="s">
        <v>723</v>
      </c>
      <c r="F65" t="s">
        <v>724</v>
      </c>
      <c r="H65">
        <v>64.958327800000006</v>
      </c>
      <c r="I65">
        <v>-110.1838948</v>
      </c>
      <c r="J65" s="1" t="str">
        <f t="shared" si="8"/>
        <v>Till</v>
      </c>
      <c r="K65" s="1" t="str">
        <f t="shared" si="9"/>
        <v>Grain Mount: 0.25 – 0.50 mm</v>
      </c>
      <c r="L65" t="s">
        <v>31</v>
      </c>
      <c r="M65" s="1" t="str">
        <f>HYPERLINK("https://geochem.nrcan.gc.ca/cdogs/content/kwd/kwd030532_e.htm", "Amp")</f>
        <v>Amp</v>
      </c>
      <c r="N65" t="s">
        <v>725</v>
      </c>
      <c r="O65" t="s">
        <v>726</v>
      </c>
      <c r="P65" t="s">
        <v>662</v>
      </c>
      <c r="Q65" t="s">
        <v>89</v>
      </c>
      <c r="R65" t="s">
        <v>727</v>
      </c>
      <c r="S65" t="s">
        <v>728</v>
      </c>
      <c r="T65" t="s">
        <v>91</v>
      </c>
      <c r="U65" t="s">
        <v>33</v>
      </c>
      <c r="V65" t="s">
        <v>729</v>
      </c>
      <c r="W65" t="s">
        <v>348</v>
      </c>
      <c r="X65" t="s">
        <v>730</v>
      </c>
      <c r="Y65" t="s">
        <v>409</v>
      </c>
      <c r="Z65" t="s">
        <v>33</v>
      </c>
      <c r="AA65" t="s">
        <v>731</v>
      </c>
    </row>
    <row r="66" spans="1:27" x14ac:dyDescent="0.3">
      <c r="A66" t="s">
        <v>732</v>
      </c>
      <c r="B66" t="s">
        <v>733</v>
      </c>
      <c r="C66" s="1" t="str">
        <f t="shared" ref="C66:C97" si="11">HYPERLINK("https://geochem.nrcan.gc.ca/cdogs/content/bdl/bdl210293_e.htm", "21:0293")</f>
        <v>21:0293</v>
      </c>
      <c r="D66" s="1" t="str">
        <f t="shared" ref="D66:D97" si="12">HYPERLINK("https://geochem.nrcan.gc.ca/cdogs/content/svy/svy210006_e.htm", "21:0006")</f>
        <v>21:0006</v>
      </c>
      <c r="E66" t="s">
        <v>723</v>
      </c>
      <c r="F66" t="s">
        <v>734</v>
      </c>
      <c r="H66">
        <v>64.958327800000006</v>
      </c>
      <c r="I66">
        <v>-110.1838948</v>
      </c>
      <c r="J66" s="1" t="str">
        <f t="shared" ref="J66:J97" si="13">HYPERLINK("https://geochem.nrcan.gc.ca/cdogs/content/kwd/kwd020044_e.htm", "Till")</f>
        <v>Till</v>
      </c>
      <c r="K66" s="1" t="str">
        <f t="shared" ref="K66:K97" si="14">HYPERLINK("https://geochem.nrcan.gc.ca/cdogs/content/kwd/kwd080043_e.htm", "Grain Mount: 0.25 – 0.50 mm")</f>
        <v>Grain Mount: 0.25 – 0.50 mm</v>
      </c>
      <c r="L66" t="s">
        <v>31</v>
      </c>
      <c r="M66" s="1" t="str">
        <f>HYPERLINK("https://geochem.nrcan.gc.ca/cdogs/content/kwd/kwd030684_e.htm", "Plucked")</f>
        <v>Plucked</v>
      </c>
      <c r="N66" t="s">
        <v>735</v>
      </c>
      <c r="O66" t="s">
        <v>735</v>
      </c>
      <c r="P66" t="s">
        <v>735</v>
      </c>
      <c r="Q66" t="s">
        <v>735</v>
      </c>
      <c r="R66" t="s">
        <v>735</v>
      </c>
      <c r="S66" t="s">
        <v>735</v>
      </c>
      <c r="T66" t="s">
        <v>735</v>
      </c>
      <c r="U66" t="s">
        <v>735</v>
      </c>
      <c r="V66" t="s">
        <v>735</v>
      </c>
      <c r="W66" t="s">
        <v>735</v>
      </c>
      <c r="X66" t="s">
        <v>735</v>
      </c>
      <c r="Y66" t="s">
        <v>735</v>
      </c>
      <c r="Z66" t="s">
        <v>735</v>
      </c>
      <c r="AA66" t="s">
        <v>735</v>
      </c>
    </row>
    <row r="67" spans="1:27" x14ac:dyDescent="0.3">
      <c r="A67" t="s">
        <v>736</v>
      </c>
      <c r="B67" t="s">
        <v>737</v>
      </c>
      <c r="C67" s="1" t="str">
        <f t="shared" si="11"/>
        <v>21:0293</v>
      </c>
      <c r="D67" s="1" t="str">
        <f t="shared" si="12"/>
        <v>21:0006</v>
      </c>
      <c r="E67" t="s">
        <v>723</v>
      </c>
      <c r="F67" t="s">
        <v>738</v>
      </c>
      <c r="H67">
        <v>64.958327800000006</v>
      </c>
      <c r="I67">
        <v>-110.1838948</v>
      </c>
      <c r="J67" s="1" t="str">
        <f t="shared" si="13"/>
        <v>Till</v>
      </c>
      <c r="K67" s="1" t="str">
        <f t="shared" si="14"/>
        <v>Grain Mount: 0.25 – 0.50 mm</v>
      </c>
      <c r="L67" t="s">
        <v>31</v>
      </c>
      <c r="M67" s="1" t="str">
        <f>HYPERLINK("https://geochem.nrcan.gc.ca/cdogs/content/kwd/kwd030533_e.htm", "Tur")</f>
        <v>Tur</v>
      </c>
      <c r="N67" t="s">
        <v>739</v>
      </c>
      <c r="O67" t="s">
        <v>740</v>
      </c>
      <c r="P67" t="s">
        <v>287</v>
      </c>
      <c r="Q67" t="s">
        <v>33</v>
      </c>
      <c r="R67" t="s">
        <v>741</v>
      </c>
      <c r="S67" t="s">
        <v>742</v>
      </c>
      <c r="T67" t="s">
        <v>743</v>
      </c>
      <c r="U67" t="s">
        <v>413</v>
      </c>
      <c r="V67" t="s">
        <v>744</v>
      </c>
      <c r="W67" t="s">
        <v>601</v>
      </c>
      <c r="X67" t="s">
        <v>745</v>
      </c>
      <c r="Y67" t="s">
        <v>746</v>
      </c>
      <c r="Z67" t="s">
        <v>293</v>
      </c>
      <c r="AA67" t="s">
        <v>747</v>
      </c>
    </row>
    <row r="68" spans="1:27" x14ac:dyDescent="0.3">
      <c r="A68" t="s">
        <v>748</v>
      </c>
      <c r="B68" t="s">
        <v>749</v>
      </c>
      <c r="C68" s="1" t="str">
        <f t="shared" si="11"/>
        <v>21:0293</v>
      </c>
      <c r="D68" s="1" t="str">
        <f t="shared" si="12"/>
        <v>21:0006</v>
      </c>
      <c r="E68" t="s">
        <v>723</v>
      </c>
      <c r="F68" t="s">
        <v>750</v>
      </c>
      <c r="H68">
        <v>64.958327800000006</v>
      </c>
      <c r="I68">
        <v>-110.1838948</v>
      </c>
      <c r="J68" s="1" t="str">
        <f t="shared" si="13"/>
        <v>Till</v>
      </c>
      <c r="K68" s="1" t="str">
        <f t="shared" si="14"/>
        <v>Grain Mount: 0.25 – 0.50 mm</v>
      </c>
      <c r="L68" t="s">
        <v>31</v>
      </c>
      <c r="M68" s="1" t="str">
        <f>HYPERLINK("https://geochem.nrcan.gc.ca/cdogs/content/kwd/kwd030533_e.htm", "Tur")</f>
        <v>Tur</v>
      </c>
      <c r="N68" t="s">
        <v>751</v>
      </c>
      <c r="O68" t="s">
        <v>752</v>
      </c>
      <c r="P68" t="s">
        <v>312</v>
      </c>
      <c r="Q68" t="s">
        <v>33</v>
      </c>
      <c r="R68" t="s">
        <v>753</v>
      </c>
      <c r="S68" t="s">
        <v>754</v>
      </c>
      <c r="T68" t="s">
        <v>539</v>
      </c>
      <c r="U68" t="s">
        <v>755</v>
      </c>
      <c r="V68" t="s">
        <v>756</v>
      </c>
      <c r="W68" t="s">
        <v>601</v>
      </c>
      <c r="X68" t="s">
        <v>203</v>
      </c>
      <c r="Y68" t="s">
        <v>113</v>
      </c>
      <c r="Z68" t="s">
        <v>33</v>
      </c>
      <c r="AA68" t="s">
        <v>757</v>
      </c>
    </row>
    <row r="69" spans="1:27" x14ac:dyDescent="0.3">
      <c r="A69" t="s">
        <v>758</v>
      </c>
      <c r="B69" t="s">
        <v>759</v>
      </c>
      <c r="C69" s="1" t="str">
        <f t="shared" si="11"/>
        <v>21:0293</v>
      </c>
      <c r="D69" s="1" t="str">
        <f t="shared" si="12"/>
        <v>21:0006</v>
      </c>
      <c r="E69" t="s">
        <v>723</v>
      </c>
      <c r="F69" t="s">
        <v>760</v>
      </c>
      <c r="H69">
        <v>64.958327800000006</v>
      </c>
      <c r="I69">
        <v>-110.1838948</v>
      </c>
      <c r="J69" s="1" t="str">
        <f t="shared" si="13"/>
        <v>Till</v>
      </c>
      <c r="K69" s="1" t="str">
        <f t="shared" si="14"/>
        <v>Grain Mount: 0.25 – 0.50 mm</v>
      </c>
      <c r="L69" t="s">
        <v>31</v>
      </c>
      <c r="M69" s="1" t="str">
        <f t="shared" ref="M69:M91" si="15">HYPERLINK("https://geochem.nrcan.gc.ca/cdogs/content/kwd/kwd030120_e.htm", "Ilm")</f>
        <v>Ilm</v>
      </c>
      <c r="N69" t="s">
        <v>347</v>
      </c>
      <c r="O69" t="s">
        <v>33</v>
      </c>
      <c r="P69" t="s">
        <v>114</v>
      </c>
      <c r="Q69" t="s">
        <v>33</v>
      </c>
      <c r="R69" t="s">
        <v>761</v>
      </c>
      <c r="S69" t="s">
        <v>226</v>
      </c>
      <c r="T69" t="s">
        <v>350</v>
      </c>
      <c r="U69" t="s">
        <v>473</v>
      </c>
      <c r="V69" t="s">
        <v>101</v>
      </c>
      <c r="W69" t="s">
        <v>33</v>
      </c>
      <c r="X69" t="s">
        <v>762</v>
      </c>
      <c r="Y69" t="s">
        <v>763</v>
      </c>
      <c r="Z69" t="s">
        <v>562</v>
      </c>
      <c r="AA69" t="s">
        <v>764</v>
      </c>
    </row>
    <row r="70" spans="1:27" x14ac:dyDescent="0.3">
      <c r="A70" t="s">
        <v>765</v>
      </c>
      <c r="B70" t="s">
        <v>766</v>
      </c>
      <c r="C70" s="1" t="str">
        <f t="shared" si="11"/>
        <v>21:0293</v>
      </c>
      <c r="D70" s="1" t="str">
        <f t="shared" si="12"/>
        <v>21:0006</v>
      </c>
      <c r="E70" t="s">
        <v>723</v>
      </c>
      <c r="F70" t="s">
        <v>767</v>
      </c>
      <c r="H70">
        <v>64.958327800000006</v>
      </c>
      <c r="I70">
        <v>-110.1838948</v>
      </c>
      <c r="J70" s="1" t="str">
        <f t="shared" si="13"/>
        <v>Till</v>
      </c>
      <c r="K70" s="1" t="str">
        <f t="shared" si="14"/>
        <v>Grain Mount: 0.25 – 0.50 mm</v>
      </c>
      <c r="L70" t="s">
        <v>31</v>
      </c>
      <c r="M70" s="1" t="str">
        <f t="shared" si="15"/>
        <v>Ilm</v>
      </c>
      <c r="N70" t="s">
        <v>397</v>
      </c>
      <c r="O70" t="s">
        <v>370</v>
      </c>
      <c r="P70" t="s">
        <v>33</v>
      </c>
      <c r="Q70" t="s">
        <v>35</v>
      </c>
      <c r="R70" t="s">
        <v>768</v>
      </c>
      <c r="S70" t="s">
        <v>769</v>
      </c>
      <c r="T70" t="s">
        <v>432</v>
      </c>
      <c r="U70" t="s">
        <v>33</v>
      </c>
      <c r="V70" t="s">
        <v>33</v>
      </c>
      <c r="W70" t="s">
        <v>33</v>
      </c>
      <c r="X70" t="s">
        <v>770</v>
      </c>
      <c r="Y70" t="s">
        <v>771</v>
      </c>
      <c r="Z70" t="s">
        <v>476</v>
      </c>
      <c r="AA70" t="s">
        <v>772</v>
      </c>
    </row>
    <row r="71" spans="1:27" x14ac:dyDescent="0.3">
      <c r="A71" t="s">
        <v>773</v>
      </c>
      <c r="B71" t="s">
        <v>774</v>
      </c>
      <c r="C71" s="1" t="str">
        <f t="shared" si="11"/>
        <v>21:0293</v>
      </c>
      <c r="D71" s="1" t="str">
        <f t="shared" si="12"/>
        <v>21:0006</v>
      </c>
      <c r="E71" t="s">
        <v>775</v>
      </c>
      <c r="F71" t="s">
        <v>776</v>
      </c>
      <c r="H71">
        <v>64.998413999999997</v>
      </c>
      <c r="I71">
        <v>-110.5707093</v>
      </c>
      <c r="J71" s="1" t="str">
        <f t="shared" si="13"/>
        <v>Till</v>
      </c>
      <c r="K71" s="1" t="str">
        <f t="shared" si="14"/>
        <v>Grain Mount: 0.25 – 0.50 mm</v>
      </c>
      <c r="L71" t="s">
        <v>31</v>
      </c>
      <c r="M71" s="1" t="str">
        <f t="shared" si="15"/>
        <v>Ilm</v>
      </c>
      <c r="N71" t="s">
        <v>370</v>
      </c>
      <c r="O71" t="s">
        <v>81</v>
      </c>
      <c r="P71" t="s">
        <v>452</v>
      </c>
      <c r="Q71" t="s">
        <v>33</v>
      </c>
      <c r="R71" t="s">
        <v>777</v>
      </c>
      <c r="S71" t="s">
        <v>778</v>
      </c>
      <c r="T71" t="s">
        <v>779</v>
      </c>
      <c r="U71" t="s">
        <v>277</v>
      </c>
      <c r="V71" t="s">
        <v>33</v>
      </c>
      <c r="W71" t="s">
        <v>33</v>
      </c>
      <c r="X71" t="s">
        <v>780</v>
      </c>
      <c r="Y71" t="s">
        <v>781</v>
      </c>
      <c r="Z71" t="s">
        <v>33</v>
      </c>
      <c r="AA71" t="s">
        <v>782</v>
      </c>
    </row>
    <row r="72" spans="1:27" x14ac:dyDescent="0.3">
      <c r="A72" t="s">
        <v>783</v>
      </c>
      <c r="B72" t="s">
        <v>784</v>
      </c>
      <c r="C72" s="1" t="str">
        <f t="shared" si="11"/>
        <v>21:0293</v>
      </c>
      <c r="D72" s="1" t="str">
        <f t="shared" si="12"/>
        <v>21:0006</v>
      </c>
      <c r="E72" t="s">
        <v>775</v>
      </c>
      <c r="F72" t="s">
        <v>785</v>
      </c>
      <c r="H72">
        <v>64.998413999999997</v>
      </c>
      <c r="I72">
        <v>-110.5707093</v>
      </c>
      <c r="J72" s="1" t="str">
        <f t="shared" si="13"/>
        <v>Till</v>
      </c>
      <c r="K72" s="1" t="str">
        <f t="shared" si="14"/>
        <v>Grain Mount: 0.25 – 0.50 mm</v>
      </c>
      <c r="L72" t="s">
        <v>31</v>
      </c>
      <c r="M72" s="1" t="str">
        <f t="shared" si="15"/>
        <v>Ilm</v>
      </c>
      <c r="N72" t="s">
        <v>88</v>
      </c>
      <c r="O72" t="s">
        <v>33</v>
      </c>
      <c r="P72" t="s">
        <v>139</v>
      </c>
      <c r="Q72" t="s">
        <v>321</v>
      </c>
      <c r="R72" t="s">
        <v>786</v>
      </c>
      <c r="S72" t="s">
        <v>787</v>
      </c>
      <c r="T72" t="s">
        <v>788</v>
      </c>
      <c r="U72" t="s">
        <v>33</v>
      </c>
      <c r="V72" t="s">
        <v>33</v>
      </c>
      <c r="W72" t="s">
        <v>59</v>
      </c>
      <c r="X72" t="s">
        <v>789</v>
      </c>
      <c r="Y72" t="s">
        <v>790</v>
      </c>
      <c r="Z72" t="s">
        <v>33</v>
      </c>
      <c r="AA72" t="s">
        <v>791</v>
      </c>
    </row>
    <row r="73" spans="1:27" x14ac:dyDescent="0.3">
      <c r="A73" t="s">
        <v>792</v>
      </c>
      <c r="B73" t="s">
        <v>793</v>
      </c>
      <c r="C73" s="1" t="str">
        <f t="shared" si="11"/>
        <v>21:0293</v>
      </c>
      <c r="D73" s="1" t="str">
        <f t="shared" si="12"/>
        <v>21:0006</v>
      </c>
      <c r="E73" t="s">
        <v>775</v>
      </c>
      <c r="F73" t="s">
        <v>794</v>
      </c>
      <c r="H73">
        <v>64.998413999999997</v>
      </c>
      <c r="I73">
        <v>-110.5707093</v>
      </c>
      <c r="J73" s="1" t="str">
        <f t="shared" si="13"/>
        <v>Till</v>
      </c>
      <c r="K73" s="1" t="str">
        <f t="shared" si="14"/>
        <v>Grain Mount: 0.25 – 0.50 mm</v>
      </c>
      <c r="L73" t="s">
        <v>31</v>
      </c>
      <c r="M73" s="1" t="str">
        <f t="shared" si="15"/>
        <v>Ilm</v>
      </c>
      <c r="N73" t="s">
        <v>34</v>
      </c>
      <c r="O73" t="s">
        <v>33</v>
      </c>
      <c r="P73" t="s">
        <v>795</v>
      </c>
      <c r="Q73" t="s">
        <v>33</v>
      </c>
      <c r="R73" t="s">
        <v>796</v>
      </c>
      <c r="S73" t="s">
        <v>797</v>
      </c>
      <c r="T73" t="s">
        <v>798</v>
      </c>
      <c r="U73" t="s">
        <v>240</v>
      </c>
      <c r="V73" t="s">
        <v>33</v>
      </c>
      <c r="W73" t="s">
        <v>504</v>
      </c>
      <c r="X73" t="s">
        <v>799</v>
      </c>
      <c r="Y73" t="s">
        <v>800</v>
      </c>
      <c r="Z73" t="s">
        <v>689</v>
      </c>
      <c r="AA73" t="s">
        <v>801</v>
      </c>
    </row>
    <row r="74" spans="1:27" x14ac:dyDescent="0.3">
      <c r="A74" t="s">
        <v>802</v>
      </c>
      <c r="B74" t="s">
        <v>803</v>
      </c>
      <c r="C74" s="1" t="str">
        <f t="shared" si="11"/>
        <v>21:0293</v>
      </c>
      <c r="D74" s="1" t="str">
        <f t="shared" si="12"/>
        <v>21:0006</v>
      </c>
      <c r="E74" t="s">
        <v>775</v>
      </c>
      <c r="F74" t="s">
        <v>804</v>
      </c>
      <c r="H74">
        <v>64.998413999999997</v>
      </c>
      <c r="I74">
        <v>-110.5707093</v>
      </c>
      <c r="J74" s="1" t="str">
        <f t="shared" si="13"/>
        <v>Till</v>
      </c>
      <c r="K74" s="1" t="str">
        <f t="shared" si="14"/>
        <v>Grain Mount: 0.25 – 0.50 mm</v>
      </c>
      <c r="L74" t="s">
        <v>31</v>
      </c>
      <c r="M74" s="1" t="str">
        <f t="shared" si="15"/>
        <v>Ilm</v>
      </c>
      <c r="N74" t="s">
        <v>805</v>
      </c>
      <c r="O74" t="s">
        <v>33</v>
      </c>
      <c r="P74" t="s">
        <v>806</v>
      </c>
      <c r="Q74" t="s">
        <v>81</v>
      </c>
      <c r="R74" t="s">
        <v>807</v>
      </c>
      <c r="S74" t="s">
        <v>808</v>
      </c>
      <c r="T74" t="s">
        <v>290</v>
      </c>
      <c r="U74" t="s">
        <v>61</v>
      </c>
      <c r="V74" t="s">
        <v>33</v>
      </c>
      <c r="W74" t="s">
        <v>163</v>
      </c>
      <c r="X74" t="s">
        <v>809</v>
      </c>
      <c r="Y74" t="s">
        <v>165</v>
      </c>
      <c r="Z74" t="s">
        <v>33</v>
      </c>
      <c r="AA74" t="s">
        <v>810</v>
      </c>
    </row>
    <row r="75" spans="1:27" x14ac:dyDescent="0.3">
      <c r="A75" t="s">
        <v>811</v>
      </c>
      <c r="B75" t="s">
        <v>812</v>
      </c>
      <c r="C75" s="1" t="str">
        <f t="shared" si="11"/>
        <v>21:0293</v>
      </c>
      <c r="D75" s="1" t="str">
        <f t="shared" si="12"/>
        <v>21:0006</v>
      </c>
      <c r="E75" t="s">
        <v>775</v>
      </c>
      <c r="F75" t="s">
        <v>813</v>
      </c>
      <c r="H75">
        <v>64.998413999999997</v>
      </c>
      <c r="I75">
        <v>-110.5707093</v>
      </c>
      <c r="J75" s="1" t="str">
        <f t="shared" si="13"/>
        <v>Till</v>
      </c>
      <c r="K75" s="1" t="str">
        <f t="shared" si="14"/>
        <v>Grain Mount: 0.25 – 0.50 mm</v>
      </c>
      <c r="L75" t="s">
        <v>31</v>
      </c>
      <c r="M75" s="1" t="str">
        <f t="shared" si="15"/>
        <v>Ilm</v>
      </c>
      <c r="N75" t="s">
        <v>239</v>
      </c>
      <c r="O75" t="s">
        <v>39</v>
      </c>
      <c r="P75" t="s">
        <v>397</v>
      </c>
      <c r="Q75" t="s">
        <v>61</v>
      </c>
      <c r="R75" t="s">
        <v>814</v>
      </c>
      <c r="S75" t="s">
        <v>815</v>
      </c>
      <c r="T75" t="s">
        <v>592</v>
      </c>
      <c r="U75" t="s">
        <v>34</v>
      </c>
      <c r="V75" t="s">
        <v>66</v>
      </c>
      <c r="W75" t="s">
        <v>33</v>
      </c>
      <c r="X75" t="s">
        <v>816</v>
      </c>
      <c r="Y75" t="s">
        <v>95</v>
      </c>
      <c r="Z75" t="s">
        <v>100</v>
      </c>
      <c r="AA75" t="s">
        <v>817</v>
      </c>
    </row>
    <row r="76" spans="1:27" x14ac:dyDescent="0.3">
      <c r="A76" t="s">
        <v>818</v>
      </c>
      <c r="B76" t="s">
        <v>819</v>
      </c>
      <c r="C76" s="1" t="str">
        <f t="shared" si="11"/>
        <v>21:0293</v>
      </c>
      <c r="D76" s="1" t="str">
        <f t="shared" si="12"/>
        <v>21:0006</v>
      </c>
      <c r="E76" t="s">
        <v>775</v>
      </c>
      <c r="F76" t="s">
        <v>820</v>
      </c>
      <c r="H76">
        <v>64.998413999999997</v>
      </c>
      <c r="I76">
        <v>-110.5707093</v>
      </c>
      <c r="J76" s="1" t="str">
        <f t="shared" si="13"/>
        <v>Till</v>
      </c>
      <c r="K76" s="1" t="str">
        <f t="shared" si="14"/>
        <v>Grain Mount: 0.25 – 0.50 mm</v>
      </c>
      <c r="L76" t="s">
        <v>31</v>
      </c>
      <c r="M76" s="1" t="str">
        <f t="shared" si="15"/>
        <v>Ilm</v>
      </c>
      <c r="N76" t="s">
        <v>214</v>
      </c>
      <c r="O76" t="s">
        <v>33</v>
      </c>
      <c r="P76" t="s">
        <v>370</v>
      </c>
      <c r="Q76" t="s">
        <v>33</v>
      </c>
      <c r="R76" t="s">
        <v>821</v>
      </c>
      <c r="S76" t="s">
        <v>233</v>
      </c>
      <c r="T76" t="s">
        <v>171</v>
      </c>
      <c r="U76" t="s">
        <v>822</v>
      </c>
      <c r="V76" t="s">
        <v>33</v>
      </c>
      <c r="W76" t="s">
        <v>33</v>
      </c>
      <c r="X76" t="s">
        <v>823</v>
      </c>
      <c r="Y76" t="s">
        <v>824</v>
      </c>
      <c r="Z76" t="s">
        <v>390</v>
      </c>
      <c r="AA76" t="s">
        <v>825</v>
      </c>
    </row>
    <row r="77" spans="1:27" x14ac:dyDescent="0.3">
      <c r="A77" t="s">
        <v>826</v>
      </c>
      <c r="B77" t="s">
        <v>827</v>
      </c>
      <c r="C77" s="1" t="str">
        <f t="shared" si="11"/>
        <v>21:0293</v>
      </c>
      <c r="D77" s="1" t="str">
        <f t="shared" si="12"/>
        <v>21:0006</v>
      </c>
      <c r="E77" t="s">
        <v>775</v>
      </c>
      <c r="F77" t="s">
        <v>828</v>
      </c>
      <c r="H77">
        <v>64.998413999999997</v>
      </c>
      <c r="I77">
        <v>-110.5707093</v>
      </c>
      <c r="J77" s="1" t="str">
        <f t="shared" si="13"/>
        <v>Till</v>
      </c>
      <c r="K77" s="1" t="str">
        <f t="shared" si="14"/>
        <v>Grain Mount: 0.25 – 0.50 mm</v>
      </c>
      <c r="L77" t="s">
        <v>31</v>
      </c>
      <c r="M77" s="1" t="str">
        <f t="shared" si="15"/>
        <v>Ilm</v>
      </c>
      <c r="N77" t="s">
        <v>221</v>
      </c>
      <c r="O77" t="s">
        <v>287</v>
      </c>
      <c r="P77" t="s">
        <v>33</v>
      </c>
      <c r="Q77" t="s">
        <v>321</v>
      </c>
      <c r="R77" t="s">
        <v>829</v>
      </c>
      <c r="S77" t="s">
        <v>830</v>
      </c>
      <c r="T77" t="s">
        <v>831</v>
      </c>
      <c r="U77" t="s">
        <v>287</v>
      </c>
      <c r="V77" t="s">
        <v>33</v>
      </c>
      <c r="W77" t="s">
        <v>33</v>
      </c>
      <c r="X77" t="s">
        <v>832</v>
      </c>
      <c r="Y77" t="s">
        <v>627</v>
      </c>
      <c r="Z77" t="s">
        <v>33</v>
      </c>
      <c r="AA77" t="s">
        <v>833</v>
      </c>
    </row>
    <row r="78" spans="1:27" x14ac:dyDescent="0.3">
      <c r="A78" t="s">
        <v>834</v>
      </c>
      <c r="B78" t="s">
        <v>835</v>
      </c>
      <c r="C78" s="1" t="str">
        <f t="shared" si="11"/>
        <v>21:0293</v>
      </c>
      <c r="D78" s="1" t="str">
        <f t="shared" si="12"/>
        <v>21:0006</v>
      </c>
      <c r="E78" t="s">
        <v>775</v>
      </c>
      <c r="F78" t="s">
        <v>836</v>
      </c>
      <c r="H78">
        <v>64.998413999999997</v>
      </c>
      <c r="I78">
        <v>-110.5707093</v>
      </c>
      <c r="J78" s="1" t="str">
        <f t="shared" si="13"/>
        <v>Till</v>
      </c>
      <c r="K78" s="1" t="str">
        <f t="shared" si="14"/>
        <v>Grain Mount: 0.25 – 0.50 mm</v>
      </c>
      <c r="L78" t="s">
        <v>31</v>
      </c>
      <c r="M78" s="1" t="str">
        <f t="shared" si="15"/>
        <v>Ilm</v>
      </c>
      <c r="N78" t="s">
        <v>670</v>
      </c>
      <c r="O78" t="s">
        <v>163</v>
      </c>
      <c r="P78" t="s">
        <v>333</v>
      </c>
      <c r="Q78" t="s">
        <v>33</v>
      </c>
      <c r="R78" t="s">
        <v>837</v>
      </c>
      <c r="S78" t="s">
        <v>838</v>
      </c>
      <c r="T78" t="s">
        <v>839</v>
      </c>
      <c r="U78" t="s">
        <v>33</v>
      </c>
      <c r="V78" t="s">
        <v>434</v>
      </c>
      <c r="W78" t="s">
        <v>358</v>
      </c>
      <c r="X78" t="s">
        <v>840</v>
      </c>
      <c r="Y78" t="s">
        <v>121</v>
      </c>
      <c r="Z78" t="s">
        <v>33</v>
      </c>
      <c r="AA78" t="s">
        <v>841</v>
      </c>
    </row>
    <row r="79" spans="1:27" x14ac:dyDescent="0.3">
      <c r="A79" t="s">
        <v>842</v>
      </c>
      <c r="B79" t="s">
        <v>843</v>
      </c>
      <c r="C79" s="1" t="str">
        <f t="shared" si="11"/>
        <v>21:0293</v>
      </c>
      <c r="D79" s="1" t="str">
        <f t="shared" si="12"/>
        <v>21:0006</v>
      </c>
      <c r="E79" t="s">
        <v>775</v>
      </c>
      <c r="F79" t="s">
        <v>844</v>
      </c>
      <c r="H79">
        <v>64.998413999999997</v>
      </c>
      <c r="I79">
        <v>-110.5707093</v>
      </c>
      <c r="J79" s="1" t="str">
        <f t="shared" si="13"/>
        <v>Till</v>
      </c>
      <c r="K79" s="1" t="str">
        <f t="shared" si="14"/>
        <v>Grain Mount: 0.25 – 0.50 mm</v>
      </c>
      <c r="L79" t="s">
        <v>31</v>
      </c>
      <c r="M79" s="1" t="str">
        <f t="shared" si="15"/>
        <v>Ilm</v>
      </c>
      <c r="N79" t="s">
        <v>333</v>
      </c>
      <c r="O79" t="s">
        <v>33</v>
      </c>
      <c r="P79" t="s">
        <v>60</v>
      </c>
      <c r="Q79" t="s">
        <v>333</v>
      </c>
      <c r="R79" t="s">
        <v>845</v>
      </c>
      <c r="S79" t="s">
        <v>846</v>
      </c>
      <c r="T79" t="s">
        <v>847</v>
      </c>
      <c r="U79" t="s">
        <v>848</v>
      </c>
      <c r="V79" t="s">
        <v>33</v>
      </c>
      <c r="W79" t="s">
        <v>33</v>
      </c>
      <c r="X79" t="s">
        <v>849</v>
      </c>
      <c r="Y79" t="s">
        <v>850</v>
      </c>
      <c r="Z79" t="s">
        <v>851</v>
      </c>
      <c r="AA79" t="s">
        <v>852</v>
      </c>
    </row>
    <row r="80" spans="1:27" x14ac:dyDescent="0.3">
      <c r="A80" t="s">
        <v>853</v>
      </c>
      <c r="B80" t="s">
        <v>854</v>
      </c>
      <c r="C80" s="1" t="str">
        <f t="shared" si="11"/>
        <v>21:0293</v>
      </c>
      <c r="D80" s="1" t="str">
        <f t="shared" si="12"/>
        <v>21:0006</v>
      </c>
      <c r="E80" t="s">
        <v>775</v>
      </c>
      <c r="F80" t="s">
        <v>855</v>
      </c>
      <c r="H80">
        <v>64.998413999999997</v>
      </c>
      <c r="I80">
        <v>-110.5707093</v>
      </c>
      <c r="J80" s="1" t="str">
        <f t="shared" si="13"/>
        <v>Till</v>
      </c>
      <c r="K80" s="1" t="str">
        <f t="shared" si="14"/>
        <v>Grain Mount: 0.25 – 0.50 mm</v>
      </c>
      <c r="L80" t="s">
        <v>31</v>
      </c>
      <c r="M80" s="1" t="str">
        <f t="shared" si="15"/>
        <v>Ilm</v>
      </c>
      <c r="N80" t="s">
        <v>222</v>
      </c>
      <c r="O80" t="s">
        <v>33</v>
      </c>
      <c r="P80" t="s">
        <v>60</v>
      </c>
      <c r="Q80" t="s">
        <v>740</v>
      </c>
      <c r="R80" t="s">
        <v>856</v>
      </c>
      <c r="S80" t="s">
        <v>565</v>
      </c>
      <c r="T80" t="s">
        <v>857</v>
      </c>
      <c r="U80" t="s">
        <v>65</v>
      </c>
      <c r="V80" t="s">
        <v>358</v>
      </c>
      <c r="W80" t="s">
        <v>287</v>
      </c>
      <c r="X80" t="s">
        <v>858</v>
      </c>
      <c r="Y80" t="s">
        <v>859</v>
      </c>
      <c r="Z80" t="s">
        <v>259</v>
      </c>
      <c r="AA80" t="s">
        <v>860</v>
      </c>
    </row>
    <row r="81" spans="1:27" x14ac:dyDescent="0.3">
      <c r="A81" t="s">
        <v>861</v>
      </c>
      <c r="B81" t="s">
        <v>862</v>
      </c>
      <c r="C81" s="1" t="str">
        <f t="shared" si="11"/>
        <v>21:0293</v>
      </c>
      <c r="D81" s="1" t="str">
        <f t="shared" si="12"/>
        <v>21:0006</v>
      </c>
      <c r="E81" t="s">
        <v>863</v>
      </c>
      <c r="F81" t="s">
        <v>864</v>
      </c>
      <c r="H81">
        <v>64.999546100000003</v>
      </c>
      <c r="I81">
        <v>-110.72725250000001</v>
      </c>
      <c r="J81" s="1" t="str">
        <f t="shared" si="13"/>
        <v>Till</v>
      </c>
      <c r="K81" s="1" t="str">
        <f t="shared" si="14"/>
        <v>Grain Mount: 0.25 – 0.50 mm</v>
      </c>
      <c r="L81" t="s">
        <v>31</v>
      </c>
      <c r="M81" s="1" t="str">
        <f t="shared" si="15"/>
        <v>Ilm</v>
      </c>
      <c r="N81" t="s">
        <v>76</v>
      </c>
      <c r="O81" t="s">
        <v>33</v>
      </c>
      <c r="P81" t="s">
        <v>539</v>
      </c>
      <c r="Q81" t="s">
        <v>33</v>
      </c>
      <c r="R81" t="s">
        <v>865</v>
      </c>
      <c r="S81" t="s">
        <v>866</v>
      </c>
      <c r="T81" t="s">
        <v>867</v>
      </c>
      <c r="U81" t="s">
        <v>240</v>
      </c>
      <c r="V81" t="s">
        <v>33</v>
      </c>
      <c r="W81" t="s">
        <v>122</v>
      </c>
      <c r="X81" t="s">
        <v>868</v>
      </c>
      <c r="Y81" t="s">
        <v>107</v>
      </c>
      <c r="Z81" t="s">
        <v>869</v>
      </c>
      <c r="AA81" t="s">
        <v>870</v>
      </c>
    </row>
    <row r="82" spans="1:27" x14ac:dyDescent="0.3">
      <c r="A82" t="s">
        <v>871</v>
      </c>
      <c r="B82" t="s">
        <v>872</v>
      </c>
      <c r="C82" s="1" t="str">
        <f t="shared" si="11"/>
        <v>21:0293</v>
      </c>
      <c r="D82" s="1" t="str">
        <f t="shared" si="12"/>
        <v>21:0006</v>
      </c>
      <c r="E82" t="s">
        <v>863</v>
      </c>
      <c r="F82" t="s">
        <v>873</v>
      </c>
      <c r="H82">
        <v>64.999546100000003</v>
      </c>
      <c r="I82">
        <v>-110.72725250000001</v>
      </c>
      <c r="J82" s="1" t="str">
        <f t="shared" si="13"/>
        <v>Till</v>
      </c>
      <c r="K82" s="1" t="str">
        <f t="shared" si="14"/>
        <v>Grain Mount: 0.25 – 0.50 mm</v>
      </c>
      <c r="L82" t="s">
        <v>31</v>
      </c>
      <c r="M82" s="1" t="str">
        <f t="shared" si="15"/>
        <v>Ilm</v>
      </c>
      <c r="N82" t="s">
        <v>76</v>
      </c>
      <c r="O82" t="s">
        <v>143</v>
      </c>
      <c r="P82" t="s">
        <v>105</v>
      </c>
      <c r="Q82" t="s">
        <v>33</v>
      </c>
      <c r="R82" t="s">
        <v>874</v>
      </c>
      <c r="S82" t="s">
        <v>875</v>
      </c>
      <c r="T82" t="s">
        <v>876</v>
      </c>
      <c r="U82" t="s">
        <v>287</v>
      </c>
      <c r="V82" t="s">
        <v>33</v>
      </c>
      <c r="W82" t="s">
        <v>434</v>
      </c>
      <c r="X82" t="s">
        <v>877</v>
      </c>
      <c r="Y82" t="s">
        <v>878</v>
      </c>
      <c r="Z82" t="s">
        <v>75</v>
      </c>
      <c r="AA82" t="s">
        <v>879</v>
      </c>
    </row>
    <row r="83" spans="1:27" x14ac:dyDescent="0.3">
      <c r="A83" t="s">
        <v>880</v>
      </c>
      <c r="B83" t="s">
        <v>881</v>
      </c>
      <c r="C83" s="1" t="str">
        <f t="shared" si="11"/>
        <v>21:0293</v>
      </c>
      <c r="D83" s="1" t="str">
        <f t="shared" si="12"/>
        <v>21:0006</v>
      </c>
      <c r="E83" t="s">
        <v>863</v>
      </c>
      <c r="F83" t="s">
        <v>882</v>
      </c>
      <c r="H83">
        <v>64.999546100000003</v>
      </c>
      <c r="I83">
        <v>-110.72725250000001</v>
      </c>
      <c r="J83" s="1" t="str">
        <f t="shared" si="13"/>
        <v>Till</v>
      </c>
      <c r="K83" s="1" t="str">
        <f t="shared" si="14"/>
        <v>Grain Mount: 0.25 – 0.50 mm</v>
      </c>
      <c r="L83" t="s">
        <v>31</v>
      </c>
      <c r="M83" s="1" t="str">
        <f t="shared" si="15"/>
        <v>Ilm</v>
      </c>
      <c r="N83" t="s">
        <v>81</v>
      </c>
      <c r="O83" t="s">
        <v>172</v>
      </c>
      <c r="P83" t="s">
        <v>452</v>
      </c>
      <c r="Q83" t="s">
        <v>39</v>
      </c>
      <c r="R83" t="s">
        <v>883</v>
      </c>
      <c r="S83" t="s">
        <v>884</v>
      </c>
      <c r="T83" t="s">
        <v>266</v>
      </c>
      <c r="U83" t="s">
        <v>33</v>
      </c>
      <c r="V83" t="s">
        <v>33</v>
      </c>
      <c r="W83" t="s">
        <v>33</v>
      </c>
      <c r="X83" t="s">
        <v>265</v>
      </c>
      <c r="Y83" t="s">
        <v>885</v>
      </c>
      <c r="Z83" t="s">
        <v>452</v>
      </c>
      <c r="AA83" t="s">
        <v>886</v>
      </c>
    </row>
    <row r="84" spans="1:27" x14ac:dyDescent="0.3">
      <c r="A84" t="s">
        <v>887</v>
      </c>
      <c r="B84" t="s">
        <v>888</v>
      </c>
      <c r="C84" s="1" t="str">
        <f t="shared" si="11"/>
        <v>21:0293</v>
      </c>
      <c r="D84" s="1" t="str">
        <f t="shared" si="12"/>
        <v>21:0006</v>
      </c>
      <c r="E84" t="s">
        <v>863</v>
      </c>
      <c r="F84" t="s">
        <v>889</v>
      </c>
      <c r="H84">
        <v>64.999546100000003</v>
      </c>
      <c r="I84">
        <v>-110.72725250000001</v>
      </c>
      <c r="J84" s="1" t="str">
        <f t="shared" si="13"/>
        <v>Till</v>
      </c>
      <c r="K84" s="1" t="str">
        <f t="shared" si="14"/>
        <v>Grain Mount: 0.25 – 0.50 mm</v>
      </c>
      <c r="L84" t="s">
        <v>31</v>
      </c>
      <c r="M84" s="1" t="str">
        <f t="shared" si="15"/>
        <v>Ilm</v>
      </c>
      <c r="N84" t="s">
        <v>434</v>
      </c>
      <c r="O84" t="s">
        <v>33</v>
      </c>
      <c r="P84" t="s">
        <v>33</v>
      </c>
      <c r="Q84" t="s">
        <v>890</v>
      </c>
      <c r="R84" t="s">
        <v>891</v>
      </c>
      <c r="S84" t="s">
        <v>495</v>
      </c>
      <c r="T84" t="s">
        <v>892</v>
      </c>
      <c r="U84" t="s">
        <v>33</v>
      </c>
      <c r="V84" t="s">
        <v>33</v>
      </c>
      <c r="W84" t="s">
        <v>287</v>
      </c>
      <c r="X84" t="s">
        <v>893</v>
      </c>
      <c r="Y84" t="s">
        <v>894</v>
      </c>
      <c r="Z84" t="s">
        <v>108</v>
      </c>
      <c r="AA84" t="s">
        <v>895</v>
      </c>
    </row>
    <row r="85" spans="1:27" x14ac:dyDescent="0.3">
      <c r="A85" t="s">
        <v>896</v>
      </c>
      <c r="B85" t="s">
        <v>897</v>
      </c>
      <c r="C85" s="1" t="str">
        <f t="shared" si="11"/>
        <v>21:0293</v>
      </c>
      <c r="D85" s="1" t="str">
        <f t="shared" si="12"/>
        <v>21:0006</v>
      </c>
      <c r="E85" t="s">
        <v>863</v>
      </c>
      <c r="F85" t="s">
        <v>898</v>
      </c>
      <c r="H85">
        <v>64.999546100000003</v>
      </c>
      <c r="I85">
        <v>-110.72725250000001</v>
      </c>
      <c r="J85" s="1" t="str">
        <f t="shared" si="13"/>
        <v>Till</v>
      </c>
      <c r="K85" s="1" t="str">
        <f t="shared" si="14"/>
        <v>Grain Mount: 0.25 – 0.50 mm</v>
      </c>
      <c r="L85" t="s">
        <v>31</v>
      </c>
      <c r="M85" s="1" t="str">
        <f t="shared" si="15"/>
        <v>Ilm</v>
      </c>
      <c r="N85" t="s">
        <v>899</v>
      </c>
      <c r="O85" t="s">
        <v>312</v>
      </c>
      <c r="P85" t="s">
        <v>670</v>
      </c>
      <c r="Q85" t="s">
        <v>222</v>
      </c>
      <c r="R85" t="s">
        <v>900</v>
      </c>
      <c r="S85" t="s">
        <v>661</v>
      </c>
      <c r="T85" t="s">
        <v>901</v>
      </c>
      <c r="U85" t="s">
        <v>33</v>
      </c>
      <c r="V85" t="s">
        <v>528</v>
      </c>
      <c r="W85" t="s">
        <v>33</v>
      </c>
      <c r="X85" t="s">
        <v>902</v>
      </c>
      <c r="Y85" t="s">
        <v>903</v>
      </c>
      <c r="Z85" t="s">
        <v>851</v>
      </c>
      <c r="AA85" t="s">
        <v>904</v>
      </c>
    </row>
    <row r="86" spans="1:27" x14ac:dyDescent="0.3">
      <c r="A86" t="s">
        <v>905</v>
      </c>
      <c r="B86" t="s">
        <v>906</v>
      </c>
      <c r="C86" s="1" t="str">
        <f t="shared" si="11"/>
        <v>21:0293</v>
      </c>
      <c r="D86" s="1" t="str">
        <f t="shared" si="12"/>
        <v>21:0006</v>
      </c>
      <c r="E86" t="s">
        <v>863</v>
      </c>
      <c r="F86" t="s">
        <v>907</v>
      </c>
      <c r="H86">
        <v>64.999546100000003</v>
      </c>
      <c r="I86">
        <v>-110.72725250000001</v>
      </c>
      <c r="J86" s="1" t="str">
        <f t="shared" si="13"/>
        <v>Till</v>
      </c>
      <c r="K86" s="1" t="str">
        <f t="shared" si="14"/>
        <v>Grain Mount: 0.25 – 0.50 mm</v>
      </c>
      <c r="L86" t="s">
        <v>31</v>
      </c>
      <c r="M86" s="1" t="str">
        <f t="shared" si="15"/>
        <v>Ilm</v>
      </c>
      <c r="N86" t="s">
        <v>32</v>
      </c>
      <c r="O86" t="s">
        <v>33</v>
      </c>
      <c r="P86" t="s">
        <v>93</v>
      </c>
      <c r="Q86" t="s">
        <v>214</v>
      </c>
      <c r="R86" t="s">
        <v>908</v>
      </c>
      <c r="S86" t="s">
        <v>909</v>
      </c>
      <c r="T86" t="s">
        <v>910</v>
      </c>
      <c r="U86" t="s">
        <v>277</v>
      </c>
      <c r="V86" t="s">
        <v>528</v>
      </c>
      <c r="W86" t="s">
        <v>33</v>
      </c>
      <c r="X86" t="s">
        <v>911</v>
      </c>
      <c r="Y86" t="s">
        <v>912</v>
      </c>
      <c r="Z86" t="s">
        <v>139</v>
      </c>
      <c r="AA86" t="s">
        <v>913</v>
      </c>
    </row>
    <row r="87" spans="1:27" x14ac:dyDescent="0.3">
      <c r="A87" t="s">
        <v>914</v>
      </c>
      <c r="B87" t="s">
        <v>915</v>
      </c>
      <c r="C87" s="1" t="str">
        <f t="shared" si="11"/>
        <v>21:0293</v>
      </c>
      <c r="D87" s="1" t="str">
        <f t="shared" si="12"/>
        <v>21:0006</v>
      </c>
      <c r="E87" t="s">
        <v>863</v>
      </c>
      <c r="F87" t="s">
        <v>916</v>
      </c>
      <c r="H87">
        <v>64.999546100000003</v>
      </c>
      <c r="I87">
        <v>-110.72725250000001</v>
      </c>
      <c r="J87" s="1" t="str">
        <f t="shared" si="13"/>
        <v>Till</v>
      </c>
      <c r="K87" s="1" t="str">
        <f t="shared" si="14"/>
        <v>Grain Mount: 0.25 – 0.50 mm</v>
      </c>
      <c r="L87" t="s">
        <v>31</v>
      </c>
      <c r="M87" s="1" t="str">
        <f t="shared" si="15"/>
        <v>Ilm</v>
      </c>
      <c r="N87" t="s">
        <v>196</v>
      </c>
      <c r="O87" t="s">
        <v>93</v>
      </c>
      <c r="P87" t="s">
        <v>917</v>
      </c>
      <c r="Q87" t="s">
        <v>33</v>
      </c>
      <c r="R87" t="s">
        <v>918</v>
      </c>
      <c r="S87" t="s">
        <v>919</v>
      </c>
      <c r="T87" t="s">
        <v>920</v>
      </c>
      <c r="U87" t="s">
        <v>33</v>
      </c>
      <c r="V87" t="s">
        <v>33</v>
      </c>
      <c r="W87" t="s">
        <v>601</v>
      </c>
      <c r="X87" t="s">
        <v>921</v>
      </c>
      <c r="Y87" t="s">
        <v>922</v>
      </c>
      <c r="Z87" t="s">
        <v>172</v>
      </c>
      <c r="AA87" t="s">
        <v>923</v>
      </c>
    </row>
    <row r="88" spans="1:27" x14ac:dyDescent="0.3">
      <c r="A88" t="s">
        <v>924</v>
      </c>
      <c r="B88" t="s">
        <v>925</v>
      </c>
      <c r="C88" s="1" t="str">
        <f t="shared" si="11"/>
        <v>21:0293</v>
      </c>
      <c r="D88" s="1" t="str">
        <f t="shared" si="12"/>
        <v>21:0006</v>
      </c>
      <c r="E88" t="s">
        <v>926</v>
      </c>
      <c r="F88" t="s">
        <v>927</v>
      </c>
      <c r="H88">
        <v>64.937174400000004</v>
      </c>
      <c r="I88">
        <v>-110.0405382</v>
      </c>
      <c r="J88" s="1" t="str">
        <f t="shared" si="13"/>
        <v>Till</v>
      </c>
      <c r="K88" s="1" t="str">
        <f t="shared" si="14"/>
        <v>Grain Mount: 0.25 – 0.50 mm</v>
      </c>
      <c r="L88" t="s">
        <v>31</v>
      </c>
      <c r="M88" s="1" t="str">
        <f t="shared" si="15"/>
        <v>Ilm</v>
      </c>
      <c r="N88" t="s">
        <v>196</v>
      </c>
      <c r="O88" t="s">
        <v>102</v>
      </c>
      <c r="P88" t="s">
        <v>287</v>
      </c>
      <c r="Q88" t="s">
        <v>196</v>
      </c>
      <c r="R88" t="s">
        <v>928</v>
      </c>
      <c r="S88" t="s">
        <v>277</v>
      </c>
      <c r="T88" t="s">
        <v>929</v>
      </c>
      <c r="U88" t="s">
        <v>502</v>
      </c>
      <c r="V88" t="s">
        <v>33</v>
      </c>
      <c r="W88" t="s">
        <v>33</v>
      </c>
      <c r="X88" t="s">
        <v>930</v>
      </c>
      <c r="Y88" t="s">
        <v>931</v>
      </c>
      <c r="Z88" t="s">
        <v>33</v>
      </c>
      <c r="AA88" t="s">
        <v>932</v>
      </c>
    </row>
    <row r="89" spans="1:27" x14ac:dyDescent="0.3">
      <c r="A89" t="s">
        <v>933</v>
      </c>
      <c r="B89" t="s">
        <v>934</v>
      </c>
      <c r="C89" s="1" t="str">
        <f t="shared" si="11"/>
        <v>21:0293</v>
      </c>
      <c r="D89" s="1" t="str">
        <f t="shared" si="12"/>
        <v>21:0006</v>
      </c>
      <c r="E89" t="s">
        <v>926</v>
      </c>
      <c r="F89" t="s">
        <v>935</v>
      </c>
      <c r="H89">
        <v>64.937174400000004</v>
      </c>
      <c r="I89">
        <v>-110.0405382</v>
      </c>
      <c r="J89" s="1" t="str">
        <f t="shared" si="13"/>
        <v>Till</v>
      </c>
      <c r="K89" s="1" t="str">
        <f t="shared" si="14"/>
        <v>Grain Mount: 0.25 – 0.50 mm</v>
      </c>
      <c r="L89" t="s">
        <v>31</v>
      </c>
      <c r="M89" s="1" t="str">
        <f t="shared" si="15"/>
        <v>Ilm</v>
      </c>
      <c r="N89" t="s">
        <v>434</v>
      </c>
      <c r="O89" t="s">
        <v>122</v>
      </c>
      <c r="P89" t="s">
        <v>259</v>
      </c>
      <c r="Q89" t="s">
        <v>936</v>
      </c>
      <c r="R89" t="s">
        <v>937</v>
      </c>
      <c r="S89" t="s">
        <v>938</v>
      </c>
      <c r="T89" t="s">
        <v>360</v>
      </c>
      <c r="U89" t="s">
        <v>33</v>
      </c>
      <c r="V89" t="s">
        <v>61</v>
      </c>
      <c r="W89" t="s">
        <v>601</v>
      </c>
      <c r="X89" t="s">
        <v>939</v>
      </c>
      <c r="Y89" t="s">
        <v>912</v>
      </c>
      <c r="Z89" t="s">
        <v>940</v>
      </c>
      <c r="AA89" t="s">
        <v>941</v>
      </c>
    </row>
    <row r="90" spans="1:27" x14ac:dyDescent="0.3">
      <c r="A90" t="s">
        <v>942</v>
      </c>
      <c r="B90" t="s">
        <v>943</v>
      </c>
      <c r="C90" s="1" t="str">
        <f t="shared" si="11"/>
        <v>21:0293</v>
      </c>
      <c r="D90" s="1" t="str">
        <f t="shared" si="12"/>
        <v>21:0006</v>
      </c>
      <c r="E90" t="s">
        <v>926</v>
      </c>
      <c r="F90" t="s">
        <v>944</v>
      </c>
      <c r="H90">
        <v>64.937174400000004</v>
      </c>
      <c r="I90">
        <v>-110.0405382</v>
      </c>
      <c r="J90" s="1" t="str">
        <f t="shared" si="13"/>
        <v>Till</v>
      </c>
      <c r="K90" s="1" t="str">
        <f t="shared" si="14"/>
        <v>Grain Mount: 0.25 – 0.50 mm</v>
      </c>
      <c r="L90" t="s">
        <v>31</v>
      </c>
      <c r="M90" s="1" t="str">
        <f t="shared" si="15"/>
        <v>Ilm</v>
      </c>
      <c r="N90" t="s">
        <v>93</v>
      </c>
      <c r="O90" t="s">
        <v>358</v>
      </c>
      <c r="P90" t="s">
        <v>51</v>
      </c>
      <c r="Q90" t="s">
        <v>33</v>
      </c>
      <c r="R90" t="s">
        <v>945</v>
      </c>
      <c r="S90" t="s">
        <v>946</v>
      </c>
      <c r="T90" t="s">
        <v>947</v>
      </c>
      <c r="U90" t="s">
        <v>33</v>
      </c>
      <c r="V90" t="s">
        <v>33</v>
      </c>
      <c r="W90" t="s">
        <v>504</v>
      </c>
      <c r="X90" t="s">
        <v>948</v>
      </c>
      <c r="Y90" t="s">
        <v>949</v>
      </c>
      <c r="Z90" t="s">
        <v>33</v>
      </c>
      <c r="AA90" t="s">
        <v>950</v>
      </c>
    </row>
    <row r="91" spans="1:27" x14ac:dyDescent="0.3">
      <c r="A91" t="s">
        <v>951</v>
      </c>
      <c r="B91" t="s">
        <v>952</v>
      </c>
      <c r="C91" s="1" t="str">
        <f t="shared" si="11"/>
        <v>21:0293</v>
      </c>
      <c r="D91" s="1" t="str">
        <f t="shared" si="12"/>
        <v>21:0006</v>
      </c>
      <c r="E91" t="s">
        <v>926</v>
      </c>
      <c r="F91" t="s">
        <v>953</v>
      </c>
      <c r="H91">
        <v>64.937174400000004</v>
      </c>
      <c r="I91">
        <v>-110.0405382</v>
      </c>
      <c r="J91" s="1" t="str">
        <f t="shared" si="13"/>
        <v>Till</v>
      </c>
      <c r="K91" s="1" t="str">
        <f t="shared" si="14"/>
        <v>Grain Mount: 0.25 – 0.50 mm</v>
      </c>
      <c r="L91" t="s">
        <v>31</v>
      </c>
      <c r="M91" s="1" t="str">
        <f t="shared" si="15"/>
        <v>Ilm</v>
      </c>
      <c r="N91" t="s">
        <v>670</v>
      </c>
      <c r="O91" t="s">
        <v>33</v>
      </c>
      <c r="P91" t="s">
        <v>34</v>
      </c>
      <c r="Q91" t="s">
        <v>33</v>
      </c>
      <c r="R91" t="s">
        <v>954</v>
      </c>
      <c r="S91" t="s">
        <v>955</v>
      </c>
      <c r="T91" t="s">
        <v>956</v>
      </c>
      <c r="U91" t="s">
        <v>384</v>
      </c>
      <c r="V91" t="s">
        <v>33</v>
      </c>
      <c r="W91" t="s">
        <v>601</v>
      </c>
      <c r="X91" t="s">
        <v>957</v>
      </c>
      <c r="Y91" t="s">
        <v>958</v>
      </c>
      <c r="Z91" t="s">
        <v>33</v>
      </c>
      <c r="AA91" t="s">
        <v>959</v>
      </c>
    </row>
    <row r="92" spans="1:27" x14ac:dyDescent="0.3">
      <c r="A92" t="s">
        <v>960</v>
      </c>
      <c r="B92" t="s">
        <v>961</v>
      </c>
      <c r="C92" s="1" t="str">
        <f t="shared" si="11"/>
        <v>21:0293</v>
      </c>
      <c r="D92" s="1" t="str">
        <f t="shared" si="12"/>
        <v>21:0006</v>
      </c>
      <c r="E92" t="s">
        <v>962</v>
      </c>
      <c r="F92" t="s">
        <v>963</v>
      </c>
      <c r="H92">
        <v>64.718974900000006</v>
      </c>
      <c r="I92">
        <v>-111.5429266</v>
      </c>
      <c r="J92" s="1" t="str">
        <f t="shared" si="13"/>
        <v>Till</v>
      </c>
      <c r="K92" s="1" t="str">
        <f t="shared" si="14"/>
        <v>Grain Mount: 0.25 – 0.50 mm</v>
      </c>
      <c r="L92" t="s">
        <v>31</v>
      </c>
      <c r="M92" s="1" t="str">
        <f>HYPERLINK("https://geochem.nrcan.gc.ca/cdogs/content/kwd/kwd030115_e.htm", "Chr")</f>
        <v>Chr</v>
      </c>
      <c r="N92" t="s">
        <v>964</v>
      </c>
      <c r="O92" t="s">
        <v>101</v>
      </c>
      <c r="P92" t="s">
        <v>965</v>
      </c>
      <c r="Q92" t="s">
        <v>966</v>
      </c>
      <c r="R92" t="s">
        <v>967</v>
      </c>
      <c r="S92" t="s">
        <v>968</v>
      </c>
      <c r="T92" t="s">
        <v>425</v>
      </c>
      <c r="U92" t="s">
        <v>969</v>
      </c>
      <c r="V92" t="s">
        <v>970</v>
      </c>
      <c r="W92" t="s">
        <v>434</v>
      </c>
      <c r="X92" t="s">
        <v>971</v>
      </c>
      <c r="Y92" t="s">
        <v>455</v>
      </c>
      <c r="Z92" t="s">
        <v>936</v>
      </c>
      <c r="AA92" t="s">
        <v>972</v>
      </c>
    </row>
    <row r="93" spans="1:27" x14ac:dyDescent="0.3">
      <c r="A93" t="s">
        <v>973</v>
      </c>
      <c r="B93" t="s">
        <v>974</v>
      </c>
      <c r="C93" s="1" t="str">
        <f t="shared" si="11"/>
        <v>21:0293</v>
      </c>
      <c r="D93" s="1" t="str">
        <f t="shared" si="12"/>
        <v>21:0006</v>
      </c>
      <c r="E93" t="s">
        <v>962</v>
      </c>
      <c r="F93" t="s">
        <v>975</v>
      </c>
      <c r="H93">
        <v>64.718974900000006</v>
      </c>
      <c r="I93">
        <v>-111.5429266</v>
      </c>
      <c r="J93" s="1" t="str">
        <f t="shared" si="13"/>
        <v>Till</v>
      </c>
      <c r="K93" s="1" t="str">
        <f t="shared" si="14"/>
        <v>Grain Mount: 0.25 – 0.50 mm</v>
      </c>
      <c r="L93" t="s">
        <v>31</v>
      </c>
      <c r="M93" s="1" t="str">
        <f>HYPERLINK("https://geochem.nrcan.gc.ca/cdogs/content/kwd/kwd030533_e.htm", "Tur")</f>
        <v>Tur</v>
      </c>
      <c r="N93" t="s">
        <v>976</v>
      </c>
      <c r="O93" t="s">
        <v>977</v>
      </c>
      <c r="P93" t="s">
        <v>102</v>
      </c>
      <c r="Q93" t="s">
        <v>33</v>
      </c>
      <c r="R93" t="s">
        <v>978</v>
      </c>
      <c r="S93" t="s">
        <v>979</v>
      </c>
      <c r="T93" t="s">
        <v>535</v>
      </c>
      <c r="U93" t="s">
        <v>347</v>
      </c>
      <c r="V93" t="s">
        <v>980</v>
      </c>
      <c r="W93" t="s">
        <v>172</v>
      </c>
      <c r="X93" t="s">
        <v>981</v>
      </c>
      <c r="Y93" t="s">
        <v>366</v>
      </c>
      <c r="Z93" t="s">
        <v>358</v>
      </c>
      <c r="AA93" t="s">
        <v>982</v>
      </c>
    </row>
    <row r="94" spans="1:27" x14ac:dyDescent="0.3">
      <c r="A94" t="s">
        <v>983</v>
      </c>
      <c r="B94" t="s">
        <v>984</v>
      </c>
      <c r="C94" s="1" t="str">
        <f t="shared" si="11"/>
        <v>21:0293</v>
      </c>
      <c r="D94" s="1" t="str">
        <f t="shared" si="12"/>
        <v>21:0006</v>
      </c>
      <c r="E94" t="s">
        <v>962</v>
      </c>
      <c r="F94" t="s">
        <v>985</v>
      </c>
      <c r="H94">
        <v>64.718974900000006</v>
      </c>
      <c r="I94">
        <v>-111.5429266</v>
      </c>
      <c r="J94" s="1" t="str">
        <f t="shared" si="13"/>
        <v>Till</v>
      </c>
      <c r="K94" s="1" t="str">
        <f t="shared" si="14"/>
        <v>Grain Mount: 0.25 – 0.50 mm</v>
      </c>
      <c r="L94" t="s">
        <v>31</v>
      </c>
      <c r="M94" s="1" t="str">
        <f>HYPERLINK("https://geochem.nrcan.gc.ca/cdogs/content/kwd/kwd030541_e.htm", "Ti_Mag")</f>
        <v>Ti_Mag</v>
      </c>
      <c r="N94" t="s">
        <v>50</v>
      </c>
      <c r="O94" t="s">
        <v>33</v>
      </c>
      <c r="P94" t="s">
        <v>197</v>
      </c>
      <c r="Q94" t="s">
        <v>163</v>
      </c>
      <c r="R94" t="s">
        <v>986</v>
      </c>
      <c r="S94" t="s">
        <v>221</v>
      </c>
      <c r="T94" t="s">
        <v>221</v>
      </c>
      <c r="U94" t="s">
        <v>163</v>
      </c>
      <c r="V94" t="s">
        <v>81</v>
      </c>
      <c r="W94" t="s">
        <v>476</v>
      </c>
      <c r="X94" t="s">
        <v>987</v>
      </c>
      <c r="Y94" t="s">
        <v>988</v>
      </c>
      <c r="Z94" t="s">
        <v>33</v>
      </c>
      <c r="AA94" t="s">
        <v>989</v>
      </c>
    </row>
    <row r="95" spans="1:27" x14ac:dyDescent="0.3">
      <c r="A95" t="s">
        <v>990</v>
      </c>
      <c r="B95" t="s">
        <v>991</v>
      </c>
      <c r="C95" s="1" t="str">
        <f t="shared" si="11"/>
        <v>21:0293</v>
      </c>
      <c r="D95" s="1" t="str">
        <f t="shared" si="12"/>
        <v>21:0006</v>
      </c>
      <c r="E95" t="s">
        <v>962</v>
      </c>
      <c r="F95" t="s">
        <v>992</v>
      </c>
      <c r="H95">
        <v>64.718974900000006</v>
      </c>
      <c r="I95">
        <v>-111.5429266</v>
      </c>
      <c r="J95" s="1" t="str">
        <f t="shared" si="13"/>
        <v>Till</v>
      </c>
      <c r="K95" s="1" t="str">
        <f t="shared" si="14"/>
        <v>Grain Mount: 0.25 – 0.50 mm</v>
      </c>
      <c r="L95" t="s">
        <v>31</v>
      </c>
      <c r="M95" s="1" t="str">
        <f>HYPERLINK("https://geochem.nrcan.gc.ca/cdogs/content/kwd/kwd030538_e.htm", "Mg_Ilm")</f>
        <v>Mg_Ilm</v>
      </c>
      <c r="N95" t="s">
        <v>993</v>
      </c>
      <c r="O95" t="s">
        <v>143</v>
      </c>
      <c r="P95" t="s">
        <v>562</v>
      </c>
      <c r="Q95" t="s">
        <v>994</v>
      </c>
      <c r="R95" t="s">
        <v>995</v>
      </c>
      <c r="S95" t="s">
        <v>996</v>
      </c>
      <c r="T95" t="s">
        <v>422</v>
      </c>
      <c r="U95" t="s">
        <v>213</v>
      </c>
      <c r="V95" t="s">
        <v>33</v>
      </c>
      <c r="W95" t="s">
        <v>670</v>
      </c>
      <c r="X95" t="s">
        <v>997</v>
      </c>
      <c r="Y95" t="s">
        <v>998</v>
      </c>
      <c r="Z95" t="s">
        <v>272</v>
      </c>
      <c r="AA95" t="s">
        <v>999</v>
      </c>
    </row>
    <row r="96" spans="1:27" x14ac:dyDescent="0.3">
      <c r="A96" t="s">
        <v>1000</v>
      </c>
      <c r="B96" t="s">
        <v>1001</v>
      </c>
      <c r="C96" s="1" t="str">
        <f t="shared" si="11"/>
        <v>21:0293</v>
      </c>
      <c r="D96" s="1" t="str">
        <f t="shared" si="12"/>
        <v>21:0006</v>
      </c>
      <c r="E96" t="s">
        <v>962</v>
      </c>
      <c r="F96" t="s">
        <v>1002</v>
      </c>
      <c r="H96">
        <v>64.718974900000006</v>
      </c>
      <c r="I96">
        <v>-111.5429266</v>
      </c>
      <c r="J96" s="1" t="str">
        <f t="shared" si="13"/>
        <v>Till</v>
      </c>
      <c r="K96" s="1" t="str">
        <f t="shared" si="14"/>
        <v>Grain Mount: 0.25 – 0.50 mm</v>
      </c>
      <c r="L96" t="s">
        <v>31</v>
      </c>
      <c r="M96" s="1" t="str">
        <f>HYPERLINK("https://geochem.nrcan.gc.ca/cdogs/content/kwd/kwd030120_e.htm", "Ilm")</f>
        <v>Ilm</v>
      </c>
      <c r="N96" t="s">
        <v>100</v>
      </c>
      <c r="O96" t="s">
        <v>77</v>
      </c>
      <c r="P96" t="s">
        <v>339</v>
      </c>
      <c r="Q96" t="s">
        <v>61</v>
      </c>
      <c r="R96" t="s">
        <v>1003</v>
      </c>
      <c r="S96" t="s">
        <v>1004</v>
      </c>
      <c r="T96" t="s">
        <v>1005</v>
      </c>
      <c r="U96" t="s">
        <v>33</v>
      </c>
      <c r="V96" t="s">
        <v>277</v>
      </c>
      <c r="W96" t="s">
        <v>33</v>
      </c>
      <c r="X96" t="s">
        <v>1006</v>
      </c>
      <c r="Y96" t="s">
        <v>1007</v>
      </c>
      <c r="Z96" t="s">
        <v>33</v>
      </c>
      <c r="AA96" t="s">
        <v>1008</v>
      </c>
    </row>
    <row r="97" spans="1:27" x14ac:dyDescent="0.3">
      <c r="A97" t="s">
        <v>1009</v>
      </c>
      <c r="B97" t="s">
        <v>1010</v>
      </c>
      <c r="C97" s="1" t="str">
        <f t="shared" si="11"/>
        <v>21:0293</v>
      </c>
      <c r="D97" s="1" t="str">
        <f t="shared" si="12"/>
        <v>21:0006</v>
      </c>
      <c r="E97" t="s">
        <v>962</v>
      </c>
      <c r="F97" t="s">
        <v>1011</v>
      </c>
      <c r="H97">
        <v>64.718974900000006</v>
      </c>
      <c r="I97">
        <v>-111.5429266</v>
      </c>
      <c r="J97" s="1" t="str">
        <f t="shared" si="13"/>
        <v>Till</v>
      </c>
      <c r="K97" s="1" t="str">
        <f t="shared" si="14"/>
        <v>Grain Mount: 0.25 – 0.50 mm</v>
      </c>
      <c r="L97" t="s">
        <v>31</v>
      </c>
      <c r="M97" s="1" t="str">
        <f>HYPERLINK("https://geochem.nrcan.gc.ca/cdogs/content/kwd/kwd030533_e.htm", "Tur")</f>
        <v>Tur</v>
      </c>
      <c r="N97" t="s">
        <v>1012</v>
      </c>
      <c r="O97" t="s">
        <v>1013</v>
      </c>
      <c r="P97" t="s">
        <v>221</v>
      </c>
      <c r="Q97" t="s">
        <v>189</v>
      </c>
      <c r="R97" t="s">
        <v>1014</v>
      </c>
      <c r="S97" t="s">
        <v>1015</v>
      </c>
      <c r="T97" t="s">
        <v>32</v>
      </c>
      <c r="U97" t="s">
        <v>805</v>
      </c>
      <c r="V97" t="s">
        <v>1016</v>
      </c>
      <c r="W97" t="s">
        <v>122</v>
      </c>
      <c r="X97" t="s">
        <v>1017</v>
      </c>
      <c r="Y97" t="s">
        <v>81</v>
      </c>
      <c r="Z97" t="s">
        <v>74</v>
      </c>
      <c r="AA97" t="s">
        <v>1018</v>
      </c>
    </row>
    <row r="98" spans="1:27" x14ac:dyDescent="0.3">
      <c r="A98" t="s">
        <v>1019</v>
      </c>
      <c r="B98" t="s">
        <v>1020</v>
      </c>
      <c r="C98" s="1" t="str">
        <f t="shared" ref="C98:C117" si="16">HYPERLINK("https://geochem.nrcan.gc.ca/cdogs/content/bdl/bdl210293_e.htm", "21:0293")</f>
        <v>21:0293</v>
      </c>
      <c r="D98" s="1" t="str">
        <f t="shared" ref="D98:D117" si="17">HYPERLINK("https://geochem.nrcan.gc.ca/cdogs/content/svy/svy210006_e.htm", "21:0006")</f>
        <v>21:0006</v>
      </c>
      <c r="E98" t="s">
        <v>962</v>
      </c>
      <c r="F98" t="s">
        <v>1021</v>
      </c>
      <c r="H98">
        <v>64.718974900000006</v>
      </c>
      <c r="I98">
        <v>-111.5429266</v>
      </c>
      <c r="J98" s="1" t="str">
        <f t="shared" ref="J98:J118" si="18">HYPERLINK("https://geochem.nrcan.gc.ca/cdogs/content/kwd/kwd020044_e.htm", "Till")</f>
        <v>Till</v>
      </c>
      <c r="K98" s="1" t="str">
        <f t="shared" ref="K98:K118" si="19">HYPERLINK("https://geochem.nrcan.gc.ca/cdogs/content/kwd/kwd080043_e.htm", "Grain Mount: 0.25 – 0.50 mm")</f>
        <v>Grain Mount: 0.25 – 0.50 mm</v>
      </c>
      <c r="L98" t="s">
        <v>31</v>
      </c>
      <c r="M98" s="1" t="str">
        <f>HYPERLINK("https://geochem.nrcan.gc.ca/cdogs/content/kwd/kwd030120_e.htm", "Ilm")</f>
        <v>Ilm</v>
      </c>
      <c r="N98" t="s">
        <v>76</v>
      </c>
      <c r="O98" t="s">
        <v>51</v>
      </c>
      <c r="P98" t="s">
        <v>552</v>
      </c>
      <c r="Q98" t="s">
        <v>105</v>
      </c>
      <c r="R98" t="s">
        <v>1022</v>
      </c>
      <c r="S98" t="s">
        <v>1023</v>
      </c>
      <c r="T98" t="s">
        <v>1024</v>
      </c>
      <c r="U98" t="s">
        <v>76</v>
      </c>
      <c r="V98" t="s">
        <v>312</v>
      </c>
      <c r="W98" t="s">
        <v>358</v>
      </c>
      <c r="X98" t="s">
        <v>1025</v>
      </c>
      <c r="Y98" t="s">
        <v>1026</v>
      </c>
      <c r="Z98" t="s">
        <v>476</v>
      </c>
      <c r="AA98" t="s">
        <v>1027</v>
      </c>
    </row>
    <row r="99" spans="1:27" x14ac:dyDescent="0.3">
      <c r="A99" t="s">
        <v>1028</v>
      </c>
      <c r="B99" t="s">
        <v>1029</v>
      </c>
      <c r="C99" s="1" t="str">
        <f t="shared" si="16"/>
        <v>21:0293</v>
      </c>
      <c r="D99" s="1" t="str">
        <f t="shared" si="17"/>
        <v>21:0006</v>
      </c>
      <c r="E99" t="s">
        <v>962</v>
      </c>
      <c r="F99" t="s">
        <v>1030</v>
      </c>
      <c r="H99">
        <v>64.718974900000006</v>
      </c>
      <c r="I99">
        <v>-111.5429266</v>
      </c>
      <c r="J99" s="1" t="str">
        <f t="shared" si="18"/>
        <v>Till</v>
      </c>
      <c r="K99" s="1" t="str">
        <f t="shared" si="19"/>
        <v>Grain Mount: 0.25 – 0.50 mm</v>
      </c>
      <c r="L99" t="s">
        <v>31</v>
      </c>
      <c r="M99" s="1" t="str">
        <f>HYPERLINK("https://geochem.nrcan.gc.ca/cdogs/content/kwd/kwd030120_e.htm", "Ilm")</f>
        <v>Ilm</v>
      </c>
      <c r="N99" t="s">
        <v>333</v>
      </c>
      <c r="O99" t="s">
        <v>899</v>
      </c>
      <c r="P99" t="s">
        <v>34</v>
      </c>
      <c r="Q99" t="s">
        <v>936</v>
      </c>
      <c r="R99" t="s">
        <v>1031</v>
      </c>
      <c r="S99" t="s">
        <v>1032</v>
      </c>
      <c r="T99" t="s">
        <v>547</v>
      </c>
      <c r="U99" t="s">
        <v>240</v>
      </c>
      <c r="V99" t="s">
        <v>33</v>
      </c>
      <c r="W99" t="s">
        <v>163</v>
      </c>
      <c r="X99" t="s">
        <v>1033</v>
      </c>
      <c r="Y99" t="s">
        <v>1034</v>
      </c>
      <c r="Z99" t="s">
        <v>562</v>
      </c>
      <c r="AA99" t="s">
        <v>1035</v>
      </c>
    </row>
    <row r="100" spans="1:27" x14ac:dyDescent="0.3">
      <c r="A100" t="s">
        <v>1036</v>
      </c>
      <c r="B100" t="s">
        <v>1037</v>
      </c>
      <c r="C100" s="1" t="str">
        <f t="shared" si="16"/>
        <v>21:0293</v>
      </c>
      <c r="D100" s="1" t="str">
        <f t="shared" si="17"/>
        <v>21:0006</v>
      </c>
      <c r="E100" t="s">
        <v>962</v>
      </c>
      <c r="F100" t="s">
        <v>1038</v>
      </c>
      <c r="H100">
        <v>64.718974900000006</v>
      </c>
      <c r="I100">
        <v>-111.5429266</v>
      </c>
      <c r="J100" s="1" t="str">
        <f t="shared" si="18"/>
        <v>Till</v>
      </c>
      <c r="K100" s="1" t="str">
        <f t="shared" si="19"/>
        <v>Grain Mount: 0.25 – 0.50 mm</v>
      </c>
      <c r="L100" t="s">
        <v>31</v>
      </c>
      <c r="M100" s="1" t="str">
        <f>HYPERLINK("https://geochem.nrcan.gc.ca/cdogs/content/kwd/kwd030125_e.htm", "Rt")</f>
        <v>Rt</v>
      </c>
      <c r="N100" t="s">
        <v>1039</v>
      </c>
      <c r="O100" t="s">
        <v>573</v>
      </c>
      <c r="P100" t="s">
        <v>358</v>
      </c>
      <c r="Q100" t="s">
        <v>1040</v>
      </c>
      <c r="R100" t="s">
        <v>938</v>
      </c>
      <c r="S100" t="s">
        <v>287</v>
      </c>
      <c r="T100" t="s">
        <v>129</v>
      </c>
      <c r="U100" t="s">
        <v>221</v>
      </c>
      <c r="V100" t="s">
        <v>33</v>
      </c>
      <c r="W100" t="s">
        <v>332</v>
      </c>
      <c r="X100" t="s">
        <v>1041</v>
      </c>
      <c r="Y100" t="s">
        <v>1042</v>
      </c>
      <c r="Z100" t="s">
        <v>33</v>
      </c>
      <c r="AA100" t="s">
        <v>1043</v>
      </c>
    </row>
    <row r="101" spans="1:27" x14ac:dyDescent="0.3">
      <c r="A101" t="s">
        <v>1044</v>
      </c>
      <c r="B101" t="s">
        <v>1045</v>
      </c>
      <c r="C101" s="1" t="str">
        <f t="shared" si="16"/>
        <v>21:0293</v>
      </c>
      <c r="D101" s="1" t="str">
        <f t="shared" si="17"/>
        <v>21:0006</v>
      </c>
      <c r="E101" t="s">
        <v>962</v>
      </c>
      <c r="F101" t="s">
        <v>1046</v>
      </c>
      <c r="H101">
        <v>64.718974900000006</v>
      </c>
      <c r="I101">
        <v>-111.5429266</v>
      </c>
      <c r="J101" s="1" t="str">
        <f t="shared" si="18"/>
        <v>Till</v>
      </c>
      <c r="K101" s="1" t="str">
        <f t="shared" si="19"/>
        <v>Grain Mount: 0.25 – 0.50 mm</v>
      </c>
      <c r="L101" t="s">
        <v>31</v>
      </c>
      <c r="M101" s="1" t="str">
        <f>HYPERLINK("https://geochem.nrcan.gc.ca/cdogs/content/kwd/kwd030533_e.htm", "Tur")</f>
        <v>Tur</v>
      </c>
      <c r="N101" t="s">
        <v>1047</v>
      </c>
      <c r="O101" t="s">
        <v>63</v>
      </c>
      <c r="P101" t="s">
        <v>33</v>
      </c>
      <c r="Q101" t="s">
        <v>33</v>
      </c>
      <c r="R101" t="s">
        <v>1048</v>
      </c>
      <c r="S101" t="s">
        <v>1049</v>
      </c>
      <c r="T101" t="s">
        <v>1050</v>
      </c>
      <c r="U101" t="s">
        <v>119</v>
      </c>
      <c r="V101" t="s">
        <v>1051</v>
      </c>
      <c r="W101" t="s">
        <v>33</v>
      </c>
      <c r="X101" t="s">
        <v>1052</v>
      </c>
      <c r="Y101" t="s">
        <v>33</v>
      </c>
      <c r="Z101" t="s">
        <v>689</v>
      </c>
      <c r="AA101" t="s">
        <v>1053</v>
      </c>
    </row>
    <row r="102" spans="1:27" x14ac:dyDescent="0.3">
      <c r="A102" t="s">
        <v>1054</v>
      </c>
      <c r="B102" t="s">
        <v>1055</v>
      </c>
      <c r="C102" s="1" t="str">
        <f t="shared" si="16"/>
        <v>21:0293</v>
      </c>
      <c r="D102" s="1" t="str">
        <f t="shared" si="17"/>
        <v>21:0006</v>
      </c>
      <c r="E102" t="s">
        <v>962</v>
      </c>
      <c r="F102" t="s">
        <v>1056</v>
      </c>
      <c r="H102">
        <v>64.718974900000006</v>
      </c>
      <c r="I102">
        <v>-111.5429266</v>
      </c>
      <c r="J102" s="1" t="str">
        <f t="shared" si="18"/>
        <v>Till</v>
      </c>
      <c r="K102" s="1" t="str">
        <f t="shared" si="19"/>
        <v>Grain Mount: 0.25 – 0.50 mm</v>
      </c>
      <c r="L102" t="s">
        <v>31</v>
      </c>
      <c r="M102" s="1" t="str">
        <f>HYPERLINK("https://geochem.nrcan.gc.ca/cdogs/content/kwd/kwd030538_e.htm", "Mg_Ilm")</f>
        <v>Mg_Ilm</v>
      </c>
      <c r="N102" t="s">
        <v>1057</v>
      </c>
      <c r="O102" t="s">
        <v>163</v>
      </c>
      <c r="P102" t="s">
        <v>805</v>
      </c>
      <c r="Q102" t="s">
        <v>1058</v>
      </c>
      <c r="R102" t="s">
        <v>1059</v>
      </c>
      <c r="S102" t="s">
        <v>1060</v>
      </c>
      <c r="T102" t="s">
        <v>1061</v>
      </c>
      <c r="U102" t="s">
        <v>1062</v>
      </c>
      <c r="V102" t="s">
        <v>33</v>
      </c>
      <c r="W102" t="s">
        <v>33</v>
      </c>
      <c r="X102" t="s">
        <v>1063</v>
      </c>
      <c r="Y102" t="s">
        <v>1064</v>
      </c>
      <c r="Z102" t="s">
        <v>101</v>
      </c>
      <c r="AA102" t="s">
        <v>1065</v>
      </c>
    </row>
    <row r="103" spans="1:27" x14ac:dyDescent="0.3">
      <c r="A103" t="s">
        <v>1066</v>
      </c>
      <c r="B103" t="s">
        <v>1067</v>
      </c>
      <c r="C103" s="1" t="str">
        <f t="shared" si="16"/>
        <v>21:0293</v>
      </c>
      <c r="D103" s="1" t="str">
        <f t="shared" si="17"/>
        <v>21:0006</v>
      </c>
      <c r="E103" t="s">
        <v>962</v>
      </c>
      <c r="F103" t="s">
        <v>1068</v>
      </c>
      <c r="H103">
        <v>64.718974900000006</v>
      </c>
      <c r="I103">
        <v>-111.5429266</v>
      </c>
      <c r="J103" s="1" t="str">
        <f t="shared" si="18"/>
        <v>Till</v>
      </c>
      <c r="K103" s="1" t="str">
        <f t="shared" si="19"/>
        <v>Grain Mount: 0.25 – 0.50 mm</v>
      </c>
      <c r="L103" t="s">
        <v>31</v>
      </c>
      <c r="M103" s="1" t="str">
        <f>HYPERLINK("https://geochem.nrcan.gc.ca/cdogs/content/kwd/kwd030538_e.htm", "Mg_Ilm")</f>
        <v>Mg_Ilm</v>
      </c>
      <c r="N103" t="s">
        <v>208</v>
      </c>
      <c r="O103" t="s">
        <v>226</v>
      </c>
      <c r="P103" t="s">
        <v>66</v>
      </c>
      <c r="Q103" t="s">
        <v>1069</v>
      </c>
      <c r="R103" t="s">
        <v>1070</v>
      </c>
      <c r="S103" t="s">
        <v>1071</v>
      </c>
      <c r="T103" t="s">
        <v>1072</v>
      </c>
      <c r="U103" t="s">
        <v>1073</v>
      </c>
      <c r="V103" t="s">
        <v>899</v>
      </c>
      <c r="W103" t="s">
        <v>562</v>
      </c>
      <c r="X103" t="s">
        <v>1074</v>
      </c>
      <c r="Y103" t="s">
        <v>1075</v>
      </c>
      <c r="Z103" t="s">
        <v>33</v>
      </c>
      <c r="AA103" t="s">
        <v>1076</v>
      </c>
    </row>
    <row r="104" spans="1:27" x14ac:dyDescent="0.3">
      <c r="A104" t="s">
        <v>1077</v>
      </c>
      <c r="B104" t="s">
        <v>1078</v>
      </c>
      <c r="C104" s="1" t="str">
        <f t="shared" si="16"/>
        <v>21:0293</v>
      </c>
      <c r="D104" s="1" t="str">
        <f t="shared" si="17"/>
        <v>21:0006</v>
      </c>
      <c r="E104" t="s">
        <v>962</v>
      </c>
      <c r="F104" t="s">
        <v>1079</v>
      </c>
      <c r="H104">
        <v>64.718974900000006</v>
      </c>
      <c r="I104">
        <v>-111.5429266</v>
      </c>
      <c r="J104" s="1" t="str">
        <f t="shared" si="18"/>
        <v>Till</v>
      </c>
      <c r="K104" s="1" t="str">
        <f t="shared" si="19"/>
        <v>Grain Mount: 0.25 – 0.50 mm</v>
      </c>
      <c r="L104" t="s">
        <v>31</v>
      </c>
      <c r="M104" s="1" t="str">
        <f>HYPERLINK("https://geochem.nrcan.gc.ca/cdogs/content/kwd/kwd030538_e.htm", "Mg_Ilm")</f>
        <v>Mg_Ilm</v>
      </c>
      <c r="N104" t="s">
        <v>839</v>
      </c>
      <c r="O104" t="s">
        <v>101</v>
      </c>
      <c r="P104" t="s">
        <v>189</v>
      </c>
      <c r="Q104" t="s">
        <v>1080</v>
      </c>
      <c r="R104" t="s">
        <v>1081</v>
      </c>
      <c r="S104" t="s">
        <v>1082</v>
      </c>
      <c r="T104" t="s">
        <v>1083</v>
      </c>
      <c r="U104" t="s">
        <v>500</v>
      </c>
      <c r="V104" t="s">
        <v>1084</v>
      </c>
      <c r="W104" t="s">
        <v>917</v>
      </c>
      <c r="X104" t="s">
        <v>1085</v>
      </c>
      <c r="Y104" t="s">
        <v>1086</v>
      </c>
      <c r="Z104" t="s">
        <v>1087</v>
      </c>
      <c r="AA104" t="s">
        <v>1088</v>
      </c>
    </row>
    <row r="105" spans="1:27" x14ac:dyDescent="0.3">
      <c r="A105" t="s">
        <v>1089</v>
      </c>
      <c r="B105" t="s">
        <v>1090</v>
      </c>
      <c r="C105" s="1" t="str">
        <f t="shared" si="16"/>
        <v>21:0293</v>
      </c>
      <c r="D105" s="1" t="str">
        <f t="shared" si="17"/>
        <v>21:0006</v>
      </c>
      <c r="E105" t="s">
        <v>1091</v>
      </c>
      <c r="F105" t="s">
        <v>1092</v>
      </c>
      <c r="H105">
        <v>64.797654100000003</v>
      </c>
      <c r="I105">
        <v>-111.55046249999999</v>
      </c>
      <c r="J105" s="1" t="str">
        <f t="shared" si="18"/>
        <v>Till</v>
      </c>
      <c r="K105" s="1" t="str">
        <f t="shared" si="19"/>
        <v>Grain Mount: 0.25 – 0.50 mm</v>
      </c>
      <c r="L105" t="s">
        <v>31</v>
      </c>
      <c r="M105" s="1" t="str">
        <f>HYPERLINK("https://geochem.nrcan.gc.ca/cdogs/content/kwd/kwd030532_e.htm", "Amp")</f>
        <v>Amp</v>
      </c>
      <c r="N105" t="s">
        <v>1093</v>
      </c>
      <c r="O105" t="s">
        <v>1094</v>
      </c>
      <c r="P105" t="s">
        <v>355</v>
      </c>
      <c r="Q105" t="s">
        <v>60</v>
      </c>
      <c r="R105" t="s">
        <v>1095</v>
      </c>
      <c r="S105" t="s">
        <v>1096</v>
      </c>
      <c r="T105" t="s">
        <v>1097</v>
      </c>
      <c r="U105" t="s">
        <v>33</v>
      </c>
      <c r="V105" t="s">
        <v>1098</v>
      </c>
      <c r="W105" t="s">
        <v>108</v>
      </c>
      <c r="X105" t="s">
        <v>1099</v>
      </c>
      <c r="Y105" t="s">
        <v>462</v>
      </c>
      <c r="Z105" t="s">
        <v>59</v>
      </c>
      <c r="AA105" t="s">
        <v>1100</v>
      </c>
    </row>
    <row r="106" spans="1:27" x14ac:dyDescent="0.3">
      <c r="A106" t="s">
        <v>1101</v>
      </c>
      <c r="B106" t="s">
        <v>1102</v>
      </c>
      <c r="C106" s="1" t="str">
        <f t="shared" si="16"/>
        <v>21:0293</v>
      </c>
      <c r="D106" s="1" t="str">
        <f t="shared" si="17"/>
        <v>21:0006</v>
      </c>
      <c r="E106" t="s">
        <v>1091</v>
      </c>
      <c r="F106" t="s">
        <v>1103</v>
      </c>
      <c r="H106">
        <v>64.797654100000003</v>
      </c>
      <c r="I106">
        <v>-111.55046249999999</v>
      </c>
      <c r="J106" s="1" t="str">
        <f t="shared" si="18"/>
        <v>Till</v>
      </c>
      <c r="K106" s="1" t="str">
        <f t="shared" si="19"/>
        <v>Grain Mount: 0.25 – 0.50 mm</v>
      </c>
      <c r="L106" t="s">
        <v>31</v>
      </c>
      <c r="M106" s="1" t="str">
        <f>HYPERLINK("https://geochem.nrcan.gc.ca/cdogs/content/kwd/kwd030120_e.htm", "Ilm")</f>
        <v>Ilm</v>
      </c>
      <c r="N106" t="s">
        <v>88</v>
      </c>
      <c r="O106" t="s">
        <v>65</v>
      </c>
      <c r="P106" t="s">
        <v>33</v>
      </c>
      <c r="Q106" t="s">
        <v>936</v>
      </c>
      <c r="R106" t="s">
        <v>1104</v>
      </c>
      <c r="S106" t="s">
        <v>1105</v>
      </c>
      <c r="T106" t="s">
        <v>1106</v>
      </c>
      <c r="U106" t="s">
        <v>272</v>
      </c>
      <c r="V106" t="s">
        <v>33</v>
      </c>
      <c r="W106" t="s">
        <v>33</v>
      </c>
      <c r="X106" t="s">
        <v>1107</v>
      </c>
      <c r="Y106" t="s">
        <v>1108</v>
      </c>
      <c r="Z106" t="s">
        <v>539</v>
      </c>
      <c r="AA106" t="s">
        <v>1109</v>
      </c>
    </row>
    <row r="107" spans="1:27" x14ac:dyDescent="0.3">
      <c r="A107" t="s">
        <v>1110</v>
      </c>
      <c r="B107" t="s">
        <v>1111</v>
      </c>
      <c r="C107" s="1" t="str">
        <f t="shared" si="16"/>
        <v>21:0293</v>
      </c>
      <c r="D107" s="1" t="str">
        <f t="shared" si="17"/>
        <v>21:0006</v>
      </c>
      <c r="E107" t="s">
        <v>1091</v>
      </c>
      <c r="F107" t="s">
        <v>1112</v>
      </c>
      <c r="H107">
        <v>64.797654100000003</v>
      </c>
      <c r="I107">
        <v>-111.55046249999999</v>
      </c>
      <c r="J107" s="1" t="str">
        <f t="shared" si="18"/>
        <v>Till</v>
      </c>
      <c r="K107" s="1" t="str">
        <f t="shared" si="19"/>
        <v>Grain Mount: 0.25 – 0.50 mm</v>
      </c>
      <c r="L107" t="s">
        <v>31</v>
      </c>
      <c r="M107" s="1" t="str">
        <f>HYPERLINK("https://geochem.nrcan.gc.ca/cdogs/content/kwd/kwd030120_e.htm", "Ilm")</f>
        <v>Ilm</v>
      </c>
      <c r="N107" t="s">
        <v>196</v>
      </c>
      <c r="O107" t="s">
        <v>61</v>
      </c>
      <c r="P107" t="s">
        <v>141</v>
      </c>
      <c r="Q107" t="s">
        <v>33</v>
      </c>
      <c r="R107" t="s">
        <v>1113</v>
      </c>
      <c r="S107" t="s">
        <v>568</v>
      </c>
      <c r="T107" t="s">
        <v>1114</v>
      </c>
      <c r="U107" t="s">
        <v>33</v>
      </c>
      <c r="V107" t="s">
        <v>105</v>
      </c>
      <c r="W107" t="s">
        <v>122</v>
      </c>
      <c r="X107" t="s">
        <v>1115</v>
      </c>
      <c r="Y107" t="s">
        <v>1116</v>
      </c>
      <c r="Z107" t="s">
        <v>128</v>
      </c>
      <c r="AA107" t="s">
        <v>204</v>
      </c>
    </row>
    <row r="108" spans="1:27" x14ac:dyDescent="0.3">
      <c r="A108" t="s">
        <v>1117</v>
      </c>
      <c r="B108" t="s">
        <v>1118</v>
      </c>
      <c r="C108" s="1" t="str">
        <f t="shared" si="16"/>
        <v>21:0293</v>
      </c>
      <c r="D108" s="1" t="str">
        <f t="shared" si="17"/>
        <v>21:0006</v>
      </c>
      <c r="E108" t="s">
        <v>1091</v>
      </c>
      <c r="F108" t="s">
        <v>1119</v>
      </c>
      <c r="H108">
        <v>64.797654100000003</v>
      </c>
      <c r="I108">
        <v>-111.55046249999999</v>
      </c>
      <c r="J108" s="1" t="str">
        <f t="shared" si="18"/>
        <v>Till</v>
      </c>
      <c r="K108" s="1" t="str">
        <f t="shared" si="19"/>
        <v>Grain Mount: 0.25 – 0.50 mm</v>
      </c>
      <c r="L108" t="s">
        <v>31</v>
      </c>
      <c r="M108" s="1" t="str">
        <f>HYPERLINK("https://geochem.nrcan.gc.ca/cdogs/content/kwd/kwd030541_e.htm", "Ti_Mag")</f>
        <v>Ti_Mag</v>
      </c>
      <c r="N108" t="s">
        <v>1120</v>
      </c>
      <c r="O108" t="s">
        <v>573</v>
      </c>
      <c r="P108" t="s">
        <v>1121</v>
      </c>
      <c r="Q108" t="s">
        <v>119</v>
      </c>
      <c r="R108" t="s">
        <v>1122</v>
      </c>
      <c r="S108" t="s">
        <v>574</v>
      </c>
      <c r="T108" t="s">
        <v>462</v>
      </c>
      <c r="U108" t="s">
        <v>143</v>
      </c>
      <c r="V108" t="s">
        <v>355</v>
      </c>
      <c r="W108" t="s">
        <v>287</v>
      </c>
      <c r="X108" t="s">
        <v>1123</v>
      </c>
      <c r="Y108" t="s">
        <v>161</v>
      </c>
      <c r="Z108" t="s">
        <v>1124</v>
      </c>
      <c r="AA108" t="s">
        <v>1125</v>
      </c>
    </row>
    <row r="109" spans="1:27" x14ac:dyDescent="0.3">
      <c r="A109" t="s">
        <v>1126</v>
      </c>
      <c r="B109" t="s">
        <v>1127</v>
      </c>
      <c r="C109" s="1" t="str">
        <f t="shared" si="16"/>
        <v>21:0293</v>
      </c>
      <c r="D109" s="1" t="str">
        <f t="shared" si="17"/>
        <v>21:0006</v>
      </c>
      <c r="E109" t="s">
        <v>1128</v>
      </c>
      <c r="F109" t="s">
        <v>1129</v>
      </c>
      <c r="H109">
        <v>64.844562800000006</v>
      </c>
      <c r="I109">
        <v>-111.5418263</v>
      </c>
      <c r="J109" s="1" t="str">
        <f t="shared" si="18"/>
        <v>Till</v>
      </c>
      <c r="K109" s="1" t="str">
        <f t="shared" si="19"/>
        <v>Grain Mount: 0.25 – 0.50 mm</v>
      </c>
      <c r="L109" t="s">
        <v>31</v>
      </c>
      <c r="M109" s="1" t="str">
        <f>HYPERLINK("https://geochem.nrcan.gc.ca/cdogs/content/kwd/kwd030120_e.htm", "Ilm")</f>
        <v>Ilm</v>
      </c>
      <c r="N109" t="s">
        <v>66</v>
      </c>
      <c r="O109" t="s">
        <v>287</v>
      </c>
      <c r="P109" t="s">
        <v>795</v>
      </c>
      <c r="Q109" t="s">
        <v>33</v>
      </c>
      <c r="R109" t="s">
        <v>1130</v>
      </c>
      <c r="S109" t="s">
        <v>189</v>
      </c>
      <c r="T109" t="s">
        <v>988</v>
      </c>
      <c r="U109" t="s">
        <v>33</v>
      </c>
      <c r="V109" t="s">
        <v>33</v>
      </c>
      <c r="W109" t="s">
        <v>33</v>
      </c>
      <c r="X109" t="s">
        <v>1131</v>
      </c>
      <c r="Y109" t="s">
        <v>831</v>
      </c>
      <c r="Z109" t="s">
        <v>1132</v>
      </c>
      <c r="AA109" t="s">
        <v>1133</v>
      </c>
    </row>
    <row r="110" spans="1:27" x14ac:dyDescent="0.3">
      <c r="A110" t="s">
        <v>1134</v>
      </c>
      <c r="B110" t="s">
        <v>1135</v>
      </c>
      <c r="C110" s="1" t="str">
        <f t="shared" si="16"/>
        <v>21:0293</v>
      </c>
      <c r="D110" s="1" t="str">
        <f t="shared" si="17"/>
        <v>21:0006</v>
      </c>
      <c r="E110" t="s">
        <v>1128</v>
      </c>
      <c r="F110" t="s">
        <v>1136</v>
      </c>
      <c r="H110">
        <v>64.844562800000006</v>
      </c>
      <c r="I110">
        <v>-111.5418263</v>
      </c>
      <c r="J110" s="1" t="str">
        <f t="shared" si="18"/>
        <v>Till</v>
      </c>
      <c r="K110" s="1" t="str">
        <f t="shared" si="19"/>
        <v>Grain Mount: 0.25 – 0.50 mm</v>
      </c>
      <c r="L110" t="s">
        <v>31</v>
      </c>
      <c r="M110" s="1" t="str">
        <f>HYPERLINK("https://geochem.nrcan.gc.ca/cdogs/content/kwd/kwd030532_e.htm", "Amp")</f>
        <v>Amp</v>
      </c>
      <c r="N110" t="s">
        <v>1137</v>
      </c>
      <c r="O110" t="s">
        <v>1138</v>
      </c>
      <c r="P110" t="s">
        <v>33</v>
      </c>
      <c r="Q110" t="s">
        <v>1139</v>
      </c>
      <c r="R110" t="s">
        <v>1140</v>
      </c>
      <c r="S110" t="s">
        <v>1141</v>
      </c>
      <c r="T110" t="s">
        <v>107</v>
      </c>
      <c r="U110" t="s">
        <v>450</v>
      </c>
      <c r="V110" t="s">
        <v>1142</v>
      </c>
      <c r="W110" t="s">
        <v>434</v>
      </c>
      <c r="X110" t="s">
        <v>1143</v>
      </c>
      <c r="Y110" t="s">
        <v>1144</v>
      </c>
      <c r="Z110" t="s">
        <v>222</v>
      </c>
      <c r="AA110" t="s">
        <v>1145</v>
      </c>
    </row>
    <row r="111" spans="1:27" x14ac:dyDescent="0.3">
      <c r="A111" t="s">
        <v>1146</v>
      </c>
      <c r="B111" t="s">
        <v>1147</v>
      </c>
      <c r="C111" s="1" t="str">
        <f t="shared" si="16"/>
        <v>21:0293</v>
      </c>
      <c r="D111" s="1" t="str">
        <f t="shared" si="17"/>
        <v>21:0006</v>
      </c>
      <c r="E111" t="s">
        <v>1148</v>
      </c>
      <c r="F111" t="s">
        <v>1149</v>
      </c>
      <c r="H111">
        <v>64.778793800000003</v>
      </c>
      <c r="I111">
        <v>-110.9195505</v>
      </c>
      <c r="J111" s="1" t="str">
        <f t="shared" si="18"/>
        <v>Till</v>
      </c>
      <c r="K111" s="1" t="str">
        <f t="shared" si="19"/>
        <v>Grain Mount: 0.25 – 0.50 mm</v>
      </c>
      <c r="L111" t="s">
        <v>31</v>
      </c>
      <c r="M111" s="1" t="str">
        <f>HYPERLINK("https://geochem.nrcan.gc.ca/cdogs/content/kwd/kwd030541_e.htm", "Ti_Mag")</f>
        <v>Ti_Mag</v>
      </c>
      <c r="N111" t="s">
        <v>851</v>
      </c>
      <c r="O111" t="s">
        <v>416</v>
      </c>
      <c r="P111" t="s">
        <v>527</v>
      </c>
      <c r="Q111" t="s">
        <v>214</v>
      </c>
      <c r="R111" t="s">
        <v>1150</v>
      </c>
      <c r="S111" t="s">
        <v>1151</v>
      </c>
      <c r="T111" t="s">
        <v>1152</v>
      </c>
      <c r="U111" t="s">
        <v>312</v>
      </c>
      <c r="V111" t="s">
        <v>940</v>
      </c>
      <c r="W111" t="s">
        <v>33</v>
      </c>
      <c r="X111" t="s">
        <v>1153</v>
      </c>
      <c r="Y111" t="s">
        <v>1154</v>
      </c>
      <c r="Z111" t="s">
        <v>196</v>
      </c>
      <c r="AA111" t="s">
        <v>1155</v>
      </c>
    </row>
    <row r="112" spans="1:27" x14ac:dyDescent="0.3">
      <c r="A112" t="s">
        <v>1156</v>
      </c>
      <c r="B112" t="s">
        <v>1157</v>
      </c>
      <c r="C112" s="1" t="str">
        <f t="shared" si="16"/>
        <v>21:0293</v>
      </c>
      <c r="D112" s="1" t="str">
        <f t="shared" si="17"/>
        <v>21:0006</v>
      </c>
      <c r="E112" t="s">
        <v>1148</v>
      </c>
      <c r="F112" t="s">
        <v>1158</v>
      </c>
      <c r="H112">
        <v>64.778793800000003</v>
      </c>
      <c r="I112">
        <v>-110.9195505</v>
      </c>
      <c r="J112" s="1" t="str">
        <f t="shared" si="18"/>
        <v>Till</v>
      </c>
      <c r="K112" s="1" t="str">
        <f t="shared" si="19"/>
        <v>Grain Mount: 0.25 – 0.50 mm</v>
      </c>
      <c r="L112" t="s">
        <v>31</v>
      </c>
      <c r="M112" s="1" t="str">
        <f>HYPERLINK("https://geochem.nrcan.gc.ca/cdogs/content/kwd/kwd030120_e.htm", "Ilm")</f>
        <v>Ilm</v>
      </c>
      <c r="N112" t="s">
        <v>437</v>
      </c>
      <c r="O112" t="s">
        <v>221</v>
      </c>
      <c r="P112" t="s">
        <v>333</v>
      </c>
      <c r="Q112" t="s">
        <v>214</v>
      </c>
      <c r="R112" t="s">
        <v>1159</v>
      </c>
      <c r="S112" t="s">
        <v>894</v>
      </c>
      <c r="T112" t="s">
        <v>1160</v>
      </c>
      <c r="U112" t="s">
        <v>39</v>
      </c>
      <c r="V112" t="s">
        <v>33</v>
      </c>
      <c r="W112" t="s">
        <v>33</v>
      </c>
      <c r="X112" t="s">
        <v>1161</v>
      </c>
      <c r="Y112" t="s">
        <v>203</v>
      </c>
      <c r="Z112" t="s">
        <v>33</v>
      </c>
      <c r="AA112" t="s">
        <v>1162</v>
      </c>
    </row>
    <row r="113" spans="1:27" x14ac:dyDescent="0.3">
      <c r="A113" t="s">
        <v>1163</v>
      </c>
      <c r="B113" t="s">
        <v>1164</v>
      </c>
      <c r="C113" s="1" t="str">
        <f t="shared" si="16"/>
        <v>21:0293</v>
      </c>
      <c r="D113" s="1" t="str">
        <f t="shared" si="17"/>
        <v>21:0006</v>
      </c>
      <c r="E113" t="s">
        <v>1148</v>
      </c>
      <c r="F113" t="s">
        <v>1165</v>
      </c>
      <c r="H113">
        <v>64.778793800000003</v>
      </c>
      <c r="I113">
        <v>-110.9195505</v>
      </c>
      <c r="J113" s="1" t="str">
        <f t="shared" si="18"/>
        <v>Till</v>
      </c>
      <c r="K113" s="1" t="str">
        <f t="shared" si="19"/>
        <v>Grain Mount: 0.25 – 0.50 mm</v>
      </c>
      <c r="L113" t="s">
        <v>31</v>
      </c>
      <c r="M113" s="1" t="str">
        <f>HYPERLINK("https://geochem.nrcan.gc.ca/cdogs/content/kwd/kwd030536_e.htm", "Lcx")</f>
        <v>Lcx</v>
      </c>
      <c r="N113" t="s">
        <v>93</v>
      </c>
      <c r="O113" t="s">
        <v>93</v>
      </c>
      <c r="P113" t="s">
        <v>709</v>
      </c>
      <c r="Q113" t="s">
        <v>65</v>
      </c>
      <c r="R113" t="s">
        <v>1166</v>
      </c>
      <c r="S113" t="s">
        <v>1167</v>
      </c>
      <c r="T113" t="s">
        <v>1168</v>
      </c>
      <c r="U113" t="s">
        <v>332</v>
      </c>
      <c r="V113" t="s">
        <v>61</v>
      </c>
      <c r="W113" t="s">
        <v>33</v>
      </c>
      <c r="X113" t="s">
        <v>1169</v>
      </c>
      <c r="Y113" t="s">
        <v>1170</v>
      </c>
      <c r="Z113" t="s">
        <v>452</v>
      </c>
      <c r="AA113" t="s">
        <v>1171</v>
      </c>
    </row>
    <row r="114" spans="1:27" x14ac:dyDescent="0.3">
      <c r="A114" t="s">
        <v>1172</v>
      </c>
      <c r="B114" t="s">
        <v>1173</v>
      </c>
      <c r="C114" s="1" t="str">
        <f t="shared" si="16"/>
        <v>21:0293</v>
      </c>
      <c r="D114" s="1" t="str">
        <f t="shared" si="17"/>
        <v>21:0006</v>
      </c>
      <c r="E114" t="s">
        <v>1148</v>
      </c>
      <c r="F114" t="s">
        <v>1174</v>
      </c>
      <c r="H114">
        <v>64.778793800000003</v>
      </c>
      <c r="I114">
        <v>-110.9195505</v>
      </c>
      <c r="J114" s="1" t="str">
        <f t="shared" si="18"/>
        <v>Till</v>
      </c>
      <c r="K114" s="1" t="str">
        <f t="shared" si="19"/>
        <v>Grain Mount: 0.25 – 0.50 mm</v>
      </c>
      <c r="L114" t="s">
        <v>31</v>
      </c>
      <c r="M114" s="1" t="str">
        <f>HYPERLINK("https://geochem.nrcan.gc.ca/cdogs/content/kwd/kwd030115_e.htm", "Chr")</f>
        <v>Chr</v>
      </c>
      <c r="N114" t="s">
        <v>1175</v>
      </c>
      <c r="O114" t="s">
        <v>61</v>
      </c>
      <c r="P114" t="s">
        <v>936</v>
      </c>
      <c r="Q114" t="s">
        <v>1176</v>
      </c>
      <c r="R114" t="s">
        <v>1177</v>
      </c>
      <c r="S114" t="s">
        <v>1178</v>
      </c>
      <c r="T114" t="s">
        <v>1179</v>
      </c>
      <c r="U114" t="s">
        <v>1180</v>
      </c>
      <c r="V114" t="s">
        <v>513</v>
      </c>
      <c r="W114" t="s">
        <v>33</v>
      </c>
      <c r="X114" t="s">
        <v>1181</v>
      </c>
      <c r="Y114" t="s">
        <v>1182</v>
      </c>
      <c r="Z114" t="s">
        <v>1183</v>
      </c>
      <c r="AA114" t="s">
        <v>1184</v>
      </c>
    </row>
    <row r="115" spans="1:27" x14ac:dyDescent="0.3">
      <c r="A115" t="s">
        <v>1185</v>
      </c>
      <c r="B115" t="s">
        <v>1186</v>
      </c>
      <c r="C115" s="1" t="str">
        <f t="shared" si="16"/>
        <v>21:0293</v>
      </c>
      <c r="D115" s="1" t="str">
        <f t="shared" si="17"/>
        <v>21:0006</v>
      </c>
      <c r="E115" t="s">
        <v>1187</v>
      </c>
      <c r="F115" t="s">
        <v>1188</v>
      </c>
      <c r="H115">
        <v>64.638571999999996</v>
      </c>
      <c r="I115">
        <v>-110.2899867</v>
      </c>
      <c r="J115" s="1" t="str">
        <f t="shared" si="18"/>
        <v>Till</v>
      </c>
      <c r="K115" s="1" t="str">
        <f t="shared" si="19"/>
        <v>Grain Mount: 0.25 – 0.50 mm</v>
      </c>
      <c r="L115" t="s">
        <v>31</v>
      </c>
      <c r="M115" s="1" t="str">
        <f>HYPERLINK("https://geochem.nrcan.gc.ca/cdogs/content/kwd/kwd030120_e.htm", "Ilm")</f>
        <v>Ilm</v>
      </c>
      <c r="N115" t="s">
        <v>61</v>
      </c>
      <c r="O115" t="s">
        <v>33</v>
      </c>
      <c r="P115" t="s">
        <v>539</v>
      </c>
      <c r="Q115" t="s">
        <v>1062</v>
      </c>
      <c r="R115" t="s">
        <v>1189</v>
      </c>
      <c r="S115" t="s">
        <v>1190</v>
      </c>
      <c r="T115" t="s">
        <v>675</v>
      </c>
      <c r="U115" t="s">
        <v>33</v>
      </c>
      <c r="V115" t="s">
        <v>33</v>
      </c>
      <c r="W115" t="s">
        <v>33</v>
      </c>
      <c r="X115" t="s">
        <v>1191</v>
      </c>
      <c r="Y115" t="s">
        <v>1192</v>
      </c>
      <c r="Z115" t="s">
        <v>33</v>
      </c>
      <c r="AA115" t="s">
        <v>950</v>
      </c>
    </row>
    <row r="116" spans="1:27" x14ac:dyDescent="0.3">
      <c r="A116" t="s">
        <v>1193</v>
      </c>
      <c r="B116" t="s">
        <v>1194</v>
      </c>
      <c r="C116" s="1" t="str">
        <f t="shared" si="16"/>
        <v>21:0293</v>
      </c>
      <c r="D116" s="1" t="str">
        <f t="shared" si="17"/>
        <v>21:0006</v>
      </c>
      <c r="E116" t="s">
        <v>1195</v>
      </c>
      <c r="F116" t="s">
        <v>1196</v>
      </c>
      <c r="H116">
        <v>64.823788500000006</v>
      </c>
      <c r="I116">
        <v>-111.7574216</v>
      </c>
      <c r="J116" s="1" t="str">
        <f t="shared" si="18"/>
        <v>Till</v>
      </c>
      <c r="K116" s="1" t="str">
        <f t="shared" si="19"/>
        <v>Grain Mount: 0.25 – 0.50 mm</v>
      </c>
      <c r="L116" t="s">
        <v>31</v>
      </c>
      <c r="M116" s="1" t="str">
        <f>HYPERLINK("https://geochem.nrcan.gc.ca/cdogs/content/kwd/kwd030533_e.htm", "Tur")</f>
        <v>Tur</v>
      </c>
      <c r="N116" t="s">
        <v>1197</v>
      </c>
      <c r="O116" t="s">
        <v>397</v>
      </c>
      <c r="P116" t="s">
        <v>221</v>
      </c>
      <c r="Q116" t="s">
        <v>1198</v>
      </c>
      <c r="R116" t="s">
        <v>1199</v>
      </c>
      <c r="S116" t="s">
        <v>1200</v>
      </c>
      <c r="T116" t="s">
        <v>755</v>
      </c>
      <c r="U116" t="s">
        <v>33</v>
      </c>
      <c r="V116" t="s">
        <v>1201</v>
      </c>
      <c r="W116" t="s">
        <v>33</v>
      </c>
      <c r="X116" t="s">
        <v>1202</v>
      </c>
      <c r="Y116" t="s">
        <v>76</v>
      </c>
      <c r="Z116" t="s">
        <v>286</v>
      </c>
      <c r="AA116" t="s">
        <v>1203</v>
      </c>
    </row>
    <row r="117" spans="1:27" x14ac:dyDescent="0.3">
      <c r="A117" t="s">
        <v>1204</v>
      </c>
      <c r="B117" t="s">
        <v>1205</v>
      </c>
      <c r="C117" s="1" t="str">
        <f t="shared" si="16"/>
        <v>21:0293</v>
      </c>
      <c r="D117" s="1" t="str">
        <f t="shared" si="17"/>
        <v>21:0006</v>
      </c>
      <c r="E117" t="s">
        <v>1195</v>
      </c>
      <c r="F117" t="s">
        <v>1206</v>
      </c>
      <c r="H117">
        <v>64.823788500000006</v>
      </c>
      <c r="I117">
        <v>-111.7574216</v>
      </c>
      <c r="J117" s="1" t="str">
        <f t="shared" si="18"/>
        <v>Till</v>
      </c>
      <c r="K117" s="1" t="str">
        <f t="shared" si="19"/>
        <v>Grain Mount: 0.25 – 0.50 mm</v>
      </c>
      <c r="L117" t="s">
        <v>31</v>
      </c>
      <c r="M117" s="1" t="str">
        <f>HYPERLINK("https://geochem.nrcan.gc.ca/cdogs/content/kwd/kwd030533_e.htm", "Tur")</f>
        <v>Tur</v>
      </c>
      <c r="N117" t="s">
        <v>1207</v>
      </c>
      <c r="O117" t="s">
        <v>552</v>
      </c>
      <c r="P117" t="s">
        <v>214</v>
      </c>
      <c r="Q117" t="s">
        <v>33</v>
      </c>
      <c r="R117" t="s">
        <v>1208</v>
      </c>
      <c r="S117" t="s">
        <v>1209</v>
      </c>
      <c r="T117" t="s">
        <v>1210</v>
      </c>
      <c r="U117" t="s">
        <v>33</v>
      </c>
      <c r="V117" t="s">
        <v>1211</v>
      </c>
      <c r="W117" t="s">
        <v>122</v>
      </c>
      <c r="X117" t="s">
        <v>154</v>
      </c>
      <c r="Y117" t="s">
        <v>33</v>
      </c>
      <c r="Z117" t="s">
        <v>196</v>
      </c>
      <c r="AA117" t="s">
        <v>1212</v>
      </c>
    </row>
    <row r="118" spans="1:27" hidden="1" x14ac:dyDescent="0.3">
      <c r="A118" t="s">
        <v>1213</v>
      </c>
      <c r="B118" t="s">
        <v>1214</v>
      </c>
      <c r="C118" s="1" t="str">
        <f>HYPERLINK("https://geochem.nrcan.gc.ca/cdogs/content/bdl/bdl210298_e.htm", "21:0298")</f>
        <v>21:0298</v>
      </c>
      <c r="D118" s="1" t="str">
        <f>HYPERLINK("https://geochem.nrcan.gc.ca/cdogs/content/svy/svy210001_e.htm", "21:0001")</f>
        <v>21:0001</v>
      </c>
      <c r="E118" t="s">
        <v>1215</v>
      </c>
      <c r="F118" t="s">
        <v>1216</v>
      </c>
      <c r="H118">
        <v>64.642680299999995</v>
      </c>
      <c r="I118">
        <v>-109.87758580000001</v>
      </c>
      <c r="J118" s="1" t="str">
        <f t="shared" si="18"/>
        <v>Till</v>
      </c>
      <c r="K118" s="1" t="str">
        <f t="shared" si="19"/>
        <v>Grain Mount: 0.25 – 0.50 mm</v>
      </c>
      <c r="L118" t="s">
        <v>31</v>
      </c>
      <c r="M118" s="1" t="str">
        <f>HYPERLINK("https://geochem.nrcan.gc.ca/cdogs/content/kwd/kwd030533_e.htm", "Tur")</f>
        <v>Tur</v>
      </c>
      <c r="N118" t="s">
        <v>1217</v>
      </c>
      <c r="O118" t="s">
        <v>695</v>
      </c>
      <c r="P118" t="s">
        <v>50</v>
      </c>
      <c r="Q118" t="s">
        <v>348</v>
      </c>
      <c r="R118" t="s">
        <v>1218</v>
      </c>
      <c r="S118" t="s">
        <v>1219</v>
      </c>
      <c r="T118" t="s">
        <v>965</v>
      </c>
      <c r="U118" t="s">
        <v>33</v>
      </c>
      <c r="V118" t="s">
        <v>1220</v>
      </c>
      <c r="W118" t="s">
        <v>33</v>
      </c>
      <c r="X118" t="s">
        <v>1221</v>
      </c>
      <c r="Y118" t="s">
        <v>33</v>
      </c>
      <c r="Z118" t="s">
        <v>33</v>
      </c>
      <c r="AA118" t="s">
        <v>1222</v>
      </c>
    </row>
  </sheetData>
  <autoFilter ref="A1:M118">
    <filterColumn colId="0" hiddenButton="1"/>
    <filterColumn colId="1" hiddenButton="1"/>
    <filterColumn colId="2">
      <filters>
        <filter val="21:0293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bdl210293_pkg_0249c.xlsx</vt:lpstr>
      <vt:lpstr>pkg_0249c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2025-05-23T10:38:40Z</dcterms:created>
  <dcterms:modified xsi:type="dcterms:W3CDTF">2025-05-30T07:25:16Z</dcterms:modified>
</cp:coreProperties>
</file>